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440"/>
  </bookViews>
  <sheets>
    <sheet name="Men" sheetId="1" r:id="rId1"/>
    <sheet name="Women" sheetId="2" r:id="rId2"/>
    <sheet name="Pairs_men" sheetId="3" r:id="rId3"/>
    <sheet name="Pairs_mixed" sheetId="4" r:id="rId4"/>
  </sheets>
  <calcPr calcId="124519"/>
</workbook>
</file>

<file path=xl/calcChain.xml><?xml version="1.0" encoding="utf-8"?>
<calcChain xmlns="http://schemas.openxmlformats.org/spreadsheetml/2006/main">
  <c r="A65" i="3"/>
  <c r="AU64"/>
  <c r="AT64"/>
  <c r="AS64"/>
  <c r="AR64"/>
  <c r="AQ64"/>
  <c r="AP64"/>
  <c r="AX64" s="1"/>
  <c r="AO64"/>
  <c r="AM64"/>
  <c r="AL64"/>
  <c r="AK64"/>
  <c r="AJ64"/>
  <c r="AI64"/>
  <c r="AH64"/>
  <c r="AG64"/>
  <c r="M64" s="1"/>
  <c r="I64" s="1"/>
  <c r="F64" s="1"/>
  <c r="E64" s="1"/>
  <c r="AU63"/>
  <c r="AT63"/>
  <c r="AS63"/>
  <c r="AR63"/>
  <c r="AQ63"/>
  <c r="AP63"/>
  <c r="AO63"/>
  <c r="AV63" s="1"/>
  <c r="AM63"/>
  <c r="AL63"/>
  <c r="AK63"/>
  <c r="AJ63"/>
  <c r="AI63"/>
  <c r="AH63"/>
  <c r="AG63"/>
  <c r="M63" s="1"/>
  <c r="I63" s="1"/>
  <c r="F63" s="1"/>
  <c r="E63" s="1"/>
  <c r="AU62"/>
  <c r="AT62"/>
  <c r="AS62"/>
  <c r="AR62"/>
  <c r="AV62" s="1"/>
  <c r="AQ62"/>
  <c r="AP62"/>
  <c r="AO62"/>
  <c r="AM62"/>
  <c r="AL62"/>
  <c r="AK62"/>
  <c r="AJ62"/>
  <c r="AI62"/>
  <c r="AH62"/>
  <c r="AG62"/>
  <c r="M62" s="1"/>
  <c r="I62" s="1"/>
  <c r="F62" s="1"/>
  <c r="E62" s="1"/>
  <c r="AU61"/>
  <c r="AT61"/>
  <c r="AS61"/>
  <c r="AR61"/>
  <c r="AQ61"/>
  <c r="AV61" s="1"/>
  <c r="AP61"/>
  <c r="AO61"/>
  <c r="AM61"/>
  <c r="AL61"/>
  <c r="AK61"/>
  <c r="AJ61"/>
  <c r="AI61"/>
  <c r="AH61"/>
  <c r="AG61"/>
  <c r="M61"/>
  <c r="I61" s="1"/>
  <c r="F61" s="1"/>
  <c r="E61" s="1"/>
  <c r="AU60"/>
  <c r="AT60"/>
  <c r="AS60"/>
  <c r="AR60"/>
  <c r="AQ60"/>
  <c r="AP60"/>
  <c r="AV60" s="1"/>
  <c r="AO60"/>
  <c r="AM60"/>
  <c r="AL60"/>
  <c r="AK60"/>
  <c r="AJ60"/>
  <c r="AI60"/>
  <c r="AH60"/>
  <c r="AG60"/>
  <c r="M60" s="1"/>
  <c r="I60" s="1"/>
  <c r="F60" s="1"/>
  <c r="E60" s="1"/>
  <c r="AU59"/>
  <c r="AT59"/>
  <c r="AS59"/>
  <c r="AR59"/>
  <c r="AQ59"/>
  <c r="AP59"/>
  <c r="AO59"/>
  <c r="AV59" s="1"/>
  <c r="AM59"/>
  <c r="AL59"/>
  <c r="AK59"/>
  <c r="AJ59"/>
  <c r="AI59"/>
  <c r="AH59"/>
  <c r="AG59"/>
  <c r="M59" s="1"/>
  <c r="I59" s="1"/>
  <c r="F59" s="1"/>
  <c r="E59" s="1"/>
  <c r="AU58"/>
  <c r="AT58"/>
  <c r="AS58"/>
  <c r="AR58"/>
  <c r="AV58" s="1"/>
  <c r="AQ58"/>
  <c r="AP58"/>
  <c r="AO58"/>
  <c r="AM58"/>
  <c r="AL58"/>
  <c r="AK58"/>
  <c r="AJ58"/>
  <c r="AI58"/>
  <c r="AH58"/>
  <c r="AG58"/>
  <c r="M58" s="1"/>
  <c r="I58" s="1"/>
  <c r="F58" s="1"/>
  <c r="E58" s="1"/>
  <c r="AU57"/>
  <c r="AT57"/>
  <c r="AS57"/>
  <c r="AR57"/>
  <c r="AQ57"/>
  <c r="AP57"/>
  <c r="AO57"/>
  <c r="AV57" s="1"/>
  <c r="AM57"/>
  <c r="AL57"/>
  <c r="AK57"/>
  <c r="AJ57"/>
  <c r="AI57"/>
  <c r="AH57"/>
  <c r="AG57"/>
  <c r="M57"/>
  <c r="I57" s="1"/>
  <c r="F57" s="1"/>
  <c r="E57" s="1"/>
  <c r="AU56"/>
  <c r="AT56"/>
  <c r="AS56"/>
  <c r="AR56"/>
  <c r="AQ56"/>
  <c r="AP56"/>
  <c r="AV56" s="1"/>
  <c r="AO56"/>
  <c r="AM56"/>
  <c r="AL56"/>
  <c r="AK56"/>
  <c r="AJ56"/>
  <c r="AI56"/>
  <c r="AH56"/>
  <c r="AG56"/>
  <c r="M56" s="1"/>
  <c r="I56" s="1"/>
  <c r="F56" s="1"/>
  <c r="E56" s="1"/>
  <c r="AU55"/>
  <c r="AT55"/>
  <c r="AS55"/>
  <c r="AR55"/>
  <c r="AQ55"/>
  <c r="AP55"/>
  <c r="AO55"/>
  <c r="AV55" s="1"/>
  <c r="AM55"/>
  <c r="AL55"/>
  <c r="AK55"/>
  <c r="AJ55"/>
  <c r="M55" s="1"/>
  <c r="I55" s="1"/>
  <c r="F55" s="1"/>
  <c r="E55" s="1"/>
  <c r="AI55"/>
  <c r="AH55"/>
  <c r="AG55"/>
  <c r="AU54"/>
  <c r="AT54"/>
  <c r="AS54"/>
  <c r="AR54"/>
  <c r="AV54" s="1"/>
  <c r="AQ54"/>
  <c r="AP54"/>
  <c r="AO54"/>
  <c r="AM54"/>
  <c r="AL54"/>
  <c r="AK54"/>
  <c r="AJ54"/>
  <c r="AI54"/>
  <c r="AH54"/>
  <c r="AG54"/>
  <c r="M54" s="1"/>
  <c r="I54" s="1"/>
  <c r="F54" s="1"/>
  <c r="E54" s="1"/>
  <c r="AU53"/>
  <c r="AT53"/>
  <c r="AS53"/>
  <c r="AR53"/>
  <c r="AQ53"/>
  <c r="AP53"/>
  <c r="AO53"/>
  <c r="AV53" s="1"/>
  <c r="AM53"/>
  <c r="AL53"/>
  <c r="AK53"/>
  <c r="AJ53"/>
  <c r="AI53"/>
  <c r="AH53"/>
  <c r="AG53"/>
  <c r="M53"/>
  <c r="I53" s="1"/>
  <c r="F53" s="1"/>
  <c r="E53" s="1"/>
  <c r="AU52"/>
  <c r="AT52"/>
  <c r="AS52"/>
  <c r="AR52"/>
  <c r="AQ52"/>
  <c r="AP52"/>
  <c r="AV52" s="1"/>
  <c r="AO52"/>
  <c r="AM52"/>
  <c r="AL52"/>
  <c r="AK52"/>
  <c r="AJ52"/>
  <c r="AI52"/>
  <c r="AH52"/>
  <c r="AG52"/>
  <c r="M52" s="1"/>
  <c r="I52" s="1"/>
  <c r="F52" s="1"/>
  <c r="E52" s="1"/>
  <c r="AU51"/>
  <c r="AT51"/>
  <c r="AS51"/>
  <c r="AR51"/>
  <c r="AQ51"/>
  <c r="AP51"/>
  <c r="AO51"/>
  <c r="AV51" s="1"/>
  <c r="AM51"/>
  <c r="AL51"/>
  <c r="AK51"/>
  <c r="AJ51"/>
  <c r="M51" s="1"/>
  <c r="I51" s="1"/>
  <c r="F51" s="1"/>
  <c r="E51" s="1"/>
  <c r="AI51"/>
  <c r="AH51"/>
  <c r="AG51"/>
  <c r="AU50"/>
  <c r="AT50"/>
  <c r="AS50"/>
  <c r="AR50"/>
  <c r="AV50" s="1"/>
  <c r="AQ50"/>
  <c r="AP50"/>
  <c r="AO50"/>
  <c r="AM50"/>
  <c r="AL50"/>
  <c r="AK50"/>
  <c r="AJ50"/>
  <c r="AI50"/>
  <c r="AH50"/>
  <c r="AG50"/>
  <c r="M50" s="1"/>
  <c r="I50" s="1"/>
  <c r="F50" s="1"/>
  <c r="E50" s="1"/>
  <c r="AU49"/>
  <c r="AT49"/>
  <c r="AS49"/>
  <c r="AR49"/>
  <c r="AQ49"/>
  <c r="AP49"/>
  <c r="AO49"/>
  <c r="AV49" s="1"/>
  <c r="AM49"/>
  <c r="AL49"/>
  <c r="AK49"/>
  <c r="AJ49"/>
  <c r="AI49"/>
  <c r="AH49"/>
  <c r="AG49"/>
  <c r="M49"/>
  <c r="I49" s="1"/>
  <c r="F49" s="1"/>
  <c r="E49" s="1"/>
  <c r="AU48"/>
  <c r="AT48"/>
  <c r="AS48"/>
  <c r="AR48"/>
  <c r="AQ48"/>
  <c r="AP48"/>
  <c r="AV48" s="1"/>
  <c r="AO48"/>
  <c r="AM48"/>
  <c r="AL48"/>
  <c r="AK48"/>
  <c r="AJ48"/>
  <c r="AI48"/>
  <c r="AH48"/>
  <c r="AG48"/>
  <c r="M48" s="1"/>
  <c r="I48" s="1"/>
  <c r="F48" s="1"/>
  <c r="E48" s="1"/>
  <c r="AU47"/>
  <c r="AT47"/>
  <c r="AS47"/>
  <c r="AR47"/>
  <c r="AQ47"/>
  <c r="AP47"/>
  <c r="AO47"/>
  <c r="AV47" s="1"/>
  <c r="AM47"/>
  <c r="AL47"/>
  <c r="AK47"/>
  <c r="AJ47"/>
  <c r="M47" s="1"/>
  <c r="I47" s="1"/>
  <c r="F47" s="1"/>
  <c r="E47" s="1"/>
  <c r="AI47"/>
  <c r="AH47"/>
  <c r="AG47"/>
  <c r="AU46"/>
  <c r="AT46"/>
  <c r="AS46"/>
  <c r="AR46"/>
  <c r="AQ46"/>
  <c r="AP46"/>
  <c r="AO46"/>
  <c r="AM46"/>
  <c r="AL46"/>
  <c r="AK46"/>
  <c r="AJ46"/>
  <c r="AI46"/>
  <c r="AH46"/>
  <c r="AG46"/>
  <c r="AU45"/>
  <c r="AT45"/>
  <c r="AS45"/>
  <c r="AR45"/>
  <c r="AV45" s="1"/>
  <c r="AQ45"/>
  <c r="AP45"/>
  <c r="AO45"/>
  <c r="AM45"/>
  <c r="AL45"/>
  <c r="AK45"/>
  <c r="AJ45"/>
  <c r="AI45"/>
  <c r="M45" s="1"/>
  <c r="I45" s="1"/>
  <c r="AH45"/>
  <c r="AG45"/>
  <c r="F45"/>
  <c r="E45" s="1"/>
  <c r="AU44"/>
  <c r="AT44"/>
  <c r="AS44"/>
  <c r="AR44"/>
  <c r="AQ44"/>
  <c r="AP44"/>
  <c r="AO44"/>
  <c r="AM44"/>
  <c r="AL44"/>
  <c r="AK44"/>
  <c r="AJ44"/>
  <c r="AI44"/>
  <c r="AH44"/>
  <c r="AG44"/>
  <c r="M44"/>
  <c r="I44" s="1"/>
  <c r="F44" s="1"/>
  <c r="E44" s="1"/>
  <c r="AU43"/>
  <c r="AT43"/>
  <c r="AS43"/>
  <c r="AR43"/>
  <c r="AQ43"/>
  <c r="AP43"/>
  <c r="AW43" s="1"/>
  <c r="AO43"/>
  <c r="AM43"/>
  <c r="AL43"/>
  <c r="AK43"/>
  <c r="AJ43"/>
  <c r="AI43"/>
  <c r="AH43"/>
  <c r="AG43"/>
  <c r="M43" s="1"/>
  <c r="I43" s="1"/>
  <c r="F43" s="1"/>
  <c r="E43" s="1"/>
  <c r="AU42"/>
  <c r="AT42"/>
  <c r="AS42"/>
  <c r="AR42"/>
  <c r="AQ42"/>
  <c r="AP42"/>
  <c r="AO42"/>
  <c r="AV42" s="1"/>
  <c r="AM42"/>
  <c r="AL42"/>
  <c r="AK42"/>
  <c r="AJ42"/>
  <c r="AI42"/>
  <c r="AH42"/>
  <c r="AG42"/>
  <c r="AU41"/>
  <c r="AT41"/>
  <c r="AS41"/>
  <c r="AR41"/>
  <c r="AV41" s="1"/>
  <c r="AQ41"/>
  <c r="AP41"/>
  <c r="AO41"/>
  <c r="AM41"/>
  <c r="AL41"/>
  <c r="AK41"/>
  <c r="AJ41"/>
  <c r="AI41"/>
  <c r="AH41"/>
  <c r="M41" s="1"/>
  <c r="I41" s="1"/>
  <c r="F41" s="1"/>
  <c r="E41" s="1"/>
  <c r="AG41"/>
  <c r="AU40"/>
  <c r="AT40"/>
  <c r="AS40"/>
  <c r="AR40"/>
  <c r="AQ40"/>
  <c r="AP40"/>
  <c r="AV40" s="1"/>
  <c r="N40" s="1"/>
  <c r="AO40"/>
  <c r="AM40"/>
  <c r="AL40"/>
  <c r="AK40"/>
  <c r="AJ40"/>
  <c r="AI40"/>
  <c r="AH40"/>
  <c r="AG40"/>
  <c r="M40"/>
  <c r="I40" s="1"/>
  <c r="F40" s="1"/>
  <c r="E40" s="1"/>
  <c r="AU39"/>
  <c r="AT39"/>
  <c r="AS39"/>
  <c r="AR39"/>
  <c r="AQ39"/>
  <c r="AP39"/>
  <c r="AX39" s="1"/>
  <c r="AO39"/>
  <c r="AM39"/>
  <c r="AL39"/>
  <c r="AK39"/>
  <c r="AJ39"/>
  <c r="AI39"/>
  <c r="AH39"/>
  <c r="AG39"/>
  <c r="M39" s="1"/>
  <c r="I39" s="1"/>
  <c r="F39" s="1"/>
  <c r="E39" s="1"/>
  <c r="AW38"/>
  <c r="AU38"/>
  <c r="AT38"/>
  <c r="AS38"/>
  <c r="AR38"/>
  <c r="AQ38"/>
  <c r="AP38"/>
  <c r="AO38"/>
  <c r="AV38" s="1"/>
  <c r="AM38"/>
  <c r="AL38"/>
  <c r="AK38"/>
  <c r="AJ38"/>
  <c r="AI38"/>
  <c r="AH38"/>
  <c r="AG38"/>
  <c r="M38" s="1"/>
  <c r="I38"/>
  <c r="F38" s="1"/>
  <c r="E38" s="1"/>
  <c r="AU37"/>
  <c r="AT37"/>
  <c r="AS37"/>
  <c r="AR37"/>
  <c r="AV37" s="1"/>
  <c r="AQ37"/>
  <c r="AP37"/>
  <c r="AO37"/>
  <c r="AM37"/>
  <c r="AL37"/>
  <c r="AK37"/>
  <c r="AJ37"/>
  <c r="AI37"/>
  <c r="M37" s="1"/>
  <c r="I37" s="1"/>
  <c r="AH37"/>
  <c r="AG37"/>
  <c r="F37"/>
  <c r="E37" s="1"/>
  <c r="AU36"/>
  <c r="AT36"/>
  <c r="AS36"/>
  <c r="AR36"/>
  <c r="AQ36"/>
  <c r="AP36"/>
  <c r="AO36"/>
  <c r="AM36"/>
  <c r="AL36"/>
  <c r="AK36"/>
  <c r="AJ36"/>
  <c r="AI36"/>
  <c r="AH36"/>
  <c r="M36" s="1"/>
  <c r="I36" s="1"/>
  <c r="F36" s="1"/>
  <c r="E36" s="1"/>
  <c r="AG36"/>
  <c r="AX35"/>
  <c r="AU35"/>
  <c r="AT35"/>
  <c r="AS35"/>
  <c r="AR35"/>
  <c r="AQ35"/>
  <c r="AP35"/>
  <c r="AO35"/>
  <c r="AM35"/>
  <c r="AL35"/>
  <c r="AK35"/>
  <c r="AJ35"/>
  <c r="AI35"/>
  <c r="AH35"/>
  <c r="AG35"/>
  <c r="M35" s="1"/>
  <c r="I35" s="1"/>
  <c r="F35" s="1"/>
  <c r="E35" s="1"/>
  <c r="AU34"/>
  <c r="AT34"/>
  <c r="AS34"/>
  <c r="AR34"/>
  <c r="AQ34"/>
  <c r="AP34"/>
  <c r="AO34"/>
  <c r="AV34" s="1"/>
  <c r="AM34"/>
  <c r="AL34"/>
  <c r="AK34"/>
  <c r="AJ34"/>
  <c r="AI34"/>
  <c r="AH34"/>
  <c r="AG34"/>
  <c r="AU33"/>
  <c r="AT33"/>
  <c r="AS33"/>
  <c r="AR33"/>
  <c r="AV33" s="1"/>
  <c r="AQ33"/>
  <c r="AP33"/>
  <c r="AO33"/>
  <c r="AM33"/>
  <c r="AL33"/>
  <c r="AK33"/>
  <c r="AJ33"/>
  <c r="AI33"/>
  <c r="M33" s="1"/>
  <c r="I33" s="1"/>
  <c r="AH33"/>
  <c r="AG33"/>
  <c r="F33"/>
  <c r="E33" s="1"/>
  <c r="AU32"/>
  <c r="AT32"/>
  <c r="AS32"/>
  <c r="AR32"/>
  <c r="AQ32"/>
  <c r="AP32"/>
  <c r="AV32" s="1"/>
  <c r="N32" s="1"/>
  <c r="AO32"/>
  <c r="AM32"/>
  <c r="AL32"/>
  <c r="AK32"/>
  <c r="AJ32"/>
  <c r="AI32"/>
  <c r="AH32"/>
  <c r="M32" s="1"/>
  <c r="I32" s="1"/>
  <c r="F32" s="1"/>
  <c r="E32" s="1"/>
  <c r="AG32"/>
  <c r="AX31"/>
  <c r="AU31"/>
  <c r="AT31"/>
  <c r="AS31"/>
  <c r="AR31"/>
  <c r="AQ31"/>
  <c r="AP31"/>
  <c r="AO31"/>
  <c r="AW31" s="1"/>
  <c r="AM31"/>
  <c r="AL31"/>
  <c r="AK31"/>
  <c r="AJ31"/>
  <c r="AI31"/>
  <c r="AH31"/>
  <c r="AG31"/>
  <c r="M31" s="1"/>
  <c r="I31" s="1"/>
  <c r="F31" s="1"/>
  <c r="E31" s="1"/>
  <c r="AW30"/>
  <c r="AU30"/>
  <c r="AT30"/>
  <c r="AS30"/>
  <c r="AR30"/>
  <c r="AQ30"/>
  <c r="AP30"/>
  <c r="AO30"/>
  <c r="AV30" s="1"/>
  <c r="AM30"/>
  <c r="AL30"/>
  <c r="AK30"/>
  <c r="AJ30"/>
  <c r="AI30"/>
  <c r="AH30"/>
  <c r="AG30"/>
  <c r="M30" s="1"/>
  <c r="I30" s="1"/>
  <c r="F30" s="1"/>
  <c r="E30" s="1"/>
  <c r="AU29"/>
  <c r="AT29"/>
  <c r="AS29"/>
  <c r="AR29"/>
  <c r="AV29" s="1"/>
  <c r="AQ29"/>
  <c r="AP29"/>
  <c r="AO29"/>
  <c r="AM29"/>
  <c r="AL29"/>
  <c r="AK29"/>
  <c r="AJ29"/>
  <c r="AI29"/>
  <c r="AH29"/>
  <c r="AG29"/>
  <c r="AU28"/>
  <c r="AT28"/>
  <c r="AS28"/>
  <c r="AR28"/>
  <c r="AQ28"/>
  <c r="AP28"/>
  <c r="AO28"/>
  <c r="AM28"/>
  <c r="AL28"/>
  <c r="AK28"/>
  <c r="AJ28"/>
  <c r="AI28"/>
  <c r="AH28"/>
  <c r="AG28"/>
  <c r="M28"/>
  <c r="I28" s="1"/>
  <c r="F28" s="1"/>
  <c r="E28" s="1"/>
  <c r="AU27"/>
  <c r="AT27"/>
  <c r="AS27"/>
  <c r="AR27"/>
  <c r="AQ27"/>
  <c r="AP27"/>
  <c r="AX27" s="1"/>
  <c r="AO27"/>
  <c r="AM27"/>
  <c r="AL27"/>
  <c r="AK27"/>
  <c r="AJ27"/>
  <c r="AI27"/>
  <c r="AH27"/>
  <c r="AG27"/>
  <c r="M27" s="1"/>
  <c r="I27" s="1"/>
  <c r="F27" s="1"/>
  <c r="E27" s="1"/>
  <c r="AU26"/>
  <c r="AT26"/>
  <c r="AS26"/>
  <c r="AR26"/>
  <c r="AQ26"/>
  <c r="AP26"/>
  <c r="AO26"/>
  <c r="AV26" s="1"/>
  <c r="AM26"/>
  <c r="AL26"/>
  <c r="AK26"/>
  <c r="AJ26"/>
  <c r="AI26"/>
  <c r="AH26"/>
  <c r="AG26"/>
  <c r="AU25"/>
  <c r="AT25"/>
  <c r="AS25"/>
  <c r="AR25"/>
  <c r="AV25" s="1"/>
  <c r="AQ25"/>
  <c r="AP25"/>
  <c r="AO25"/>
  <c r="AM25"/>
  <c r="AL25"/>
  <c r="AK25"/>
  <c r="AJ25"/>
  <c r="AI25"/>
  <c r="M25" s="1"/>
  <c r="I25" s="1"/>
  <c r="AH25"/>
  <c r="AG25"/>
  <c r="AU24"/>
  <c r="AT24"/>
  <c r="AS24"/>
  <c r="AR24"/>
  <c r="AQ24"/>
  <c r="AP24"/>
  <c r="AV24" s="1"/>
  <c r="N24" s="1"/>
  <c r="AO24"/>
  <c r="AM24"/>
  <c r="AL24"/>
  <c r="AK24"/>
  <c r="AJ24"/>
  <c r="AI24"/>
  <c r="AH24"/>
  <c r="AG24"/>
  <c r="M24"/>
  <c r="I24" s="1"/>
  <c r="F24" s="1"/>
  <c r="E24"/>
  <c r="AU23"/>
  <c r="AT23"/>
  <c r="AS23"/>
  <c r="AR23"/>
  <c r="AQ23"/>
  <c r="AP23"/>
  <c r="AX23" s="1"/>
  <c r="AO23"/>
  <c r="AW23" s="1"/>
  <c r="AM23"/>
  <c r="AL23"/>
  <c r="AK23"/>
  <c r="AJ23"/>
  <c r="AI23"/>
  <c r="AH23"/>
  <c r="AG23"/>
  <c r="M23" s="1"/>
  <c r="I23" s="1"/>
  <c r="AW22"/>
  <c r="AU22"/>
  <c r="AT22"/>
  <c r="AS22"/>
  <c r="AR22"/>
  <c r="AQ22"/>
  <c r="AP22"/>
  <c r="AO22"/>
  <c r="AV22" s="1"/>
  <c r="AM22"/>
  <c r="AL22"/>
  <c r="AK22"/>
  <c r="AJ22"/>
  <c r="AI22"/>
  <c r="M22" s="1"/>
  <c r="AH22"/>
  <c r="AG22"/>
  <c r="I22"/>
  <c r="F22" s="1"/>
  <c r="E22" s="1"/>
  <c r="AU21"/>
  <c r="AT21"/>
  <c r="AS21"/>
  <c r="AR21"/>
  <c r="AV21" s="1"/>
  <c r="AQ21"/>
  <c r="AP21"/>
  <c r="AO21"/>
  <c r="AM21"/>
  <c r="AL21"/>
  <c r="AK21"/>
  <c r="AJ21"/>
  <c r="AI21"/>
  <c r="M21" s="1"/>
  <c r="I21" s="1"/>
  <c r="AH21"/>
  <c r="AG21"/>
  <c r="F21"/>
  <c r="E21" s="1"/>
  <c r="AU20"/>
  <c r="AT20"/>
  <c r="AS20"/>
  <c r="AR20"/>
  <c r="AQ20"/>
  <c r="AP20"/>
  <c r="AO20"/>
  <c r="AM20"/>
  <c r="AL20"/>
  <c r="AK20"/>
  <c r="AJ20"/>
  <c r="AI20"/>
  <c r="AH20"/>
  <c r="M20" s="1"/>
  <c r="I20" s="1"/>
  <c r="F20" s="1"/>
  <c r="E20" s="1"/>
  <c r="AG20"/>
  <c r="AX19"/>
  <c r="AU19"/>
  <c r="AT19"/>
  <c r="AS19"/>
  <c r="AR19"/>
  <c r="AQ19"/>
  <c r="AP19"/>
  <c r="AO19"/>
  <c r="AM19"/>
  <c r="AL19"/>
  <c r="AK19"/>
  <c r="AJ19"/>
  <c r="AI19"/>
  <c r="AH19"/>
  <c r="AG19"/>
  <c r="M19" s="1"/>
  <c r="I19" s="1"/>
  <c r="AU18"/>
  <c r="AT18"/>
  <c r="AS18"/>
  <c r="AR18"/>
  <c r="AQ18"/>
  <c r="AP18"/>
  <c r="AO18"/>
  <c r="AV18" s="1"/>
  <c r="AM18"/>
  <c r="AL18"/>
  <c r="AK18"/>
  <c r="AJ18"/>
  <c r="AI18"/>
  <c r="AH18"/>
  <c r="AG18"/>
  <c r="AU17"/>
  <c r="AT17"/>
  <c r="AS17"/>
  <c r="AR17"/>
  <c r="AV17" s="1"/>
  <c r="AQ17"/>
  <c r="AP17"/>
  <c r="AO17"/>
  <c r="AM17"/>
  <c r="AL17"/>
  <c r="AK17"/>
  <c r="AJ17"/>
  <c r="AI17"/>
  <c r="AH17"/>
  <c r="M17" s="1"/>
  <c r="I17" s="1"/>
  <c r="F17" s="1"/>
  <c r="E17" s="1"/>
  <c r="AG17"/>
  <c r="AU16"/>
  <c r="AT16"/>
  <c r="AS16"/>
  <c r="AR16"/>
  <c r="AQ16"/>
  <c r="AP16"/>
  <c r="AX16" s="1"/>
  <c r="AO16"/>
  <c r="AM16"/>
  <c r="AL16"/>
  <c r="AK16"/>
  <c r="AJ16"/>
  <c r="AI16"/>
  <c r="AH16"/>
  <c r="M16" s="1"/>
  <c r="I16" s="1"/>
  <c r="F16" s="1"/>
  <c r="E16" s="1"/>
  <c r="AG16"/>
  <c r="AX15"/>
  <c r="AU15"/>
  <c r="AT15"/>
  <c r="AS15"/>
  <c r="AR15"/>
  <c r="AQ15"/>
  <c r="AP15"/>
  <c r="AO15"/>
  <c r="AW15" s="1"/>
  <c r="AM15"/>
  <c r="AL15"/>
  <c r="AK15"/>
  <c r="AJ15"/>
  <c r="AI15"/>
  <c r="AH15"/>
  <c r="AG15"/>
  <c r="M15" s="1"/>
  <c r="I15" s="1"/>
  <c r="AW14"/>
  <c r="AU14"/>
  <c r="AT14"/>
  <c r="AS14"/>
  <c r="AR14"/>
  <c r="AQ14"/>
  <c r="AP14"/>
  <c r="AO14"/>
  <c r="AV14" s="1"/>
  <c r="AM14"/>
  <c r="AL14"/>
  <c r="AK14"/>
  <c r="AJ14"/>
  <c r="AI14"/>
  <c r="M14" s="1"/>
  <c r="AH14"/>
  <c r="AG14"/>
  <c r="I14"/>
  <c r="AU13"/>
  <c r="AT13"/>
  <c r="AS13"/>
  <c r="AR13"/>
  <c r="AV13" s="1"/>
  <c r="AQ13"/>
  <c r="AP13"/>
  <c r="AO13"/>
  <c r="AM13"/>
  <c r="AL13"/>
  <c r="AK13"/>
  <c r="AJ13"/>
  <c r="AI13"/>
  <c r="M13" s="1"/>
  <c r="I13" s="1"/>
  <c r="AH13"/>
  <c r="AG13"/>
  <c r="F13"/>
  <c r="E13" s="1"/>
  <c r="AU12"/>
  <c r="AT12"/>
  <c r="AS12"/>
  <c r="AR12"/>
  <c r="AQ12"/>
  <c r="AP12"/>
  <c r="AO12"/>
  <c r="AV12" s="1"/>
  <c r="N12" s="1"/>
  <c r="AM12"/>
  <c r="AL12"/>
  <c r="AK12"/>
  <c r="AJ12"/>
  <c r="AI12"/>
  <c r="AH12"/>
  <c r="AG12"/>
  <c r="M12"/>
  <c r="I12" s="1"/>
  <c r="F12" s="1"/>
  <c r="E12" s="1"/>
  <c r="AU11"/>
  <c r="AT11"/>
  <c r="AS11"/>
  <c r="AR11"/>
  <c r="AQ11"/>
  <c r="AP11"/>
  <c r="AX11" s="1"/>
  <c r="AO11"/>
  <c r="AM11"/>
  <c r="AL11"/>
  <c r="AK11"/>
  <c r="AJ11"/>
  <c r="AI11"/>
  <c r="AH11"/>
  <c r="AG11"/>
  <c r="M11" s="1"/>
  <c r="I11" s="1"/>
  <c r="F11" s="1"/>
  <c r="E11" s="1"/>
  <c r="AU10"/>
  <c r="AT10"/>
  <c r="AS10"/>
  <c r="AR10"/>
  <c r="AQ10"/>
  <c r="AP10"/>
  <c r="AO10"/>
  <c r="AV10" s="1"/>
  <c r="AM10"/>
  <c r="AL10"/>
  <c r="AK10"/>
  <c r="AJ10"/>
  <c r="AI10"/>
  <c r="AH10"/>
  <c r="AG10"/>
  <c r="AU9"/>
  <c r="AT9"/>
  <c r="AS9"/>
  <c r="AR9"/>
  <c r="AV9" s="1"/>
  <c r="AQ9"/>
  <c r="AP9"/>
  <c r="AO9"/>
  <c r="AM9"/>
  <c r="AL9"/>
  <c r="AK9"/>
  <c r="AJ9"/>
  <c r="AI9"/>
  <c r="AH9"/>
  <c r="AG9"/>
  <c r="M9"/>
  <c r="I9" s="1"/>
  <c r="F9" s="1"/>
  <c r="E9" s="1"/>
  <c r="AU8"/>
  <c r="AT8"/>
  <c r="AS8"/>
  <c r="AR8"/>
  <c r="AQ8"/>
  <c r="AP8"/>
  <c r="AX8" s="1"/>
  <c r="AO8"/>
  <c r="AM8"/>
  <c r="AL8"/>
  <c r="AK8"/>
  <c r="AJ8"/>
  <c r="AI8"/>
  <c r="AH8"/>
  <c r="AG8"/>
  <c r="M8" s="1"/>
  <c r="I8" s="1"/>
  <c r="F8" s="1"/>
  <c r="E8" s="1"/>
  <c r="AU7"/>
  <c r="AT7"/>
  <c r="AS7"/>
  <c r="AR7"/>
  <c r="AQ7"/>
  <c r="AP7"/>
  <c r="AW7" s="1"/>
  <c r="AO7"/>
  <c r="AM7"/>
  <c r="AL7"/>
  <c r="AK7"/>
  <c r="AJ7"/>
  <c r="AI7"/>
  <c r="AH7"/>
  <c r="AG7"/>
  <c r="M7" s="1"/>
  <c r="I7" s="1"/>
  <c r="F7" s="1"/>
  <c r="E7" s="1"/>
  <c r="AU6"/>
  <c r="AT6"/>
  <c r="AS6"/>
  <c r="AR6"/>
  <c r="AQ6"/>
  <c r="AP6"/>
  <c r="AO6"/>
  <c r="AV6" s="1"/>
  <c r="AM6"/>
  <c r="AL6"/>
  <c r="AK6"/>
  <c r="AJ6"/>
  <c r="AI6"/>
  <c r="AH6"/>
  <c r="AG6"/>
  <c r="AU5"/>
  <c r="AT5"/>
  <c r="AS5"/>
  <c r="AR5"/>
  <c r="AV5" s="1"/>
  <c r="AQ5"/>
  <c r="AP5"/>
  <c r="AO5"/>
  <c r="AM5"/>
  <c r="AL5"/>
  <c r="AK5"/>
  <c r="AJ5"/>
  <c r="AI5"/>
  <c r="M5" s="1"/>
  <c r="I5" s="1"/>
  <c r="F5" s="1"/>
  <c r="E5" s="1"/>
  <c r="AH5"/>
  <c r="AG5"/>
  <c r="AP1"/>
  <c r="AX63" s="1"/>
  <c r="AI1"/>
  <c r="AM1" s="1"/>
  <c r="F25" s="1"/>
  <c r="E25" s="1"/>
  <c r="A41" i="4"/>
  <c r="AU40"/>
  <c r="AT40"/>
  <c r="AS40"/>
  <c r="AR40"/>
  <c r="AQ40"/>
  <c r="AP40"/>
  <c r="AO40"/>
  <c r="AV40" s="1"/>
  <c r="AM40"/>
  <c r="AL40"/>
  <c r="AK40"/>
  <c r="AJ40"/>
  <c r="AI40"/>
  <c r="AH40"/>
  <c r="AG40"/>
  <c r="M40" s="1"/>
  <c r="I40" s="1"/>
  <c r="F40" s="1"/>
  <c r="E40" s="1"/>
  <c r="AU39"/>
  <c r="AT39"/>
  <c r="AS39"/>
  <c r="AR39"/>
  <c r="AQ39"/>
  <c r="AP39"/>
  <c r="AO39"/>
  <c r="AV39" s="1"/>
  <c r="AM39"/>
  <c r="AL39"/>
  <c r="AK39"/>
  <c r="AJ39"/>
  <c r="AI39"/>
  <c r="AH39"/>
  <c r="AG39"/>
  <c r="M39" s="1"/>
  <c r="I39" s="1"/>
  <c r="F39" s="1"/>
  <c r="E39" s="1"/>
  <c r="AU38"/>
  <c r="AT38"/>
  <c r="AS38"/>
  <c r="AR38"/>
  <c r="AV38" s="1"/>
  <c r="AQ38"/>
  <c r="AP38"/>
  <c r="AO38"/>
  <c r="AM38"/>
  <c r="AL38"/>
  <c r="AK38"/>
  <c r="AJ38"/>
  <c r="AI38"/>
  <c r="M38" s="1"/>
  <c r="I38" s="1"/>
  <c r="F38" s="1"/>
  <c r="E38" s="1"/>
  <c r="AH38"/>
  <c r="AG38"/>
  <c r="AU37"/>
  <c r="AT37"/>
  <c r="AS37"/>
  <c r="AR37"/>
  <c r="AQ37"/>
  <c r="AV37" s="1"/>
  <c r="AP37"/>
  <c r="AO37"/>
  <c r="AM37"/>
  <c r="AL37"/>
  <c r="AK37"/>
  <c r="AJ37"/>
  <c r="AI37"/>
  <c r="AH37"/>
  <c r="AG37"/>
  <c r="M37"/>
  <c r="I37" s="1"/>
  <c r="F37" s="1"/>
  <c r="E37" s="1"/>
  <c r="AU36"/>
  <c r="AT36"/>
  <c r="AS36"/>
  <c r="AR36"/>
  <c r="AQ36"/>
  <c r="AP36"/>
  <c r="AO36"/>
  <c r="AV36" s="1"/>
  <c r="AM36"/>
  <c r="AL36"/>
  <c r="AK36"/>
  <c r="AJ36"/>
  <c r="AI36"/>
  <c r="AH36"/>
  <c r="AG36"/>
  <c r="M36" s="1"/>
  <c r="I36" s="1"/>
  <c r="F36" s="1"/>
  <c r="E36" s="1"/>
  <c r="AU35"/>
  <c r="AT35"/>
  <c r="AS35"/>
  <c r="AR35"/>
  <c r="AV35" s="1"/>
  <c r="AQ35"/>
  <c r="AP35"/>
  <c r="AO35"/>
  <c r="AM35"/>
  <c r="AL35"/>
  <c r="AK35"/>
  <c r="AJ35"/>
  <c r="AI35"/>
  <c r="M35" s="1"/>
  <c r="I35" s="1"/>
  <c r="F35" s="1"/>
  <c r="E35" s="1"/>
  <c r="AH35"/>
  <c r="AG35"/>
  <c r="AU34"/>
  <c r="AT34"/>
  <c r="AS34"/>
  <c r="AR34"/>
  <c r="AQ34"/>
  <c r="AV34" s="1"/>
  <c r="AP34"/>
  <c r="AO34"/>
  <c r="AM34"/>
  <c r="AL34"/>
  <c r="AK34"/>
  <c r="AJ34"/>
  <c r="AI34"/>
  <c r="AH34"/>
  <c r="AG34"/>
  <c r="M34"/>
  <c r="I34" s="1"/>
  <c r="F34" s="1"/>
  <c r="E34" s="1"/>
  <c r="AU33"/>
  <c r="AT33"/>
  <c r="AS33"/>
  <c r="AR33"/>
  <c r="AQ33"/>
  <c r="AP33"/>
  <c r="AO33"/>
  <c r="AV33" s="1"/>
  <c r="AM33"/>
  <c r="AL33"/>
  <c r="AK33"/>
  <c r="AJ33"/>
  <c r="AI33"/>
  <c r="AH33"/>
  <c r="AG33"/>
  <c r="M33" s="1"/>
  <c r="I33" s="1"/>
  <c r="F33" s="1"/>
  <c r="E33" s="1"/>
  <c r="AU32"/>
  <c r="AT32"/>
  <c r="AS32"/>
  <c r="AR32"/>
  <c r="AQ32"/>
  <c r="AP32"/>
  <c r="AO32"/>
  <c r="AV32" s="1"/>
  <c r="AM32"/>
  <c r="AL32"/>
  <c r="AK32"/>
  <c r="AJ32"/>
  <c r="AI32"/>
  <c r="AH32"/>
  <c r="AG32"/>
  <c r="M32" s="1"/>
  <c r="I32" s="1"/>
  <c r="F32" s="1"/>
  <c r="E32" s="1"/>
  <c r="AU31"/>
  <c r="AT31"/>
  <c r="AS31"/>
  <c r="AR31"/>
  <c r="AV31" s="1"/>
  <c r="AQ31"/>
  <c r="AP31"/>
  <c r="AO31"/>
  <c r="AM31"/>
  <c r="AL31"/>
  <c r="AK31"/>
  <c r="AJ31"/>
  <c r="AI31"/>
  <c r="M31" s="1"/>
  <c r="I31" s="1"/>
  <c r="F31" s="1"/>
  <c r="E31" s="1"/>
  <c r="AH31"/>
  <c r="AG31"/>
  <c r="AU30"/>
  <c r="AT30"/>
  <c r="AS30"/>
  <c r="AR30"/>
  <c r="AQ30"/>
  <c r="AP30"/>
  <c r="AV30" s="1"/>
  <c r="AO30"/>
  <c r="AM30"/>
  <c r="AL30"/>
  <c r="AK30"/>
  <c r="AJ30"/>
  <c r="AI30"/>
  <c r="AH30"/>
  <c r="AG30"/>
  <c r="M30"/>
  <c r="I30" s="1"/>
  <c r="F30" s="1"/>
  <c r="E30" s="1"/>
  <c r="AU29"/>
  <c r="AT29"/>
  <c r="AS29"/>
  <c r="AR29"/>
  <c r="AQ29"/>
  <c r="AP29"/>
  <c r="AO29"/>
  <c r="AV29" s="1"/>
  <c r="AM29"/>
  <c r="AL29"/>
  <c r="AK29"/>
  <c r="AJ29"/>
  <c r="AI29"/>
  <c r="AH29"/>
  <c r="AG29"/>
  <c r="M29" s="1"/>
  <c r="I29" s="1"/>
  <c r="F29" s="1"/>
  <c r="E29" s="1"/>
  <c r="AU28"/>
  <c r="AT28"/>
  <c r="AS28"/>
  <c r="AR28"/>
  <c r="AQ28"/>
  <c r="AP28"/>
  <c r="AO28"/>
  <c r="AV28" s="1"/>
  <c r="AM28"/>
  <c r="AL28"/>
  <c r="AK28"/>
  <c r="AJ28"/>
  <c r="AI28"/>
  <c r="AH28"/>
  <c r="AG28"/>
  <c r="M28" s="1"/>
  <c r="I28" s="1"/>
  <c r="F28" s="1"/>
  <c r="E28" s="1"/>
  <c r="AU27"/>
  <c r="AT27"/>
  <c r="AS27"/>
  <c r="AR27"/>
  <c r="AV27" s="1"/>
  <c r="AQ27"/>
  <c r="AP27"/>
  <c r="AO27"/>
  <c r="AM27"/>
  <c r="AL27"/>
  <c r="AK27"/>
  <c r="AJ27"/>
  <c r="AI27"/>
  <c r="M27" s="1"/>
  <c r="I27" s="1"/>
  <c r="F27" s="1"/>
  <c r="E27" s="1"/>
  <c r="AH27"/>
  <c r="AG27"/>
  <c r="AU26"/>
  <c r="AT26"/>
  <c r="AS26"/>
  <c r="AR26"/>
  <c r="AQ26"/>
  <c r="AP26"/>
  <c r="AV26" s="1"/>
  <c r="AO26"/>
  <c r="AM26"/>
  <c r="AL26"/>
  <c r="AK26"/>
  <c r="AJ26"/>
  <c r="AI26"/>
  <c r="AH26"/>
  <c r="AG26"/>
  <c r="M26"/>
  <c r="I26" s="1"/>
  <c r="F26" s="1"/>
  <c r="E26" s="1"/>
  <c r="AU25"/>
  <c r="AT25"/>
  <c r="AS25"/>
  <c r="AR25"/>
  <c r="AQ25"/>
  <c r="AP25"/>
  <c r="AO25"/>
  <c r="AV25" s="1"/>
  <c r="AM25"/>
  <c r="AL25"/>
  <c r="AK25"/>
  <c r="AJ25"/>
  <c r="AI25"/>
  <c r="AH25"/>
  <c r="AG25"/>
  <c r="M25" s="1"/>
  <c r="I25" s="1"/>
  <c r="F25" s="1"/>
  <c r="E25" s="1"/>
  <c r="AU24"/>
  <c r="AT24"/>
  <c r="AS24"/>
  <c r="AR24"/>
  <c r="AQ24"/>
  <c r="AP24"/>
  <c r="AO24"/>
  <c r="AV24" s="1"/>
  <c r="AM24"/>
  <c r="AL24"/>
  <c r="AK24"/>
  <c r="AJ24"/>
  <c r="AI24"/>
  <c r="AH24"/>
  <c r="AG24"/>
  <c r="M24" s="1"/>
  <c r="I24" s="1"/>
  <c r="F24" s="1"/>
  <c r="E24" s="1"/>
  <c r="AU23"/>
  <c r="AT23"/>
  <c r="AS23"/>
  <c r="AR23"/>
  <c r="AV23" s="1"/>
  <c r="AQ23"/>
  <c r="AP23"/>
  <c r="AO23"/>
  <c r="AM23"/>
  <c r="AL23"/>
  <c r="AK23"/>
  <c r="AJ23"/>
  <c r="AI23"/>
  <c r="M23" s="1"/>
  <c r="I23" s="1"/>
  <c r="F23" s="1"/>
  <c r="E23" s="1"/>
  <c r="AH23"/>
  <c r="AG23"/>
  <c r="AU22"/>
  <c r="AT22"/>
  <c r="AS22"/>
  <c r="AR22"/>
  <c r="AQ22"/>
  <c r="AP22"/>
  <c r="AV22" s="1"/>
  <c r="AO22"/>
  <c r="AM22"/>
  <c r="AL22"/>
  <c r="AK22"/>
  <c r="AJ22"/>
  <c r="AI22"/>
  <c r="AH22"/>
  <c r="AG22"/>
  <c r="M22"/>
  <c r="I22" s="1"/>
  <c r="F22" s="1"/>
  <c r="E22" s="1"/>
  <c r="AU21"/>
  <c r="AT21"/>
  <c r="AS21"/>
  <c r="AR21"/>
  <c r="AQ21"/>
  <c r="AP21"/>
  <c r="AO21"/>
  <c r="AV21" s="1"/>
  <c r="AM21"/>
  <c r="AL21"/>
  <c r="AK21"/>
  <c r="AJ21"/>
  <c r="AI21"/>
  <c r="AH21"/>
  <c r="AG21"/>
  <c r="M21" s="1"/>
  <c r="I21" s="1"/>
  <c r="F21" s="1"/>
  <c r="E21" s="1"/>
  <c r="AU20"/>
  <c r="AT20"/>
  <c r="AS20"/>
  <c r="AR20"/>
  <c r="AQ20"/>
  <c r="AV20" s="1"/>
  <c r="AP20"/>
  <c r="AO20"/>
  <c r="AM20"/>
  <c r="AL20"/>
  <c r="AK20"/>
  <c r="AJ20"/>
  <c r="AI20"/>
  <c r="AH20"/>
  <c r="AG20"/>
  <c r="M20"/>
  <c r="I20" s="1"/>
  <c r="F20" s="1"/>
  <c r="E20" s="1"/>
  <c r="AU19"/>
  <c r="AT19"/>
  <c r="AS19"/>
  <c r="AR19"/>
  <c r="AQ19"/>
  <c r="AP19"/>
  <c r="AV19" s="1"/>
  <c r="AO19"/>
  <c r="AM19"/>
  <c r="AL19"/>
  <c r="AK19"/>
  <c r="AJ19"/>
  <c r="AI19"/>
  <c r="AH19"/>
  <c r="AG19"/>
  <c r="M19" s="1"/>
  <c r="I19" s="1"/>
  <c r="F19" s="1"/>
  <c r="E19" s="1"/>
  <c r="AU18"/>
  <c r="AT18"/>
  <c r="AS18"/>
  <c r="AR18"/>
  <c r="AQ18"/>
  <c r="AP18"/>
  <c r="AO18"/>
  <c r="AV18" s="1"/>
  <c r="AM18"/>
  <c r="AL18"/>
  <c r="AK18"/>
  <c r="AJ18"/>
  <c r="AI18"/>
  <c r="AH18"/>
  <c r="AG18"/>
  <c r="M18" s="1"/>
  <c r="I18" s="1"/>
  <c r="F18" s="1"/>
  <c r="E18" s="1"/>
  <c r="AU17"/>
  <c r="AT17"/>
  <c r="AS17"/>
  <c r="AR17"/>
  <c r="AQ17"/>
  <c r="AP17"/>
  <c r="AO17"/>
  <c r="AV17" s="1"/>
  <c r="AM17"/>
  <c r="AL17"/>
  <c r="AK17"/>
  <c r="AJ17"/>
  <c r="AI17"/>
  <c r="AH17"/>
  <c r="AG17"/>
  <c r="M17" s="1"/>
  <c r="I17" s="1"/>
  <c r="F17" s="1"/>
  <c r="E17" s="1"/>
  <c r="AU16"/>
  <c r="AT16"/>
  <c r="AS16"/>
  <c r="AR16"/>
  <c r="AQ16"/>
  <c r="AV16" s="1"/>
  <c r="AP16"/>
  <c r="AO16"/>
  <c r="AM16"/>
  <c r="AL16"/>
  <c r="AK16"/>
  <c r="AJ16"/>
  <c r="AI16"/>
  <c r="AH16"/>
  <c r="AG16"/>
  <c r="M16"/>
  <c r="I16" s="1"/>
  <c r="F16" s="1"/>
  <c r="E16" s="1"/>
  <c r="AU15"/>
  <c r="AT15"/>
  <c r="AS15"/>
  <c r="AR15"/>
  <c r="AQ15"/>
  <c r="AP15"/>
  <c r="AO15"/>
  <c r="AV15" s="1"/>
  <c r="AM15"/>
  <c r="AL15"/>
  <c r="AK15"/>
  <c r="AJ15"/>
  <c r="AI15"/>
  <c r="AH15"/>
  <c r="AG15"/>
  <c r="M15"/>
  <c r="I15" s="1"/>
  <c r="F15" s="1"/>
  <c r="E15" s="1"/>
  <c r="AU14"/>
  <c r="AT14"/>
  <c r="AS14"/>
  <c r="AR14"/>
  <c r="AQ14"/>
  <c r="AP14"/>
  <c r="AO14"/>
  <c r="AV14" s="1"/>
  <c r="AM14"/>
  <c r="AL14"/>
  <c r="AK14"/>
  <c r="AJ14"/>
  <c r="AI14"/>
  <c r="AH14"/>
  <c r="AG14"/>
  <c r="M14" s="1"/>
  <c r="I14" s="1"/>
  <c r="F14" s="1"/>
  <c r="E14" s="1"/>
  <c r="AU13"/>
  <c r="AT13"/>
  <c r="AS13"/>
  <c r="AR13"/>
  <c r="AQ13"/>
  <c r="AP13"/>
  <c r="AO13"/>
  <c r="AV13" s="1"/>
  <c r="AM13"/>
  <c r="AL13"/>
  <c r="AK13"/>
  <c r="AJ13"/>
  <c r="AI13"/>
  <c r="AH13"/>
  <c r="AG13"/>
  <c r="M13" s="1"/>
  <c r="I13" s="1"/>
  <c r="F13" s="1"/>
  <c r="E13" s="1"/>
  <c r="AU12"/>
  <c r="AT12"/>
  <c r="AS12"/>
  <c r="AR12"/>
  <c r="AQ12"/>
  <c r="AV12" s="1"/>
  <c r="AP12"/>
  <c r="AO12"/>
  <c r="AM12"/>
  <c r="AL12"/>
  <c r="AK12"/>
  <c r="AJ12"/>
  <c r="AI12"/>
  <c r="AH12"/>
  <c r="AG12"/>
  <c r="M12"/>
  <c r="I12" s="1"/>
  <c r="F12" s="1"/>
  <c r="E12" s="1"/>
  <c r="AU11"/>
  <c r="AT11"/>
  <c r="AS11"/>
  <c r="AR11"/>
  <c r="AQ11"/>
  <c r="AP11"/>
  <c r="AO11"/>
  <c r="AV11" s="1"/>
  <c r="AM11"/>
  <c r="AL11"/>
  <c r="AK11"/>
  <c r="AJ11"/>
  <c r="AI11"/>
  <c r="AH11"/>
  <c r="AG11"/>
  <c r="M11"/>
  <c r="I11" s="1"/>
  <c r="F11" s="1"/>
  <c r="E11" s="1"/>
  <c r="AU10"/>
  <c r="AT10"/>
  <c r="AS10"/>
  <c r="AR10"/>
  <c r="AQ10"/>
  <c r="AP10"/>
  <c r="AO10"/>
  <c r="AV10" s="1"/>
  <c r="AM10"/>
  <c r="AL10"/>
  <c r="AK10"/>
  <c r="AJ10"/>
  <c r="AI10"/>
  <c r="AH10"/>
  <c r="AG10"/>
  <c r="M10" s="1"/>
  <c r="I10" s="1"/>
  <c r="F10" s="1"/>
  <c r="E10" s="1"/>
  <c r="AU9"/>
  <c r="AT9"/>
  <c r="AS9"/>
  <c r="AR9"/>
  <c r="AQ9"/>
  <c r="AP9"/>
  <c r="AO9"/>
  <c r="AV9" s="1"/>
  <c r="AM9"/>
  <c r="AL9"/>
  <c r="AK9"/>
  <c r="AJ9"/>
  <c r="AI9"/>
  <c r="AH9"/>
  <c r="AG9"/>
  <c r="M9" s="1"/>
  <c r="I9" s="1"/>
  <c r="F9" s="1"/>
  <c r="E9" s="1"/>
  <c r="AU8"/>
  <c r="AT8"/>
  <c r="AS8"/>
  <c r="AR8"/>
  <c r="AV8" s="1"/>
  <c r="AQ8"/>
  <c r="AP8"/>
  <c r="AO8"/>
  <c r="AM8"/>
  <c r="AL8"/>
  <c r="AK8"/>
  <c r="AJ8"/>
  <c r="AI8"/>
  <c r="M8" s="1"/>
  <c r="I8" s="1"/>
  <c r="F8" s="1"/>
  <c r="E8" s="1"/>
  <c r="AH8"/>
  <c r="AG8"/>
  <c r="AU7"/>
  <c r="AT7"/>
  <c r="AS7"/>
  <c r="AR7"/>
  <c r="AQ7"/>
  <c r="AP7"/>
  <c r="AO7"/>
  <c r="AV7" s="1"/>
  <c r="AM7"/>
  <c r="AL7"/>
  <c r="AK7"/>
  <c r="AJ7"/>
  <c r="AI7"/>
  <c r="AH7"/>
  <c r="AG7"/>
  <c r="M7"/>
  <c r="I7" s="1"/>
  <c r="F7" s="1"/>
  <c r="E7" s="1"/>
  <c r="AU6"/>
  <c r="AT6"/>
  <c r="AS6"/>
  <c r="AR6"/>
  <c r="AQ6"/>
  <c r="AP6"/>
  <c r="AX6" s="1"/>
  <c r="AO6"/>
  <c r="AV6" s="1"/>
  <c r="AM6"/>
  <c r="AL6"/>
  <c r="AK6"/>
  <c r="AJ6"/>
  <c r="AI6"/>
  <c r="AH6"/>
  <c r="AG6"/>
  <c r="M6" s="1"/>
  <c r="I6" s="1"/>
  <c r="F6" s="1"/>
  <c r="E6" s="1"/>
  <c r="AU5"/>
  <c r="AT5"/>
  <c r="AS5"/>
  <c r="AR5"/>
  <c r="AQ5"/>
  <c r="AP5"/>
  <c r="AO5"/>
  <c r="AV5" s="1"/>
  <c r="AM5"/>
  <c r="AL5"/>
  <c r="AK5"/>
  <c r="AJ5"/>
  <c r="AI5"/>
  <c r="M5" s="1"/>
  <c r="I5" s="1"/>
  <c r="F5" s="1"/>
  <c r="E5" s="1"/>
  <c r="AH5"/>
  <c r="AG5"/>
  <c r="AP1"/>
  <c r="AX39" s="1"/>
  <c r="AM1"/>
  <c r="AI1"/>
  <c r="A45" i="2"/>
  <c r="BK44"/>
  <c r="BJ44"/>
  <c r="BI44"/>
  <c r="BH44"/>
  <c r="BG44"/>
  <c r="BF44"/>
  <c r="BE44"/>
  <c r="BD44"/>
  <c r="BC44"/>
  <c r="BB44"/>
  <c r="BA44"/>
  <c r="BL44" s="1"/>
  <c r="AY44"/>
  <c r="AX44"/>
  <c r="AW44"/>
  <c r="AV44"/>
  <c r="AU44"/>
  <c r="AT44"/>
  <c r="AS44"/>
  <c r="AR44"/>
  <c r="AQ44"/>
  <c r="AP44"/>
  <c r="AO44"/>
  <c r="M44" s="1"/>
  <c r="I44" s="1"/>
  <c r="F44" s="1"/>
  <c r="E44" s="1"/>
  <c r="BK43"/>
  <c r="BJ43"/>
  <c r="BI43"/>
  <c r="BH43"/>
  <c r="BG43"/>
  <c r="BF43"/>
  <c r="BE43"/>
  <c r="BD43"/>
  <c r="BC43"/>
  <c r="BB43"/>
  <c r="BA43"/>
  <c r="BL43" s="1"/>
  <c r="AY43"/>
  <c r="AX43"/>
  <c r="AW43"/>
  <c r="AV43"/>
  <c r="AU43"/>
  <c r="AT43"/>
  <c r="AS43"/>
  <c r="AR43"/>
  <c r="AQ43"/>
  <c r="AP43"/>
  <c r="AO43"/>
  <c r="M43" s="1"/>
  <c r="I43" s="1"/>
  <c r="F43" s="1"/>
  <c r="E43" s="1"/>
  <c r="BK42"/>
  <c r="BJ42"/>
  <c r="BI42"/>
  <c r="BH42"/>
  <c r="BG42"/>
  <c r="BF42"/>
  <c r="BE42"/>
  <c r="BD42"/>
  <c r="BC42"/>
  <c r="BB42"/>
  <c r="BA42"/>
  <c r="BL42" s="1"/>
  <c r="AY42"/>
  <c r="AX42"/>
  <c r="AW42"/>
  <c r="AV42"/>
  <c r="AU42"/>
  <c r="AT42"/>
  <c r="AS42"/>
  <c r="AR42"/>
  <c r="AQ42"/>
  <c r="M42" s="1"/>
  <c r="I42" s="1"/>
  <c r="F42" s="1"/>
  <c r="E42" s="1"/>
  <c r="AP42"/>
  <c r="AO42"/>
  <c r="BK41"/>
  <c r="BJ41"/>
  <c r="BI41"/>
  <c r="BH41"/>
  <c r="BG41"/>
  <c r="BF41"/>
  <c r="BE41"/>
  <c r="BD41"/>
  <c r="BC41"/>
  <c r="BL41" s="1"/>
  <c r="BB41"/>
  <c r="BA41"/>
  <c r="AY41"/>
  <c r="AX41"/>
  <c r="AW41"/>
  <c r="AV41"/>
  <c r="AU41"/>
  <c r="AT41"/>
  <c r="AS41"/>
  <c r="AR41"/>
  <c r="AQ41"/>
  <c r="M41" s="1"/>
  <c r="I41" s="1"/>
  <c r="F41" s="1"/>
  <c r="E41" s="1"/>
  <c r="AP41"/>
  <c r="AO41"/>
  <c r="BK40"/>
  <c r="BJ40"/>
  <c r="BI40"/>
  <c r="BH40"/>
  <c r="BG40"/>
  <c r="BF40"/>
  <c r="BE40"/>
  <c r="BD40"/>
  <c r="BC40"/>
  <c r="BB40"/>
  <c r="BA40"/>
  <c r="BL40" s="1"/>
  <c r="AY40"/>
  <c r="AX40"/>
  <c r="AW40"/>
  <c r="AV40"/>
  <c r="AU40"/>
  <c r="AT40"/>
  <c r="AS40"/>
  <c r="AR40"/>
  <c r="AQ40"/>
  <c r="AP40"/>
  <c r="AO40"/>
  <c r="M40"/>
  <c r="I40" s="1"/>
  <c r="F40" s="1"/>
  <c r="E40" s="1"/>
  <c r="BK39"/>
  <c r="BJ39"/>
  <c r="BI39"/>
  <c r="BH39"/>
  <c r="BG39"/>
  <c r="BF39"/>
  <c r="BE39"/>
  <c r="BD39"/>
  <c r="BC39"/>
  <c r="BB39"/>
  <c r="BA39"/>
  <c r="BL39" s="1"/>
  <c r="AY39"/>
  <c r="AX39"/>
  <c r="AW39"/>
  <c r="AV39"/>
  <c r="AU39"/>
  <c r="AT39"/>
  <c r="AS39"/>
  <c r="AR39"/>
  <c r="AQ39"/>
  <c r="AP39"/>
  <c r="AO39"/>
  <c r="M39" s="1"/>
  <c r="I39" s="1"/>
  <c r="F39" s="1"/>
  <c r="E39" s="1"/>
  <c r="BK38"/>
  <c r="BJ38"/>
  <c r="BI38"/>
  <c r="BH38"/>
  <c r="BG38"/>
  <c r="BF38"/>
  <c r="BE38"/>
  <c r="BD38"/>
  <c r="BC38"/>
  <c r="BB38"/>
  <c r="BA38"/>
  <c r="BL38" s="1"/>
  <c r="AY38"/>
  <c r="AX38"/>
  <c r="AW38"/>
  <c r="AV38"/>
  <c r="AU38"/>
  <c r="AT38"/>
  <c r="AS38"/>
  <c r="AR38"/>
  <c r="AQ38"/>
  <c r="M38" s="1"/>
  <c r="I38" s="1"/>
  <c r="F38" s="1"/>
  <c r="E38" s="1"/>
  <c r="AP38"/>
  <c r="AO38"/>
  <c r="BK37"/>
  <c r="BJ37"/>
  <c r="BI37"/>
  <c r="BH37"/>
  <c r="BG37"/>
  <c r="BF37"/>
  <c r="BE37"/>
  <c r="BD37"/>
  <c r="BC37"/>
  <c r="BL37" s="1"/>
  <c r="BB37"/>
  <c r="BA37"/>
  <c r="AY37"/>
  <c r="AX37"/>
  <c r="AW37"/>
  <c r="AV37"/>
  <c r="AU37"/>
  <c r="AT37"/>
  <c r="AS37"/>
  <c r="AR37"/>
  <c r="AQ37"/>
  <c r="M37" s="1"/>
  <c r="I37" s="1"/>
  <c r="F37" s="1"/>
  <c r="E37" s="1"/>
  <c r="AP37"/>
  <c r="AO37"/>
  <c r="BK36"/>
  <c r="BJ36"/>
  <c r="BI36"/>
  <c r="BH36"/>
  <c r="BG36"/>
  <c r="BF36"/>
  <c r="BE36"/>
  <c r="BD36"/>
  <c r="BC36"/>
  <c r="BB36"/>
  <c r="BA36"/>
  <c r="BL36" s="1"/>
  <c r="AY36"/>
  <c r="AX36"/>
  <c r="AW36"/>
  <c r="AV36"/>
  <c r="AU36"/>
  <c r="AT36"/>
  <c r="AS36"/>
  <c r="AR36"/>
  <c r="AQ36"/>
  <c r="AP36"/>
  <c r="AO36"/>
  <c r="M36"/>
  <c r="I36" s="1"/>
  <c r="F36" s="1"/>
  <c r="E36" s="1"/>
  <c r="BK35"/>
  <c r="BJ35"/>
  <c r="BI35"/>
  <c r="BH35"/>
  <c r="BG35"/>
  <c r="BF35"/>
  <c r="BE35"/>
  <c r="BD35"/>
  <c r="BC35"/>
  <c r="BB35"/>
  <c r="BA35"/>
  <c r="BL35" s="1"/>
  <c r="AY35"/>
  <c r="AX35"/>
  <c r="AW35"/>
  <c r="AV35"/>
  <c r="AU35"/>
  <c r="AT35"/>
  <c r="AS35"/>
  <c r="AR35"/>
  <c r="AQ35"/>
  <c r="AP35"/>
  <c r="AO35"/>
  <c r="M35" s="1"/>
  <c r="I35" s="1"/>
  <c r="F35" s="1"/>
  <c r="E35" s="1"/>
  <c r="BK34"/>
  <c r="BJ34"/>
  <c r="BI34"/>
  <c r="BH34"/>
  <c r="BG34"/>
  <c r="BF34"/>
  <c r="BE34"/>
  <c r="BD34"/>
  <c r="BC34"/>
  <c r="BB34"/>
  <c r="BA34"/>
  <c r="BL34" s="1"/>
  <c r="AY34"/>
  <c r="AX34"/>
  <c r="AW34"/>
  <c r="AV34"/>
  <c r="AU34"/>
  <c r="AT34"/>
  <c r="AS34"/>
  <c r="AR34"/>
  <c r="M34" s="1"/>
  <c r="I34" s="1"/>
  <c r="F34" s="1"/>
  <c r="E34" s="1"/>
  <c r="AQ34"/>
  <c r="AP34"/>
  <c r="AO34"/>
  <c r="BK33"/>
  <c r="BJ33"/>
  <c r="BI33"/>
  <c r="BH33"/>
  <c r="BG33"/>
  <c r="BF33"/>
  <c r="BE33"/>
  <c r="BD33"/>
  <c r="BL33" s="1"/>
  <c r="BC33"/>
  <c r="BB33"/>
  <c r="BA33"/>
  <c r="AY33"/>
  <c r="AX33"/>
  <c r="AW33"/>
  <c r="AV33"/>
  <c r="AU33"/>
  <c r="AT33"/>
  <c r="AS33"/>
  <c r="AR33"/>
  <c r="AQ33"/>
  <c r="AP33"/>
  <c r="AO33"/>
  <c r="M33" s="1"/>
  <c r="I33" s="1"/>
  <c r="F33" s="1"/>
  <c r="E33" s="1"/>
  <c r="BK32"/>
  <c r="BJ32"/>
  <c r="BI32"/>
  <c r="BH32"/>
  <c r="BG32"/>
  <c r="BF32"/>
  <c r="BE32"/>
  <c r="BD32"/>
  <c r="BC32"/>
  <c r="BB32"/>
  <c r="BA32"/>
  <c r="BL32" s="1"/>
  <c r="AY32"/>
  <c r="AX32"/>
  <c r="AW32"/>
  <c r="AV32"/>
  <c r="AU32"/>
  <c r="AT32"/>
  <c r="AS32"/>
  <c r="AR32"/>
  <c r="AQ32"/>
  <c r="AP32"/>
  <c r="AO32"/>
  <c r="M32"/>
  <c r="I32" s="1"/>
  <c r="F32" s="1"/>
  <c r="E32" s="1"/>
  <c r="BK31"/>
  <c r="BJ31"/>
  <c r="BI31"/>
  <c r="BH31"/>
  <c r="BG31"/>
  <c r="BF31"/>
  <c r="BE31"/>
  <c r="BD31"/>
  <c r="BC31"/>
  <c r="BB31"/>
  <c r="BL31" s="1"/>
  <c r="BA31"/>
  <c r="AY31"/>
  <c r="AX31"/>
  <c r="AW31"/>
  <c r="AV31"/>
  <c r="AU31"/>
  <c r="AT31"/>
  <c r="AS31"/>
  <c r="AR31"/>
  <c r="AQ31"/>
  <c r="AP31"/>
  <c r="AO31"/>
  <c r="M31" s="1"/>
  <c r="I31" s="1"/>
  <c r="F31" s="1"/>
  <c r="E31" s="1"/>
  <c r="BK30"/>
  <c r="BJ30"/>
  <c r="BI30"/>
  <c r="BH30"/>
  <c r="BG30"/>
  <c r="BF30"/>
  <c r="BE30"/>
  <c r="BD30"/>
  <c r="BC30"/>
  <c r="BB30"/>
  <c r="BA30"/>
  <c r="BL30" s="1"/>
  <c r="AY30"/>
  <c r="AX30"/>
  <c r="AW30"/>
  <c r="AV30"/>
  <c r="AU30"/>
  <c r="AT30"/>
  <c r="AS30"/>
  <c r="AR30"/>
  <c r="M30" s="1"/>
  <c r="I30" s="1"/>
  <c r="F30" s="1"/>
  <c r="E30" s="1"/>
  <c r="AQ30"/>
  <c r="AP30"/>
  <c r="AO30"/>
  <c r="BK29"/>
  <c r="BJ29"/>
  <c r="BI29"/>
  <c r="BH29"/>
  <c r="BG29"/>
  <c r="BF29"/>
  <c r="BE29"/>
  <c r="BD29"/>
  <c r="BC29"/>
  <c r="BB29"/>
  <c r="BL29" s="1"/>
  <c r="BA29"/>
  <c r="AY29"/>
  <c r="AX29"/>
  <c r="AW29"/>
  <c r="AV29"/>
  <c r="AU29"/>
  <c r="AT29"/>
  <c r="AS29"/>
  <c r="AR29"/>
  <c r="AQ29"/>
  <c r="AP29"/>
  <c r="AO29"/>
  <c r="M29" s="1"/>
  <c r="I29" s="1"/>
  <c r="F29" s="1"/>
  <c r="E29" s="1"/>
  <c r="BK28"/>
  <c r="BJ28"/>
  <c r="BI28"/>
  <c r="BH28"/>
  <c r="BG28"/>
  <c r="BF28"/>
  <c r="BE28"/>
  <c r="BD28"/>
  <c r="BC28"/>
  <c r="BB28"/>
  <c r="BA28"/>
  <c r="BL28" s="1"/>
  <c r="AY28"/>
  <c r="AX28"/>
  <c r="AW28"/>
  <c r="AV28"/>
  <c r="AU28"/>
  <c r="AT28"/>
  <c r="AS28"/>
  <c r="AR28"/>
  <c r="AQ28"/>
  <c r="AP28"/>
  <c r="AO28"/>
  <c r="M28"/>
  <c r="I28" s="1"/>
  <c r="F28" s="1"/>
  <c r="E28" s="1"/>
  <c r="BK27"/>
  <c r="BJ27"/>
  <c r="BI27"/>
  <c r="BH27"/>
  <c r="BG27"/>
  <c r="BF27"/>
  <c r="BE27"/>
  <c r="BD27"/>
  <c r="BC27"/>
  <c r="BB27"/>
  <c r="BL27" s="1"/>
  <c r="BA27"/>
  <c r="AY27"/>
  <c r="AX27"/>
  <c r="AW27"/>
  <c r="AV27"/>
  <c r="AU27"/>
  <c r="AT27"/>
  <c r="AS27"/>
  <c r="AR27"/>
  <c r="AQ27"/>
  <c r="AP27"/>
  <c r="AO27"/>
  <c r="M27" s="1"/>
  <c r="I27" s="1"/>
  <c r="F27" s="1"/>
  <c r="E27" s="1"/>
  <c r="BK26"/>
  <c r="BJ26"/>
  <c r="BI26"/>
  <c r="BH26"/>
  <c r="BG26"/>
  <c r="BF26"/>
  <c r="BE26"/>
  <c r="BD26"/>
  <c r="BC26"/>
  <c r="BB26"/>
  <c r="BA26"/>
  <c r="BL26" s="1"/>
  <c r="AY26"/>
  <c r="AX26"/>
  <c r="AW26"/>
  <c r="AV26"/>
  <c r="AU26"/>
  <c r="AT26"/>
  <c r="AS26"/>
  <c r="AR26"/>
  <c r="AQ26"/>
  <c r="AP26"/>
  <c r="AO26"/>
  <c r="M26"/>
  <c r="I26"/>
  <c r="F26" s="1"/>
  <c r="E26" s="1"/>
  <c r="BK25"/>
  <c r="BJ25"/>
  <c r="BI25"/>
  <c r="BH25"/>
  <c r="BG25"/>
  <c r="BF25"/>
  <c r="BE25"/>
  <c r="BD25"/>
  <c r="BC25"/>
  <c r="BB25"/>
  <c r="BL25" s="1"/>
  <c r="BA25"/>
  <c r="AY25"/>
  <c r="AX25"/>
  <c r="AW25"/>
  <c r="AV25"/>
  <c r="AU25"/>
  <c r="AT25"/>
  <c r="AS25"/>
  <c r="AR25"/>
  <c r="AQ25"/>
  <c r="AP25"/>
  <c r="AO25"/>
  <c r="M25" s="1"/>
  <c r="I25" s="1"/>
  <c r="F25" s="1"/>
  <c r="E25" s="1"/>
  <c r="BK24"/>
  <c r="BJ24"/>
  <c r="BI24"/>
  <c r="BH24"/>
  <c r="BG24"/>
  <c r="BF24"/>
  <c r="BE24"/>
  <c r="BD24"/>
  <c r="BC24"/>
  <c r="BB24"/>
  <c r="BA24"/>
  <c r="BL24" s="1"/>
  <c r="AY24"/>
  <c r="AX24"/>
  <c r="AW24"/>
  <c r="AV24"/>
  <c r="AU24"/>
  <c r="AT24"/>
  <c r="AS24"/>
  <c r="AR24"/>
  <c r="AQ24"/>
  <c r="AP24"/>
  <c r="AO24"/>
  <c r="M24"/>
  <c r="I24" s="1"/>
  <c r="F24" s="1"/>
  <c r="E24" s="1"/>
  <c r="BK23"/>
  <c r="BJ23"/>
  <c r="BI23"/>
  <c r="BH23"/>
  <c r="BG23"/>
  <c r="BF23"/>
  <c r="BE23"/>
  <c r="BD23"/>
  <c r="BC23"/>
  <c r="BB23"/>
  <c r="BL23" s="1"/>
  <c r="BA23"/>
  <c r="AY23"/>
  <c r="AX23"/>
  <c r="AW23"/>
  <c r="AV23"/>
  <c r="AU23"/>
  <c r="AT23"/>
  <c r="AS23"/>
  <c r="AR23"/>
  <c r="AQ23"/>
  <c r="AP23"/>
  <c r="AO23"/>
  <c r="M23" s="1"/>
  <c r="I23" s="1"/>
  <c r="F23" s="1"/>
  <c r="E23" s="1"/>
  <c r="BK22"/>
  <c r="BJ22"/>
  <c r="BI22"/>
  <c r="BH22"/>
  <c r="BG22"/>
  <c r="BF22"/>
  <c r="BE22"/>
  <c r="BD22"/>
  <c r="BC22"/>
  <c r="BB22"/>
  <c r="BA22"/>
  <c r="BL22" s="1"/>
  <c r="AY22"/>
  <c r="AX22"/>
  <c r="AW22"/>
  <c r="AV22"/>
  <c r="AU22"/>
  <c r="AT22"/>
  <c r="AS22"/>
  <c r="AR22"/>
  <c r="AQ22"/>
  <c r="AP22"/>
  <c r="AO22"/>
  <c r="M22"/>
  <c r="I22" s="1"/>
  <c r="F22" s="1"/>
  <c r="E22" s="1"/>
  <c r="BK21"/>
  <c r="BJ21"/>
  <c r="BI21"/>
  <c r="BH21"/>
  <c r="BG21"/>
  <c r="BF21"/>
  <c r="BE21"/>
  <c r="BD21"/>
  <c r="BC21"/>
  <c r="BB21"/>
  <c r="BL21" s="1"/>
  <c r="BA21"/>
  <c r="AY21"/>
  <c r="AX21"/>
  <c r="AW21"/>
  <c r="AV21"/>
  <c r="AU21"/>
  <c r="AT21"/>
  <c r="AS21"/>
  <c r="AR21"/>
  <c r="AQ21"/>
  <c r="AP21"/>
  <c r="AO21"/>
  <c r="M21" s="1"/>
  <c r="I21" s="1"/>
  <c r="F21" s="1"/>
  <c r="E21" s="1"/>
  <c r="BK20"/>
  <c r="BJ20"/>
  <c r="BI20"/>
  <c r="BH20"/>
  <c r="BG20"/>
  <c r="BF20"/>
  <c r="BE20"/>
  <c r="BD20"/>
  <c r="BC20"/>
  <c r="BB20"/>
  <c r="BA20"/>
  <c r="BL20" s="1"/>
  <c r="AY20"/>
  <c r="AX20"/>
  <c r="AW20"/>
  <c r="AV20"/>
  <c r="AU20"/>
  <c r="AT20"/>
  <c r="AS20"/>
  <c r="AR20"/>
  <c r="AQ20"/>
  <c r="AP20"/>
  <c r="AO20"/>
  <c r="M20"/>
  <c r="I20" s="1"/>
  <c r="F20" s="1"/>
  <c r="E20" s="1"/>
  <c r="BK19"/>
  <c r="BJ19"/>
  <c r="BI19"/>
  <c r="BH19"/>
  <c r="BG19"/>
  <c r="BF19"/>
  <c r="BE19"/>
  <c r="BD19"/>
  <c r="BC19"/>
  <c r="BB19"/>
  <c r="BL19" s="1"/>
  <c r="BA19"/>
  <c r="AY19"/>
  <c r="AX19"/>
  <c r="AW19"/>
  <c r="AV19"/>
  <c r="AU19"/>
  <c r="AT19"/>
  <c r="AS19"/>
  <c r="AR19"/>
  <c r="AQ19"/>
  <c r="AP19"/>
  <c r="AO19"/>
  <c r="M19" s="1"/>
  <c r="I19" s="1"/>
  <c r="F19" s="1"/>
  <c r="E19" s="1"/>
  <c r="BK18"/>
  <c r="BJ18"/>
  <c r="BI18"/>
  <c r="BH18"/>
  <c r="BG18"/>
  <c r="BF18"/>
  <c r="BE18"/>
  <c r="BD18"/>
  <c r="BC18"/>
  <c r="BB18"/>
  <c r="BA18"/>
  <c r="BL18" s="1"/>
  <c r="AY18"/>
  <c r="AX18"/>
  <c r="AW18"/>
  <c r="AV18"/>
  <c r="AU18"/>
  <c r="AT18"/>
  <c r="AS18"/>
  <c r="AR18"/>
  <c r="M18" s="1"/>
  <c r="I18" s="1"/>
  <c r="F18" s="1"/>
  <c r="E18" s="1"/>
  <c r="AQ18"/>
  <c r="AP18"/>
  <c r="AO18"/>
  <c r="BK17"/>
  <c r="BJ17"/>
  <c r="BI17"/>
  <c r="BH17"/>
  <c r="BG17"/>
  <c r="BF17"/>
  <c r="BE17"/>
  <c r="BD17"/>
  <c r="BC17"/>
  <c r="BB17"/>
  <c r="BL17" s="1"/>
  <c r="BA17"/>
  <c r="AY17"/>
  <c r="AX17"/>
  <c r="AW17"/>
  <c r="AV17"/>
  <c r="AU17"/>
  <c r="AT17"/>
  <c r="AS17"/>
  <c r="AR17"/>
  <c r="AQ17"/>
  <c r="AP17"/>
  <c r="AO17"/>
  <c r="M17" s="1"/>
  <c r="I17" s="1"/>
  <c r="F17" s="1"/>
  <c r="E17" s="1"/>
  <c r="BK16"/>
  <c r="BJ16"/>
  <c r="BI16"/>
  <c r="BH16"/>
  <c r="BG16"/>
  <c r="BF16"/>
  <c r="BE16"/>
  <c r="BD16"/>
  <c r="BC16"/>
  <c r="BB16"/>
  <c r="BA16"/>
  <c r="BL16" s="1"/>
  <c r="AY16"/>
  <c r="AX16"/>
  <c r="AW16"/>
  <c r="AV16"/>
  <c r="AU16"/>
  <c r="AT16"/>
  <c r="AS16"/>
  <c r="AR16"/>
  <c r="AQ16"/>
  <c r="AP16"/>
  <c r="AO16"/>
  <c r="M16"/>
  <c r="I16" s="1"/>
  <c r="F16" s="1"/>
  <c r="E16" s="1"/>
  <c r="BK15"/>
  <c r="BJ15"/>
  <c r="BI15"/>
  <c r="BH15"/>
  <c r="BG15"/>
  <c r="BF15"/>
  <c r="BE15"/>
  <c r="BD15"/>
  <c r="BC15"/>
  <c r="BB15"/>
  <c r="BL15" s="1"/>
  <c r="BA15"/>
  <c r="AY15"/>
  <c r="AX15"/>
  <c r="AW15"/>
  <c r="AV15"/>
  <c r="AU15"/>
  <c r="AT15"/>
  <c r="AS15"/>
  <c r="AR15"/>
  <c r="AQ15"/>
  <c r="AP15"/>
  <c r="AO15"/>
  <c r="M15" s="1"/>
  <c r="I15" s="1"/>
  <c r="F15" s="1"/>
  <c r="E15" s="1"/>
  <c r="BK14"/>
  <c r="BJ14"/>
  <c r="BI14"/>
  <c r="BH14"/>
  <c r="BG14"/>
  <c r="BF14"/>
  <c r="BE14"/>
  <c r="BD14"/>
  <c r="BC14"/>
  <c r="BB14"/>
  <c r="BA14"/>
  <c r="BL14" s="1"/>
  <c r="AY14"/>
  <c r="AX14"/>
  <c r="AW14"/>
  <c r="AV14"/>
  <c r="AU14"/>
  <c r="AT14"/>
  <c r="AS14"/>
  <c r="AR14"/>
  <c r="M14" s="1"/>
  <c r="I14" s="1"/>
  <c r="F14" s="1"/>
  <c r="E14" s="1"/>
  <c r="AQ14"/>
  <c r="AP14"/>
  <c r="AO14"/>
  <c r="BK13"/>
  <c r="BJ13"/>
  <c r="BI13"/>
  <c r="BH13"/>
  <c r="BG13"/>
  <c r="BF13"/>
  <c r="BE13"/>
  <c r="BD13"/>
  <c r="BC13"/>
  <c r="BB13"/>
  <c r="BL13" s="1"/>
  <c r="BA13"/>
  <c r="AY13"/>
  <c r="AX13"/>
  <c r="AW13"/>
  <c r="AV13"/>
  <c r="AU13"/>
  <c r="AT13"/>
  <c r="AS13"/>
  <c r="AR13"/>
  <c r="AQ13"/>
  <c r="AP13"/>
  <c r="AO13"/>
  <c r="M13" s="1"/>
  <c r="I13" s="1"/>
  <c r="F13" s="1"/>
  <c r="E13" s="1"/>
  <c r="BK12"/>
  <c r="BJ12"/>
  <c r="BI12"/>
  <c r="BH12"/>
  <c r="BG12"/>
  <c r="BF12"/>
  <c r="BE12"/>
  <c r="BD12"/>
  <c r="BC12"/>
  <c r="BB12"/>
  <c r="BA12"/>
  <c r="BL12" s="1"/>
  <c r="AY12"/>
  <c r="AX12"/>
  <c r="AW12"/>
  <c r="AV12"/>
  <c r="AU12"/>
  <c r="AT12"/>
  <c r="AS12"/>
  <c r="AR12"/>
  <c r="AQ12"/>
  <c r="AP12"/>
  <c r="AO12"/>
  <c r="M12"/>
  <c r="I12" s="1"/>
  <c r="F12" s="1"/>
  <c r="E12" s="1"/>
  <c r="BK11"/>
  <c r="BJ11"/>
  <c r="BI11"/>
  <c r="BH11"/>
  <c r="BG11"/>
  <c r="BF11"/>
  <c r="BE11"/>
  <c r="BD11"/>
  <c r="BC11"/>
  <c r="BB11"/>
  <c r="BA11"/>
  <c r="BL11" s="1"/>
  <c r="AY11"/>
  <c r="AX11"/>
  <c r="AW11"/>
  <c r="AV11"/>
  <c r="AU11"/>
  <c r="AT11"/>
  <c r="AS11"/>
  <c r="AR11"/>
  <c r="AQ11"/>
  <c r="AP11"/>
  <c r="AO11"/>
  <c r="M11"/>
  <c r="I11" s="1"/>
  <c r="F11" s="1"/>
  <c r="E11" s="1"/>
  <c r="BK10"/>
  <c r="BJ10"/>
  <c r="BI10"/>
  <c r="BH10"/>
  <c r="BG10"/>
  <c r="BF10"/>
  <c r="BE10"/>
  <c r="BD10"/>
  <c r="BC10"/>
  <c r="BB10"/>
  <c r="BL10" s="1"/>
  <c r="BA10"/>
  <c r="AY10"/>
  <c r="AX10"/>
  <c r="AW10"/>
  <c r="AV10"/>
  <c r="AU10"/>
  <c r="AT10"/>
  <c r="AS10"/>
  <c r="AR10"/>
  <c r="AQ10"/>
  <c r="AP10"/>
  <c r="AO10"/>
  <c r="M10" s="1"/>
  <c r="I10" s="1"/>
  <c r="F10" s="1"/>
  <c r="E10" s="1"/>
  <c r="BK9"/>
  <c r="BJ9"/>
  <c r="BI9"/>
  <c r="BH9"/>
  <c r="BG9"/>
  <c r="BF9"/>
  <c r="BE9"/>
  <c r="BD9"/>
  <c r="BC9"/>
  <c r="BB9"/>
  <c r="BA9"/>
  <c r="BL9" s="1"/>
  <c r="AY9"/>
  <c r="AX9"/>
  <c r="AW9"/>
  <c r="AV9"/>
  <c r="AU9"/>
  <c r="AT9"/>
  <c r="AS9"/>
  <c r="AR9"/>
  <c r="AQ9"/>
  <c r="AP9"/>
  <c r="AO9"/>
  <c r="M9"/>
  <c r="I9" s="1"/>
  <c r="F9" s="1"/>
  <c r="E9" s="1"/>
  <c r="BK8"/>
  <c r="BJ8"/>
  <c r="BI8"/>
  <c r="BH8"/>
  <c r="BG8"/>
  <c r="BF8"/>
  <c r="BE8"/>
  <c r="BD8"/>
  <c r="BC8"/>
  <c r="BB8"/>
  <c r="BL8" s="1"/>
  <c r="BA8"/>
  <c r="AY8"/>
  <c r="AX8"/>
  <c r="AW8"/>
  <c r="AV8"/>
  <c r="AU8"/>
  <c r="AT8"/>
  <c r="AS8"/>
  <c r="AR8"/>
  <c r="AQ8"/>
  <c r="AP8"/>
  <c r="AO8"/>
  <c r="M8" s="1"/>
  <c r="I8" s="1"/>
  <c r="F8" s="1"/>
  <c r="E8" s="1"/>
  <c r="BK7"/>
  <c r="BJ7"/>
  <c r="BI7"/>
  <c r="BH7"/>
  <c r="BG7"/>
  <c r="BF7"/>
  <c r="BE7"/>
  <c r="BD7"/>
  <c r="BC7"/>
  <c r="BB7"/>
  <c r="BA7"/>
  <c r="BM7" s="1"/>
  <c r="AY7"/>
  <c r="AX7"/>
  <c r="AW7"/>
  <c r="AV7"/>
  <c r="AU7"/>
  <c r="AT7"/>
  <c r="AS7"/>
  <c r="AR7"/>
  <c r="M7" s="1"/>
  <c r="I7" s="1"/>
  <c r="F7" s="1"/>
  <c r="E7" s="1"/>
  <c r="AQ7"/>
  <c r="AP7"/>
  <c r="AO7"/>
  <c r="BK6"/>
  <c r="BJ6"/>
  <c r="BI6"/>
  <c r="BH6"/>
  <c r="BG6"/>
  <c r="BF6"/>
  <c r="BE6"/>
  <c r="BD6"/>
  <c r="BC6"/>
  <c r="BB6"/>
  <c r="BL6" s="1"/>
  <c r="BA6"/>
  <c r="AY6"/>
  <c r="AX6"/>
  <c r="AW6"/>
  <c r="AV6"/>
  <c r="AU6"/>
  <c r="AT6"/>
  <c r="AS6"/>
  <c r="AR6"/>
  <c r="AQ6"/>
  <c r="AP6"/>
  <c r="AO6"/>
  <c r="M6" s="1"/>
  <c r="I6" s="1"/>
  <c r="F6" s="1"/>
  <c r="E6" s="1"/>
  <c r="BK5"/>
  <c r="BJ5"/>
  <c r="BI5"/>
  <c r="BH5"/>
  <c r="BG5"/>
  <c r="BF5"/>
  <c r="BE5"/>
  <c r="BD5"/>
  <c r="BC5"/>
  <c r="BB5"/>
  <c r="BA5"/>
  <c r="BL5" s="1"/>
  <c r="AY5"/>
  <c r="AX5"/>
  <c r="AW5"/>
  <c r="AV5"/>
  <c r="AU5"/>
  <c r="AT5"/>
  <c r="AS5"/>
  <c r="AR5"/>
  <c r="AQ5"/>
  <c r="AP5"/>
  <c r="AO5"/>
  <c r="M5"/>
  <c r="I5" s="1"/>
  <c r="F5" s="1"/>
  <c r="E5" s="1"/>
  <c r="AX1"/>
  <c r="BN43" s="1"/>
  <c r="AU1"/>
  <c r="AQ1"/>
  <c r="A181" i="1"/>
  <c r="BK180"/>
  <c r="BJ180"/>
  <c r="BI180"/>
  <c r="BH180"/>
  <c r="BG180"/>
  <c r="BF180"/>
  <c r="BE180"/>
  <c r="BD180"/>
  <c r="BC180"/>
  <c r="BB180"/>
  <c r="BA180"/>
  <c r="BL180" s="1"/>
  <c r="AY180"/>
  <c r="AX180"/>
  <c r="AW180"/>
  <c r="AV180"/>
  <c r="AU180"/>
  <c r="AT180"/>
  <c r="AS180"/>
  <c r="AR180"/>
  <c r="AQ180"/>
  <c r="AP180"/>
  <c r="AO180"/>
  <c r="M180" s="1"/>
  <c r="I180" s="1"/>
  <c r="F180" s="1"/>
  <c r="E180" s="1"/>
  <c r="BK179"/>
  <c r="BJ179"/>
  <c r="BI179"/>
  <c r="BH179"/>
  <c r="BG179"/>
  <c r="BF179"/>
  <c r="BE179"/>
  <c r="BD179"/>
  <c r="BC179"/>
  <c r="BB179"/>
  <c r="BA179"/>
  <c r="BL179" s="1"/>
  <c r="AY179"/>
  <c r="AX179"/>
  <c r="AW179"/>
  <c r="AV179"/>
  <c r="AU179"/>
  <c r="AT179"/>
  <c r="AS179"/>
  <c r="AR179"/>
  <c r="AQ179"/>
  <c r="AP179"/>
  <c r="AO179"/>
  <c r="M179" s="1"/>
  <c r="I179" s="1"/>
  <c r="F179" s="1"/>
  <c r="E179" s="1"/>
  <c r="BK178"/>
  <c r="BJ178"/>
  <c r="BI178"/>
  <c r="BH178"/>
  <c r="BG178"/>
  <c r="BF178"/>
  <c r="BE178"/>
  <c r="BD178"/>
  <c r="BL178" s="1"/>
  <c r="BC178"/>
  <c r="BB178"/>
  <c r="BA178"/>
  <c r="AY178"/>
  <c r="AX178"/>
  <c r="AW178"/>
  <c r="AV178"/>
  <c r="AU178"/>
  <c r="AT178"/>
  <c r="AS178"/>
  <c r="AR178"/>
  <c r="AQ178"/>
  <c r="M178" s="1"/>
  <c r="I178" s="1"/>
  <c r="F178" s="1"/>
  <c r="E178" s="1"/>
  <c r="AP178"/>
  <c r="AO178"/>
  <c r="BK177"/>
  <c r="BJ177"/>
  <c r="BI177"/>
  <c r="BH177"/>
  <c r="BG177"/>
  <c r="BF177"/>
  <c r="BE177"/>
  <c r="BD177"/>
  <c r="BC177"/>
  <c r="BL177" s="1"/>
  <c r="BB177"/>
  <c r="BA177"/>
  <c r="AY177"/>
  <c r="AX177"/>
  <c r="AW177"/>
  <c r="AV177"/>
  <c r="AU177"/>
  <c r="AT177"/>
  <c r="AS177"/>
  <c r="AR177"/>
  <c r="AQ177"/>
  <c r="AP177"/>
  <c r="AO177"/>
  <c r="M177"/>
  <c r="I177" s="1"/>
  <c r="F177" s="1"/>
  <c r="E177" s="1"/>
  <c r="BK176"/>
  <c r="BJ176"/>
  <c r="BI176"/>
  <c r="BH176"/>
  <c r="BG176"/>
  <c r="BF176"/>
  <c r="BE176"/>
  <c r="BD176"/>
  <c r="BC176"/>
  <c r="BB176"/>
  <c r="BA176"/>
  <c r="BL176" s="1"/>
  <c r="AY176"/>
  <c r="AX176"/>
  <c r="AW176"/>
  <c r="AV176"/>
  <c r="AU176"/>
  <c r="AT176"/>
  <c r="AS176"/>
  <c r="AR176"/>
  <c r="AQ176"/>
  <c r="AP176"/>
  <c r="AO176"/>
  <c r="M176" s="1"/>
  <c r="I176" s="1"/>
  <c r="F176" s="1"/>
  <c r="E176" s="1"/>
  <c r="BK175"/>
  <c r="BJ175"/>
  <c r="BI175"/>
  <c r="BH175"/>
  <c r="BG175"/>
  <c r="BF175"/>
  <c r="BE175"/>
  <c r="BD175"/>
  <c r="BC175"/>
  <c r="BB175"/>
  <c r="BA175"/>
  <c r="BL175" s="1"/>
  <c r="AY175"/>
  <c r="AX175"/>
  <c r="AW175"/>
  <c r="AV175"/>
  <c r="AU175"/>
  <c r="AT175"/>
  <c r="AS175"/>
  <c r="AR175"/>
  <c r="AQ175"/>
  <c r="AP175"/>
  <c r="AO175"/>
  <c r="M175" s="1"/>
  <c r="I175" s="1"/>
  <c r="F175" s="1"/>
  <c r="E175" s="1"/>
  <c r="BK174"/>
  <c r="BJ174"/>
  <c r="BI174"/>
  <c r="BH174"/>
  <c r="BG174"/>
  <c r="BF174"/>
  <c r="BE174"/>
  <c r="BD174"/>
  <c r="BL174" s="1"/>
  <c r="BC174"/>
  <c r="BB174"/>
  <c r="BA174"/>
  <c r="AY174"/>
  <c r="AX174"/>
  <c r="AW174"/>
  <c r="AV174"/>
  <c r="AU174"/>
  <c r="AT174"/>
  <c r="AS174"/>
  <c r="AR174"/>
  <c r="AQ174"/>
  <c r="M174" s="1"/>
  <c r="I174" s="1"/>
  <c r="F174" s="1"/>
  <c r="E174" s="1"/>
  <c r="AP174"/>
  <c r="AO174"/>
  <c r="BK173"/>
  <c r="BJ173"/>
  <c r="BI173"/>
  <c r="BH173"/>
  <c r="BG173"/>
  <c r="BF173"/>
  <c r="BE173"/>
  <c r="BD173"/>
  <c r="BC173"/>
  <c r="BL173" s="1"/>
  <c r="BB173"/>
  <c r="BA173"/>
  <c r="AY173"/>
  <c r="AX173"/>
  <c r="AW173"/>
  <c r="AV173"/>
  <c r="AU173"/>
  <c r="AT173"/>
  <c r="AS173"/>
  <c r="AR173"/>
  <c r="AQ173"/>
  <c r="AP173"/>
  <c r="AO173"/>
  <c r="M173"/>
  <c r="I173" s="1"/>
  <c r="F173" s="1"/>
  <c r="E173" s="1"/>
  <c r="BK172"/>
  <c r="BJ172"/>
  <c r="BI172"/>
  <c r="BH172"/>
  <c r="BG172"/>
  <c r="BF172"/>
  <c r="BE172"/>
  <c r="BD172"/>
  <c r="BC172"/>
  <c r="BB172"/>
  <c r="BA172"/>
  <c r="BL172" s="1"/>
  <c r="AY172"/>
  <c r="AX172"/>
  <c r="AW172"/>
  <c r="AV172"/>
  <c r="AU172"/>
  <c r="AT172"/>
  <c r="AS172"/>
  <c r="AR172"/>
  <c r="AQ172"/>
  <c r="AP172"/>
  <c r="AO172"/>
  <c r="M172" s="1"/>
  <c r="I172" s="1"/>
  <c r="F172" s="1"/>
  <c r="E172" s="1"/>
  <c r="BK171"/>
  <c r="BJ171"/>
  <c r="BI171"/>
  <c r="BH171"/>
  <c r="BG171"/>
  <c r="BF171"/>
  <c r="BE171"/>
  <c r="BD171"/>
  <c r="BC171"/>
  <c r="BB171"/>
  <c r="BA171"/>
  <c r="BL171" s="1"/>
  <c r="AY171"/>
  <c r="AX171"/>
  <c r="AW171"/>
  <c r="AV171"/>
  <c r="AU171"/>
  <c r="AT171"/>
  <c r="AS171"/>
  <c r="AR171"/>
  <c r="AQ171"/>
  <c r="AP171"/>
  <c r="AO171"/>
  <c r="M171" s="1"/>
  <c r="I171" s="1"/>
  <c r="F171" s="1"/>
  <c r="E171" s="1"/>
  <c r="BK170"/>
  <c r="BJ170"/>
  <c r="BI170"/>
  <c r="BH170"/>
  <c r="BG170"/>
  <c r="BF170"/>
  <c r="BE170"/>
  <c r="BD170"/>
  <c r="BL170" s="1"/>
  <c r="BC170"/>
  <c r="BB170"/>
  <c r="BA170"/>
  <c r="AY170"/>
  <c r="AX170"/>
  <c r="AW170"/>
  <c r="AV170"/>
  <c r="AU170"/>
  <c r="AT170"/>
  <c r="AS170"/>
  <c r="AR170"/>
  <c r="AQ170"/>
  <c r="M170" s="1"/>
  <c r="I170" s="1"/>
  <c r="F170" s="1"/>
  <c r="E170" s="1"/>
  <c r="AP170"/>
  <c r="AO170"/>
  <c r="BK169"/>
  <c r="BJ169"/>
  <c r="BI169"/>
  <c r="BH169"/>
  <c r="BG169"/>
  <c r="BF169"/>
  <c r="BE169"/>
  <c r="BD169"/>
  <c r="BC169"/>
  <c r="BL169" s="1"/>
  <c r="BB169"/>
  <c r="BA169"/>
  <c r="AY169"/>
  <c r="AX169"/>
  <c r="AW169"/>
  <c r="AV169"/>
  <c r="AU169"/>
  <c r="AT169"/>
  <c r="AS169"/>
  <c r="AR169"/>
  <c r="AQ169"/>
  <c r="AP169"/>
  <c r="AO169"/>
  <c r="M169"/>
  <c r="I169" s="1"/>
  <c r="F169" s="1"/>
  <c r="E169" s="1"/>
  <c r="BK168"/>
  <c r="BJ168"/>
  <c r="BI168"/>
  <c r="BH168"/>
  <c r="BG168"/>
  <c r="BF168"/>
  <c r="BE168"/>
  <c r="BD168"/>
  <c r="BC168"/>
  <c r="BB168"/>
  <c r="BA168"/>
  <c r="BL168" s="1"/>
  <c r="AY168"/>
  <c r="AX168"/>
  <c r="AW168"/>
  <c r="AV168"/>
  <c r="AU168"/>
  <c r="AT168"/>
  <c r="AS168"/>
  <c r="AR168"/>
  <c r="AQ168"/>
  <c r="AP168"/>
  <c r="AO168"/>
  <c r="M168" s="1"/>
  <c r="I168" s="1"/>
  <c r="F168" s="1"/>
  <c r="E168" s="1"/>
  <c r="BK167"/>
  <c r="BJ167"/>
  <c r="BI167"/>
  <c r="BH167"/>
  <c r="BG167"/>
  <c r="BF167"/>
  <c r="BE167"/>
  <c r="BD167"/>
  <c r="BC167"/>
  <c r="BB167"/>
  <c r="BA167"/>
  <c r="BL167" s="1"/>
  <c r="AY167"/>
  <c r="AX167"/>
  <c r="AW167"/>
  <c r="AV167"/>
  <c r="AU167"/>
  <c r="AT167"/>
  <c r="AS167"/>
  <c r="AR167"/>
  <c r="AQ167"/>
  <c r="AP167"/>
  <c r="AO167"/>
  <c r="M167" s="1"/>
  <c r="I167" s="1"/>
  <c r="F167" s="1"/>
  <c r="E167" s="1"/>
  <c r="BK166"/>
  <c r="BJ166"/>
  <c r="BI166"/>
  <c r="BH166"/>
  <c r="BG166"/>
  <c r="BF166"/>
  <c r="BE166"/>
  <c r="BD166"/>
  <c r="BL166" s="1"/>
  <c r="BC166"/>
  <c r="BB166"/>
  <c r="BA166"/>
  <c r="AY166"/>
  <c r="AX166"/>
  <c r="AW166"/>
  <c r="AV166"/>
  <c r="AU166"/>
  <c r="AT166"/>
  <c r="AS166"/>
  <c r="AR166"/>
  <c r="AQ166"/>
  <c r="M166" s="1"/>
  <c r="I166" s="1"/>
  <c r="F166" s="1"/>
  <c r="E166" s="1"/>
  <c r="AP166"/>
  <c r="AO166"/>
  <c r="BK165"/>
  <c r="BJ165"/>
  <c r="BI165"/>
  <c r="BH165"/>
  <c r="BG165"/>
  <c r="BF165"/>
  <c r="BE165"/>
  <c r="BD165"/>
  <c r="BC165"/>
  <c r="BL165" s="1"/>
  <c r="BB165"/>
  <c r="BA165"/>
  <c r="AY165"/>
  <c r="AX165"/>
  <c r="AW165"/>
  <c r="AV165"/>
  <c r="AU165"/>
  <c r="AT165"/>
  <c r="AS165"/>
  <c r="AR165"/>
  <c r="AQ165"/>
  <c r="AP165"/>
  <c r="AO165"/>
  <c r="M165"/>
  <c r="I165" s="1"/>
  <c r="F165" s="1"/>
  <c r="E165" s="1"/>
  <c r="BK164"/>
  <c r="BJ164"/>
  <c r="BI164"/>
  <c r="BH164"/>
  <c r="BG164"/>
  <c r="BF164"/>
  <c r="BE164"/>
  <c r="BD164"/>
  <c r="BC164"/>
  <c r="BB164"/>
  <c r="BA164"/>
  <c r="BL164" s="1"/>
  <c r="AY164"/>
  <c r="AX164"/>
  <c r="AW164"/>
  <c r="AV164"/>
  <c r="AU164"/>
  <c r="AT164"/>
  <c r="AS164"/>
  <c r="AR164"/>
  <c r="AQ164"/>
  <c r="AP164"/>
  <c r="AO164"/>
  <c r="M164" s="1"/>
  <c r="I164" s="1"/>
  <c r="F164" s="1"/>
  <c r="E164" s="1"/>
  <c r="BK163"/>
  <c r="BJ163"/>
  <c r="BI163"/>
  <c r="BH163"/>
  <c r="BG163"/>
  <c r="BF163"/>
  <c r="BE163"/>
  <c r="BD163"/>
  <c r="BC163"/>
  <c r="BB163"/>
  <c r="BA163"/>
  <c r="BL163" s="1"/>
  <c r="AY163"/>
  <c r="AX163"/>
  <c r="AW163"/>
  <c r="AV163"/>
  <c r="AU163"/>
  <c r="AT163"/>
  <c r="AS163"/>
  <c r="AR163"/>
  <c r="AQ163"/>
  <c r="AP163"/>
  <c r="AO163"/>
  <c r="M163" s="1"/>
  <c r="I163" s="1"/>
  <c r="F163" s="1"/>
  <c r="E163" s="1"/>
  <c r="BK162"/>
  <c r="BJ162"/>
  <c r="BI162"/>
  <c r="BH162"/>
  <c r="BG162"/>
  <c r="BF162"/>
  <c r="BE162"/>
  <c r="BD162"/>
  <c r="BL162" s="1"/>
  <c r="BC162"/>
  <c r="BB162"/>
  <c r="BA162"/>
  <c r="AY162"/>
  <c r="AX162"/>
  <c r="AW162"/>
  <c r="AV162"/>
  <c r="AU162"/>
  <c r="AT162"/>
  <c r="AS162"/>
  <c r="AR162"/>
  <c r="AQ162"/>
  <c r="M162" s="1"/>
  <c r="I162" s="1"/>
  <c r="F162" s="1"/>
  <c r="E162" s="1"/>
  <c r="AP162"/>
  <c r="AO162"/>
  <c r="BK161"/>
  <c r="BJ161"/>
  <c r="BI161"/>
  <c r="BH161"/>
  <c r="BG161"/>
  <c r="BF161"/>
  <c r="BE161"/>
  <c r="BD161"/>
  <c r="BC161"/>
  <c r="BL161" s="1"/>
  <c r="BB161"/>
  <c r="BA161"/>
  <c r="AY161"/>
  <c r="AX161"/>
  <c r="AW161"/>
  <c r="AV161"/>
  <c r="AU161"/>
  <c r="AT161"/>
  <c r="AS161"/>
  <c r="AR161"/>
  <c r="AQ161"/>
  <c r="AP161"/>
  <c r="AO161"/>
  <c r="M161"/>
  <c r="I161" s="1"/>
  <c r="F161" s="1"/>
  <c r="E161" s="1"/>
  <c r="BK160"/>
  <c r="BJ160"/>
  <c r="BI160"/>
  <c r="BH160"/>
  <c r="BG160"/>
  <c r="BF160"/>
  <c r="BE160"/>
  <c r="BD160"/>
  <c r="BC160"/>
  <c r="BB160"/>
  <c r="BA160"/>
  <c r="BL160" s="1"/>
  <c r="AY160"/>
  <c r="AX160"/>
  <c r="AW160"/>
  <c r="AV160"/>
  <c r="AU160"/>
  <c r="AT160"/>
  <c r="AS160"/>
  <c r="AR160"/>
  <c r="AQ160"/>
  <c r="AP160"/>
  <c r="AO160"/>
  <c r="M160" s="1"/>
  <c r="I160" s="1"/>
  <c r="F160" s="1"/>
  <c r="E160" s="1"/>
  <c r="BK159"/>
  <c r="BJ159"/>
  <c r="BI159"/>
  <c r="BH159"/>
  <c r="BG159"/>
  <c r="BF159"/>
  <c r="BE159"/>
  <c r="BD159"/>
  <c r="BC159"/>
  <c r="BB159"/>
  <c r="BA159"/>
  <c r="BL159" s="1"/>
  <c r="AY159"/>
  <c r="AX159"/>
  <c r="AW159"/>
  <c r="AV159"/>
  <c r="AU159"/>
  <c r="AT159"/>
  <c r="AS159"/>
  <c r="AR159"/>
  <c r="AQ159"/>
  <c r="AP159"/>
  <c r="AO159"/>
  <c r="M159" s="1"/>
  <c r="I159" s="1"/>
  <c r="F159" s="1"/>
  <c r="E159" s="1"/>
  <c r="BK158"/>
  <c r="BJ158"/>
  <c r="BI158"/>
  <c r="BH158"/>
  <c r="BG158"/>
  <c r="BF158"/>
  <c r="BE158"/>
  <c r="BD158"/>
  <c r="BL158" s="1"/>
  <c r="BC158"/>
  <c r="BB158"/>
  <c r="BA158"/>
  <c r="AY158"/>
  <c r="AX158"/>
  <c r="AW158"/>
  <c r="AV158"/>
  <c r="AU158"/>
  <c r="AT158"/>
  <c r="AS158"/>
  <c r="AR158"/>
  <c r="AQ158"/>
  <c r="M158" s="1"/>
  <c r="I158" s="1"/>
  <c r="F158" s="1"/>
  <c r="E158" s="1"/>
  <c r="AP158"/>
  <c r="AO158"/>
  <c r="BK157"/>
  <c r="BJ157"/>
  <c r="BI157"/>
  <c r="BH157"/>
  <c r="BG157"/>
  <c r="BF157"/>
  <c r="BE157"/>
  <c r="BD157"/>
  <c r="BC157"/>
  <c r="BL157" s="1"/>
  <c r="BB157"/>
  <c r="BA157"/>
  <c r="AY157"/>
  <c r="AX157"/>
  <c r="AW157"/>
  <c r="AV157"/>
  <c r="AU157"/>
  <c r="AT157"/>
  <c r="AS157"/>
  <c r="AR157"/>
  <c r="AQ157"/>
  <c r="AP157"/>
  <c r="AO157"/>
  <c r="M157"/>
  <c r="I157" s="1"/>
  <c r="F157" s="1"/>
  <c r="E157" s="1"/>
  <c r="BK156"/>
  <c r="BJ156"/>
  <c r="BI156"/>
  <c r="BH156"/>
  <c r="BG156"/>
  <c r="BF156"/>
  <c r="BE156"/>
  <c r="BD156"/>
  <c r="BC156"/>
  <c r="BB156"/>
  <c r="BA156"/>
  <c r="BL156" s="1"/>
  <c r="AY156"/>
  <c r="AX156"/>
  <c r="AW156"/>
  <c r="AV156"/>
  <c r="AU156"/>
  <c r="AT156"/>
  <c r="AS156"/>
  <c r="AR156"/>
  <c r="AQ156"/>
  <c r="AP156"/>
  <c r="AO156"/>
  <c r="M156" s="1"/>
  <c r="I156" s="1"/>
  <c r="F156" s="1"/>
  <c r="E156" s="1"/>
  <c r="BK155"/>
  <c r="BJ155"/>
  <c r="BI155"/>
  <c r="BH155"/>
  <c r="BG155"/>
  <c r="BF155"/>
  <c r="BE155"/>
  <c r="BD155"/>
  <c r="BC155"/>
  <c r="BB155"/>
  <c r="BA155"/>
  <c r="BL155" s="1"/>
  <c r="AY155"/>
  <c r="AX155"/>
  <c r="AW155"/>
  <c r="AV155"/>
  <c r="AU155"/>
  <c r="AT155"/>
  <c r="AS155"/>
  <c r="AR155"/>
  <c r="AQ155"/>
  <c r="AP155"/>
  <c r="AO155"/>
  <c r="M155" s="1"/>
  <c r="I155" s="1"/>
  <c r="F155" s="1"/>
  <c r="E155" s="1"/>
  <c r="BK154"/>
  <c r="BJ154"/>
  <c r="BI154"/>
  <c r="BH154"/>
  <c r="BG154"/>
  <c r="BF154"/>
  <c r="BE154"/>
  <c r="BD154"/>
  <c r="BL154" s="1"/>
  <c r="BC154"/>
  <c r="BB154"/>
  <c r="BA154"/>
  <c r="AY154"/>
  <c r="AX154"/>
  <c r="AW154"/>
  <c r="AV154"/>
  <c r="AU154"/>
  <c r="AT154"/>
  <c r="AS154"/>
  <c r="AR154"/>
  <c r="AQ154"/>
  <c r="M154" s="1"/>
  <c r="I154" s="1"/>
  <c r="F154" s="1"/>
  <c r="E154" s="1"/>
  <c r="AP154"/>
  <c r="AO154"/>
  <c r="BK153"/>
  <c r="BJ153"/>
  <c r="BI153"/>
  <c r="BH153"/>
  <c r="BG153"/>
  <c r="BF153"/>
  <c r="BE153"/>
  <c r="BD153"/>
  <c r="BC153"/>
  <c r="BL153" s="1"/>
  <c r="BB153"/>
  <c r="BA153"/>
  <c r="AY153"/>
  <c r="AX153"/>
  <c r="AW153"/>
  <c r="AV153"/>
  <c r="AU153"/>
  <c r="AT153"/>
  <c r="AS153"/>
  <c r="AR153"/>
  <c r="AQ153"/>
  <c r="AP153"/>
  <c r="AO153"/>
  <c r="M153"/>
  <c r="I153" s="1"/>
  <c r="F153" s="1"/>
  <c r="E153" s="1"/>
  <c r="BK152"/>
  <c r="BJ152"/>
  <c r="BI152"/>
  <c r="BH152"/>
  <c r="BG152"/>
  <c r="BF152"/>
  <c r="BE152"/>
  <c r="BD152"/>
  <c r="BC152"/>
  <c r="BB152"/>
  <c r="BA152"/>
  <c r="BL152" s="1"/>
  <c r="AY152"/>
  <c r="AX152"/>
  <c r="AW152"/>
  <c r="AV152"/>
  <c r="AU152"/>
  <c r="AT152"/>
  <c r="AS152"/>
  <c r="AR152"/>
  <c r="AQ152"/>
  <c r="AP152"/>
  <c r="AO152"/>
  <c r="M152" s="1"/>
  <c r="I152" s="1"/>
  <c r="F152" s="1"/>
  <c r="E152" s="1"/>
  <c r="BK151"/>
  <c r="BJ151"/>
  <c r="BI151"/>
  <c r="BH151"/>
  <c r="BG151"/>
  <c r="BF151"/>
  <c r="BE151"/>
  <c r="BD151"/>
  <c r="BC151"/>
  <c r="BB151"/>
  <c r="BA151"/>
  <c r="BL151" s="1"/>
  <c r="AY151"/>
  <c r="AX151"/>
  <c r="AW151"/>
  <c r="AV151"/>
  <c r="AU151"/>
  <c r="AT151"/>
  <c r="AS151"/>
  <c r="AR151"/>
  <c r="AQ151"/>
  <c r="AP151"/>
  <c r="AO151"/>
  <c r="M151" s="1"/>
  <c r="I151" s="1"/>
  <c r="F151" s="1"/>
  <c r="E151" s="1"/>
  <c r="BK150"/>
  <c r="BJ150"/>
  <c r="BI150"/>
  <c r="BH150"/>
  <c r="BG150"/>
  <c r="BF150"/>
  <c r="BE150"/>
  <c r="BD150"/>
  <c r="BL150" s="1"/>
  <c r="BC150"/>
  <c r="BB150"/>
  <c r="BA150"/>
  <c r="AY150"/>
  <c r="AX150"/>
  <c r="AW150"/>
  <c r="AV150"/>
  <c r="AU150"/>
  <c r="AT150"/>
  <c r="AS150"/>
  <c r="AR150"/>
  <c r="AQ150"/>
  <c r="M150" s="1"/>
  <c r="I150" s="1"/>
  <c r="F150" s="1"/>
  <c r="E150" s="1"/>
  <c r="AP150"/>
  <c r="AO150"/>
  <c r="BK149"/>
  <c r="BJ149"/>
  <c r="BI149"/>
  <c r="BH149"/>
  <c r="BG149"/>
  <c r="BF149"/>
  <c r="BE149"/>
  <c r="BD149"/>
  <c r="BC149"/>
  <c r="BL149" s="1"/>
  <c r="BB149"/>
  <c r="BA149"/>
  <c r="AY149"/>
  <c r="AX149"/>
  <c r="AW149"/>
  <c r="AV149"/>
  <c r="AU149"/>
  <c r="AT149"/>
  <c r="AS149"/>
  <c r="AR149"/>
  <c r="AQ149"/>
  <c r="AP149"/>
  <c r="AO149"/>
  <c r="M149"/>
  <c r="I149" s="1"/>
  <c r="F149" s="1"/>
  <c r="E149" s="1"/>
  <c r="BK148"/>
  <c r="BJ148"/>
  <c r="BI148"/>
  <c r="BH148"/>
  <c r="BG148"/>
  <c r="BF148"/>
  <c r="BE148"/>
  <c r="BD148"/>
  <c r="BC148"/>
  <c r="BB148"/>
  <c r="BA148"/>
  <c r="BL148" s="1"/>
  <c r="AY148"/>
  <c r="AX148"/>
  <c r="AW148"/>
  <c r="AV148"/>
  <c r="AU148"/>
  <c r="AT148"/>
  <c r="AS148"/>
  <c r="AR148"/>
  <c r="AQ148"/>
  <c r="AP148"/>
  <c r="AO148"/>
  <c r="M148" s="1"/>
  <c r="I148" s="1"/>
  <c r="F148" s="1"/>
  <c r="E148" s="1"/>
  <c r="BK147"/>
  <c r="BJ147"/>
  <c r="BI147"/>
  <c r="BH147"/>
  <c r="BG147"/>
  <c r="BF147"/>
  <c r="BE147"/>
  <c r="BD147"/>
  <c r="BC147"/>
  <c r="BB147"/>
  <c r="BA147"/>
  <c r="BL147" s="1"/>
  <c r="AY147"/>
  <c r="AX147"/>
  <c r="AW147"/>
  <c r="AV147"/>
  <c r="AU147"/>
  <c r="AT147"/>
  <c r="AS147"/>
  <c r="AR147"/>
  <c r="AQ147"/>
  <c r="AP147"/>
  <c r="AO147"/>
  <c r="M147" s="1"/>
  <c r="I147" s="1"/>
  <c r="F147" s="1"/>
  <c r="E147" s="1"/>
  <c r="BK146"/>
  <c r="BJ146"/>
  <c r="BI146"/>
  <c r="BH146"/>
  <c r="BG146"/>
  <c r="BF146"/>
  <c r="BE146"/>
  <c r="BD146"/>
  <c r="BL146" s="1"/>
  <c r="BC146"/>
  <c r="BB146"/>
  <c r="BA146"/>
  <c r="AY146"/>
  <c r="AX146"/>
  <c r="AW146"/>
  <c r="AV146"/>
  <c r="AU146"/>
  <c r="AT146"/>
  <c r="AS146"/>
  <c r="AR146"/>
  <c r="AQ146"/>
  <c r="M146" s="1"/>
  <c r="I146" s="1"/>
  <c r="F146" s="1"/>
  <c r="E146" s="1"/>
  <c r="AP146"/>
  <c r="AO146"/>
  <c r="BK145"/>
  <c r="BJ145"/>
  <c r="BI145"/>
  <c r="BH145"/>
  <c r="BG145"/>
  <c r="BF145"/>
  <c r="BE145"/>
  <c r="BD145"/>
  <c r="BC145"/>
  <c r="BL145" s="1"/>
  <c r="BB145"/>
  <c r="BA145"/>
  <c r="AY145"/>
  <c r="AX145"/>
  <c r="AW145"/>
  <c r="AV145"/>
  <c r="AU145"/>
  <c r="AT145"/>
  <c r="AS145"/>
  <c r="AR145"/>
  <c r="AQ145"/>
  <c r="AP145"/>
  <c r="AO145"/>
  <c r="M145"/>
  <c r="I145" s="1"/>
  <c r="F145" s="1"/>
  <c r="E145" s="1"/>
  <c r="BK144"/>
  <c r="BJ144"/>
  <c r="BI144"/>
  <c r="BH144"/>
  <c r="BG144"/>
  <c r="BF144"/>
  <c r="BE144"/>
  <c r="BD144"/>
  <c r="BC144"/>
  <c r="BB144"/>
  <c r="BA144"/>
  <c r="BL144" s="1"/>
  <c r="AY144"/>
  <c r="AX144"/>
  <c r="AW144"/>
  <c r="AV144"/>
  <c r="AU144"/>
  <c r="AT144"/>
  <c r="AS144"/>
  <c r="AR144"/>
  <c r="AQ144"/>
  <c r="AP144"/>
  <c r="AO144"/>
  <c r="M144" s="1"/>
  <c r="I144" s="1"/>
  <c r="F144" s="1"/>
  <c r="E144" s="1"/>
  <c r="BK143"/>
  <c r="BJ143"/>
  <c r="BI143"/>
  <c r="BH143"/>
  <c r="BG143"/>
  <c r="BF143"/>
  <c r="BE143"/>
  <c r="BD143"/>
  <c r="BC143"/>
  <c r="BB143"/>
  <c r="BA143"/>
  <c r="BL143" s="1"/>
  <c r="AY143"/>
  <c r="AX143"/>
  <c r="AW143"/>
  <c r="AV143"/>
  <c r="AU143"/>
  <c r="AT143"/>
  <c r="AS143"/>
  <c r="AR143"/>
  <c r="AQ143"/>
  <c r="AP143"/>
  <c r="AO143"/>
  <c r="M143" s="1"/>
  <c r="I143" s="1"/>
  <c r="F143" s="1"/>
  <c r="E143" s="1"/>
  <c r="BK142"/>
  <c r="BJ142"/>
  <c r="BI142"/>
  <c r="BH142"/>
  <c r="BG142"/>
  <c r="BF142"/>
  <c r="BE142"/>
  <c r="BD142"/>
  <c r="BL142" s="1"/>
  <c r="BC142"/>
  <c r="BB142"/>
  <c r="BA142"/>
  <c r="AY142"/>
  <c r="AX142"/>
  <c r="AW142"/>
  <c r="AV142"/>
  <c r="AU142"/>
  <c r="AT142"/>
  <c r="AS142"/>
  <c r="AR142"/>
  <c r="AQ142"/>
  <c r="M142" s="1"/>
  <c r="I142" s="1"/>
  <c r="F142" s="1"/>
  <c r="E142" s="1"/>
  <c r="AP142"/>
  <c r="AO142"/>
  <c r="BK141"/>
  <c r="BJ141"/>
  <c r="BI141"/>
  <c r="BH141"/>
  <c r="BG141"/>
  <c r="BF141"/>
  <c r="BE141"/>
  <c r="BD141"/>
  <c r="BC141"/>
  <c r="BL141" s="1"/>
  <c r="BB141"/>
  <c r="BA141"/>
  <c r="AY141"/>
  <c r="AX141"/>
  <c r="AW141"/>
  <c r="AV141"/>
  <c r="AU141"/>
  <c r="AT141"/>
  <c r="AS141"/>
  <c r="AR141"/>
  <c r="AQ141"/>
  <c r="AP141"/>
  <c r="AO141"/>
  <c r="M141"/>
  <c r="I141" s="1"/>
  <c r="F141" s="1"/>
  <c r="E141" s="1"/>
  <c r="BK140"/>
  <c r="BJ140"/>
  <c r="BI140"/>
  <c r="BH140"/>
  <c r="BG140"/>
  <c r="BF140"/>
  <c r="BE140"/>
  <c r="BD140"/>
  <c r="BC140"/>
  <c r="BB140"/>
  <c r="BA140"/>
  <c r="BL140" s="1"/>
  <c r="AY140"/>
  <c r="AX140"/>
  <c r="AW140"/>
  <c r="AV140"/>
  <c r="AU140"/>
  <c r="AT140"/>
  <c r="AS140"/>
  <c r="AR140"/>
  <c r="AQ140"/>
  <c r="AP140"/>
  <c r="AO140"/>
  <c r="M140" s="1"/>
  <c r="I140" s="1"/>
  <c r="F140" s="1"/>
  <c r="E140" s="1"/>
  <c r="BK139"/>
  <c r="BJ139"/>
  <c r="BI139"/>
  <c r="BH139"/>
  <c r="BG139"/>
  <c r="BF139"/>
  <c r="BE139"/>
  <c r="BD139"/>
  <c r="BC139"/>
  <c r="BB139"/>
  <c r="BA139"/>
  <c r="BL139" s="1"/>
  <c r="AY139"/>
  <c r="AX139"/>
  <c r="AW139"/>
  <c r="AV139"/>
  <c r="AU139"/>
  <c r="AT139"/>
  <c r="AS139"/>
  <c r="AR139"/>
  <c r="AQ139"/>
  <c r="AP139"/>
  <c r="AO139"/>
  <c r="M139" s="1"/>
  <c r="I139" s="1"/>
  <c r="F139" s="1"/>
  <c r="E139" s="1"/>
  <c r="BK138"/>
  <c r="BJ138"/>
  <c r="BI138"/>
  <c r="BH138"/>
  <c r="BG138"/>
  <c r="BF138"/>
  <c r="BE138"/>
  <c r="BD138"/>
  <c r="BL138" s="1"/>
  <c r="BC138"/>
  <c r="BB138"/>
  <c r="BA138"/>
  <c r="AY138"/>
  <c r="AX138"/>
  <c r="AW138"/>
  <c r="AV138"/>
  <c r="AU138"/>
  <c r="AT138"/>
  <c r="AS138"/>
  <c r="AR138"/>
  <c r="AQ138"/>
  <c r="M138" s="1"/>
  <c r="I138" s="1"/>
  <c r="F138" s="1"/>
  <c r="E138" s="1"/>
  <c r="AP138"/>
  <c r="AO138"/>
  <c r="BK137"/>
  <c r="BJ137"/>
  <c r="BI137"/>
  <c r="BH137"/>
  <c r="BG137"/>
  <c r="BF137"/>
  <c r="BE137"/>
  <c r="BD137"/>
  <c r="BC137"/>
  <c r="BL137" s="1"/>
  <c r="BB137"/>
  <c r="BA137"/>
  <c r="AY137"/>
  <c r="AX137"/>
  <c r="AW137"/>
  <c r="AV137"/>
  <c r="AU137"/>
  <c r="AT137"/>
  <c r="AS137"/>
  <c r="AR137"/>
  <c r="AQ137"/>
  <c r="AP137"/>
  <c r="AO137"/>
  <c r="M137"/>
  <c r="I137" s="1"/>
  <c r="F137" s="1"/>
  <c r="E137" s="1"/>
  <c r="BK136"/>
  <c r="BJ136"/>
  <c r="BI136"/>
  <c r="BH136"/>
  <c r="BG136"/>
  <c r="BF136"/>
  <c r="BE136"/>
  <c r="BD136"/>
  <c r="BC136"/>
  <c r="BB136"/>
  <c r="BA136"/>
  <c r="BL136" s="1"/>
  <c r="AY136"/>
  <c r="AX136"/>
  <c r="AW136"/>
  <c r="AV136"/>
  <c r="AU136"/>
  <c r="AT136"/>
  <c r="AS136"/>
  <c r="AR136"/>
  <c r="AQ136"/>
  <c r="AP136"/>
  <c r="AO136"/>
  <c r="M136" s="1"/>
  <c r="I136" s="1"/>
  <c r="F136" s="1"/>
  <c r="E136" s="1"/>
  <c r="BK135"/>
  <c r="BJ135"/>
  <c r="BI135"/>
  <c r="BH135"/>
  <c r="BG135"/>
  <c r="BF135"/>
  <c r="BE135"/>
  <c r="BD135"/>
  <c r="BC135"/>
  <c r="BB135"/>
  <c r="BA135"/>
  <c r="BL135" s="1"/>
  <c r="AY135"/>
  <c r="AX135"/>
  <c r="AW135"/>
  <c r="AV135"/>
  <c r="AU135"/>
  <c r="AT135"/>
  <c r="AS135"/>
  <c r="AR135"/>
  <c r="AQ135"/>
  <c r="AP135"/>
  <c r="AO135"/>
  <c r="M135" s="1"/>
  <c r="I135" s="1"/>
  <c r="F135" s="1"/>
  <c r="E135" s="1"/>
  <c r="BK134"/>
  <c r="BJ134"/>
  <c r="BI134"/>
  <c r="BH134"/>
  <c r="BG134"/>
  <c r="BF134"/>
  <c r="BE134"/>
  <c r="BD134"/>
  <c r="BL134" s="1"/>
  <c r="BC134"/>
  <c r="BB134"/>
  <c r="BA134"/>
  <c r="AY134"/>
  <c r="AX134"/>
  <c r="AW134"/>
  <c r="AV134"/>
  <c r="AU134"/>
  <c r="AT134"/>
  <c r="AS134"/>
  <c r="AR134"/>
  <c r="AQ134"/>
  <c r="M134" s="1"/>
  <c r="I134" s="1"/>
  <c r="F134" s="1"/>
  <c r="E134" s="1"/>
  <c r="AP134"/>
  <c r="AO134"/>
  <c r="BK133"/>
  <c r="BJ133"/>
  <c r="BI133"/>
  <c r="BH133"/>
  <c r="BG133"/>
  <c r="BF133"/>
  <c r="BE133"/>
  <c r="BD133"/>
  <c r="BC133"/>
  <c r="BL133" s="1"/>
  <c r="N133" s="1"/>
  <c r="BB133"/>
  <c r="BA133"/>
  <c r="AY133"/>
  <c r="AX133"/>
  <c r="AW133"/>
  <c r="AV133"/>
  <c r="AU133"/>
  <c r="AT133"/>
  <c r="AS133"/>
  <c r="AR133"/>
  <c r="AQ133"/>
  <c r="AP133"/>
  <c r="M133" s="1"/>
  <c r="I133" s="1"/>
  <c r="F133" s="1"/>
  <c r="E133" s="1"/>
  <c r="AO133"/>
  <c r="BK132"/>
  <c r="BJ132"/>
  <c r="BI132"/>
  <c r="BH132"/>
  <c r="BG132"/>
  <c r="BF132"/>
  <c r="BE132"/>
  <c r="BD132"/>
  <c r="BC132"/>
  <c r="BB132"/>
  <c r="BA132"/>
  <c r="BL132" s="1"/>
  <c r="AY132"/>
  <c r="AX132"/>
  <c r="AW132"/>
  <c r="AV132"/>
  <c r="AU132"/>
  <c r="AT132"/>
  <c r="AS132"/>
  <c r="AR132"/>
  <c r="AQ132"/>
  <c r="AP132"/>
  <c r="AO132"/>
  <c r="M132" s="1"/>
  <c r="I132" s="1"/>
  <c r="F132" s="1"/>
  <c r="E132" s="1"/>
  <c r="BK131"/>
  <c r="BJ131"/>
  <c r="BI131"/>
  <c r="BH131"/>
  <c r="BG131"/>
  <c r="BF131"/>
  <c r="BE131"/>
  <c r="BD131"/>
  <c r="BC131"/>
  <c r="BB131"/>
  <c r="BA131"/>
  <c r="BL131" s="1"/>
  <c r="AY131"/>
  <c r="AX131"/>
  <c r="AW131"/>
  <c r="AV131"/>
  <c r="AU131"/>
  <c r="AT131"/>
  <c r="AS131"/>
  <c r="AR131"/>
  <c r="AQ131"/>
  <c r="AP131"/>
  <c r="AO131"/>
  <c r="BK130"/>
  <c r="BJ130"/>
  <c r="BI130"/>
  <c r="BH130"/>
  <c r="BG130"/>
  <c r="BF130"/>
  <c r="BE130"/>
  <c r="BD130"/>
  <c r="BL130" s="1"/>
  <c r="BC130"/>
  <c r="BB130"/>
  <c r="BA130"/>
  <c r="AY130"/>
  <c r="AX130"/>
  <c r="AW130"/>
  <c r="AV130"/>
  <c r="AU130"/>
  <c r="AT130"/>
  <c r="AS130"/>
  <c r="AR130"/>
  <c r="AQ130"/>
  <c r="M130" s="1"/>
  <c r="I130" s="1"/>
  <c r="AP130"/>
  <c r="AO130"/>
  <c r="F130"/>
  <c r="E130" s="1"/>
  <c r="BK129"/>
  <c r="BJ129"/>
  <c r="BI129"/>
  <c r="BH129"/>
  <c r="BG129"/>
  <c r="BF129"/>
  <c r="BE129"/>
  <c r="BD129"/>
  <c r="BC129"/>
  <c r="BL129" s="1"/>
  <c r="N129" s="1"/>
  <c r="BB129"/>
  <c r="BA129"/>
  <c r="AY129"/>
  <c r="AX129"/>
  <c r="AW129"/>
  <c r="AV129"/>
  <c r="AU129"/>
  <c r="AT129"/>
  <c r="AS129"/>
  <c r="AR129"/>
  <c r="AQ129"/>
  <c r="AP129"/>
  <c r="M129" s="1"/>
  <c r="I129" s="1"/>
  <c r="F129" s="1"/>
  <c r="E129" s="1"/>
  <c r="AO129"/>
  <c r="BK128"/>
  <c r="BJ128"/>
  <c r="BI128"/>
  <c r="BH128"/>
  <c r="BG128"/>
  <c r="BF128"/>
  <c r="BE128"/>
  <c r="BD128"/>
  <c r="BC128"/>
  <c r="BB128"/>
  <c r="BA128"/>
  <c r="BL128" s="1"/>
  <c r="AY128"/>
  <c r="AX128"/>
  <c r="AW128"/>
  <c r="AV128"/>
  <c r="AU128"/>
  <c r="AT128"/>
  <c r="AS128"/>
  <c r="AR128"/>
  <c r="AQ128"/>
  <c r="AP128"/>
  <c r="AO128"/>
  <c r="M128" s="1"/>
  <c r="I128" s="1"/>
  <c r="F128" s="1"/>
  <c r="E128"/>
  <c r="BK127"/>
  <c r="BJ127"/>
  <c r="BI127"/>
  <c r="BH127"/>
  <c r="BG127"/>
  <c r="BF127"/>
  <c r="BE127"/>
  <c r="BD127"/>
  <c r="BC127"/>
  <c r="BB127"/>
  <c r="BA127"/>
  <c r="BL127" s="1"/>
  <c r="AY127"/>
  <c r="AX127"/>
  <c r="AW127"/>
  <c r="AV127"/>
  <c r="AU127"/>
  <c r="AT127"/>
  <c r="AS127"/>
  <c r="AR127"/>
  <c r="AQ127"/>
  <c r="AP127"/>
  <c r="AO127"/>
  <c r="BK126"/>
  <c r="BJ126"/>
  <c r="BI126"/>
  <c r="BH126"/>
  <c r="BG126"/>
  <c r="BF126"/>
  <c r="BE126"/>
  <c r="BD126"/>
  <c r="BC126"/>
  <c r="BB126"/>
  <c r="BA126"/>
  <c r="BL126" s="1"/>
  <c r="AY126"/>
  <c r="AX126"/>
  <c r="AW126"/>
  <c r="AV126"/>
  <c r="AU126"/>
  <c r="AT126"/>
  <c r="AS126"/>
  <c r="AR126"/>
  <c r="AQ126"/>
  <c r="AP126"/>
  <c r="AO126"/>
  <c r="BK125"/>
  <c r="BJ125"/>
  <c r="BI125"/>
  <c r="BH125"/>
  <c r="BG125"/>
  <c r="BF125"/>
  <c r="BE125"/>
  <c r="BD125"/>
  <c r="BC125"/>
  <c r="BL125" s="1"/>
  <c r="BB125"/>
  <c r="BA125"/>
  <c r="AY125"/>
  <c r="AX125"/>
  <c r="AW125"/>
  <c r="AV125"/>
  <c r="AU125"/>
  <c r="AT125"/>
  <c r="AS125"/>
  <c r="AR125"/>
  <c r="AQ125"/>
  <c r="AP125"/>
  <c r="AO125"/>
  <c r="M125" s="1"/>
  <c r="I125" s="1"/>
  <c r="F125"/>
  <c r="E125"/>
  <c r="BK124"/>
  <c r="BJ124"/>
  <c r="BI124"/>
  <c r="BH124"/>
  <c r="BG124"/>
  <c r="BF124"/>
  <c r="BE124"/>
  <c r="BD124"/>
  <c r="BC124"/>
  <c r="BB124"/>
  <c r="BA124"/>
  <c r="BL124" s="1"/>
  <c r="AY124"/>
  <c r="AX124"/>
  <c r="AW124"/>
  <c r="AV124"/>
  <c r="AU124"/>
  <c r="AT124"/>
  <c r="AS124"/>
  <c r="AR124"/>
  <c r="AQ124"/>
  <c r="AP124"/>
  <c r="AO124"/>
  <c r="M124"/>
  <c r="I124" s="1"/>
  <c r="F124" s="1"/>
  <c r="E124" s="1"/>
  <c r="BK123"/>
  <c r="BJ123"/>
  <c r="BI123"/>
  <c r="BH123"/>
  <c r="BG123"/>
  <c r="BF123"/>
  <c r="BE123"/>
  <c r="BD123"/>
  <c r="BC123"/>
  <c r="BB123"/>
  <c r="BA123"/>
  <c r="BL123" s="1"/>
  <c r="AY123"/>
  <c r="AX123"/>
  <c r="AW123"/>
  <c r="AV123"/>
  <c r="AU123"/>
  <c r="AT123"/>
  <c r="AS123"/>
  <c r="AR123"/>
  <c r="AQ123"/>
  <c r="AP123"/>
  <c r="AO123"/>
  <c r="BK122"/>
  <c r="BJ122"/>
  <c r="BI122"/>
  <c r="BH122"/>
  <c r="BG122"/>
  <c r="BF122"/>
  <c r="BE122"/>
  <c r="BD122"/>
  <c r="BC122"/>
  <c r="BB122"/>
  <c r="BA122"/>
  <c r="BL122" s="1"/>
  <c r="AY122"/>
  <c r="AX122"/>
  <c r="AW122"/>
  <c r="AV122"/>
  <c r="AU122"/>
  <c r="AT122"/>
  <c r="AS122"/>
  <c r="AR122"/>
  <c r="AQ122"/>
  <c r="AP122"/>
  <c r="AO122"/>
  <c r="BK121"/>
  <c r="BJ121"/>
  <c r="BI121"/>
  <c r="BH121"/>
  <c r="BG121"/>
  <c r="BF121"/>
  <c r="BE121"/>
  <c r="BD121"/>
  <c r="BL121" s="1"/>
  <c r="BC121"/>
  <c r="BB121"/>
  <c r="BA121"/>
  <c r="AY121"/>
  <c r="AX121"/>
  <c r="AW121"/>
  <c r="AV121"/>
  <c r="AU121"/>
  <c r="AT121"/>
  <c r="AS121"/>
  <c r="AR121"/>
  <c r="AQ121"/>
  <c r="AP121"/>
  <c r="AO121"/>
  <c r="M121"/>
  <c r="I121" s="1"/>
  <c r="F121" s="1"/>
  <c r="E121" s="1"/>
  <c r="BK120"/>
  <c r="BJ120"/>
  <c r="BI120"/>
  <c r="BH120"/>
  <c r="BG120"/>
  <c r="BF120"/>
  <c r="BE120"/>
  <c r="BD120"/>
  <c r="BC120"/>
  <c r="BB120"/>
  <c r="BA120"/>
  <c r="AY120"/>
  <c r="AX120"/>
  <c r="AW120"/>
  <c r="AV120"/>
  <c r="AU120"/>
  <c r="AT120"/>
  <c r="AS120"/>
  <c r="AR120"/>
  <c r="AQ120"/>
  <c r="AP120"/>
  <c r="AO120"/>
  <c r="M120"/>
  <c r="I120" s="1"/>
  <c r="F120" s="1"/>
  <c r="E120" s="1"/>
  <c r="BK119"/>
  <c r="BJ119"/>
  <c r="BI119"/>
  <c r="BH119"/>
  <c r="BG119"/>
  <c r="BF119"/>
  <c r="BE119"/>
  <c r="BD119"/>
  <c r="BL119" s="1"/>
  <c r="BC119"/>
  <c r="BB119"/>
  <c r="BA119"/>
  <c r="AY119"/>
  <c r="AX119"/>
  <c r="AW119"/>
  <c r="AV119"/>
  <c r="AU119"/>
  <c r="AT119"/>
  <c r="AS119"/>
  <c r="AR119"/>
  <c r="AQ119"/>
  <c r="AP119"/>
  <c r="AO119"/>
  <c r="BK118"/>
  <c r="BJ118"/>
  <c r="BI118"/>
  <c r="BH118"/>
  <c r="BG118"/>
  <c r="BF118"/>
  <c r="BE118"/>
  <c r="BD118"/>
  <c r="BC118"/>
  <c r="BL118" s="1"/>
  <c r="BB118"/>
  <c r="BA118"/>
  <c r="AY118"/>
  <c r="AX118"/>
  <c r="AW118"/>
  <c r="AV118"/>
  <c r="AU118"/>
  <c r="AT118"/>
  <c r="AS118"/>
  <c r="AR118"/>
  <c r="AQ118"/>
  <c r="AP118"/>
  <c r="M118" s="1"/>
  <c r="I118" s="1"/>
  <c r="F118" s="1"/>
  <c r="E118" s="1"/>
  <c r="AO118"/>
  <c r="BK117"/>
  <c r="BJ117"/>
  <c r="BI117"/>
  <c r="BH117"/>
  <c r="BG117"/>
  <c r="BF117"/>
  <c r="BE117"/>
  <c r="BD117"/>
  <c r="BL117" s="1"/>
  <c r="BC117"/>
  <c r="BB117"/>
  <c r="BA117"/>
  <c r="AY117"/>
  <c r="AX117"/>
  <c r="AW117"/>
  <c r="AV117"/>
  <c r="AU117"/>
  <c r="AT117"/>
  <c r="AS117"/>
  <c r="AR117"/>
  <c r="AQ117"/>
  <c r="M117" s="1"/>
  <c r="I117" s="1"/>
  <c r="F117" s="1"/>
  <c r="E117" s="1"/>
  <c r="AP117"/>
  <c r="AO117"/>
  <c r="BK116"/>
  <c r="BJ116"/>
  <c r="BI116"/>
  <c r="BH116"/>
  <c r="BG116"/>
  <c r="BF116"/>
  <c r="BE116"/>
  <c r="BD116"/>
  <c r="BC116"/>
  <c r="BB116"/>
  <c r="BA116"/>
  <c r="AY116"/>
  <c r="AX116"/>
  <c r="AW116"/>
  <c r="AV116"/>
  <c r="AU116"/>
  <c r="AT116"/>
  <c r="AS116"/>
  <c r="AR116"/>
  <c r="AQ116"/>
  <c r="AP116"/>
  <c r="AO116"/>
  <c r="M116" s="1"/>
  <c r="I116"/>
  <c r="F116" s="1"/>
  <c r="E116" s="1"/>
  <c r="BK115"/>
  <c r="BJ115"/>
  <c r="BI115"/>
  <c r="BH115"/>
  <c r="BG115"/>
  <c r="BF115"/>
  <c r="BE115"/>
  <c r="BD115"/>
  <c r="BC115"/>
  <c r="BB115"/>
  <c r="BL115" s="1"/>
  <c r="BA115"/>
  <c r="AY115"/>
  <c r="AX115"/>
  <c r="AW115"/>
  <c r="AV115"/>
  <c r="AU115"/>
  <c r="AT115"/>
  <c r="AS115"/>
  <c r="AR115"/>
  <c r="AQ115"/>
  <c r="AP115"/>
  <c r="AO115"/>
  <c r="M115" s="1"/>
  <c r="I115" s="1"/>
  <c r="F115" s="1"/>
  <c r="E115" s="1"/>
  <c r="BK114"/>
  <c r="BJ114"/>
  <c r="BI114"/>
  <c r="BH114"/>
  <c r="BG114"/>
  <c r="BF114"/>
  <c r="BE114"/>
  <c r="BD114"/>
  <c r="BC114"/>
  <c r="BL114" s="1"/>
  <c r="N114" s="1"/>
  <c r="BB114"/>
  <c r="BA114"/>
  <c r="AY114"/>
  <c r="AX114"/>
  <c r="AW114"/>
  <c r="AV114"/>
  <c r="AU114"/>
  <c r="AT114"/>
  <c r="AS114"/>
  <c r="AR114"/>
  <c r="AQ114"/>
  <c r="AP114"/>
  <c r="M114" s="1"/>
  <c r="I114" s="1"/>
  <c r="F114" s="1"/>
  <c r="E114" s="1"/>
  <c r="AO114"/>
  <c r="BK113"/>
  <c r="BJ113"/>
  <c r="BI113"/>
  <c r="BH113"/>
  <c r="BG113"/>
  <c r="BF113"/>
  <c r="BE113"/>
  <c r="BD113"/>
  <c r="BC113"/>
  <c r="BB113"/>
  <c r="BL113" s="1"/>
  <c r="N113" s="1"/>
  <c r="BA113"/>
  <c r="AY113"/>
  <c r="AX113"/>
  <c r="AW113"/>
  <c r="AV113"/>
  <c r="AU113"/>
  <c r="AT113"/>
  <c r="AS113"/>
  <c r="AR113"/>
  <c r="AQ113"/>
  <c r="AP113"/>
  <c r="AO113"/>
  <c r="M113" s="1"/>
  <c r="I113" s="1"/>
  <c r="F113" s="1"/>
  <c r="E113" s="1"/>
  <c r="BK112"/>
  <c r="BJ112"/>
  <c r="BI112"/>
  <c r="BH112"/>
  <c r="BG112"/>
  <c r="BF112"/>
  <c r="BE112"/>
  <c r="BD112"/>
  <c r="BC112"/>
  <c r="BB112"/>
  <c r="BA112"/>
  <c r="AY112"/>
  <c r="AX112"/>
  <c r="AW112"/>
  <c r="AV112"/>
  <c r="AU112"/>
  <c r="AT112"/>
  <c r="AS112"/>
  <c r="AR112"/>
  <c r="AQ112"/>
  <c r="AP112"/>
  <c r="AO112"/>
  <c r="M112" s="1"/>
  <c r="I112"/>
  <c r="F112" s="1"/>
  <c r="E112" s="1"/>
  <c r="BK111"/>
  <c r="BJ111"/>
  <c r="BI111"/>
  <c r="BH111"/>
  <c r="BG111"/>
  <c r="BF111"/>
  <c r="BE111"/>
  <c r="BD111"/>
  <c r="BC111"/>
  <c r="BB111"/>
  <c r="BA111"/>
  <c r="BL111" s="1"/>
  <c r="AY111"/>
  <c r="AX111"/>
  <c r="AW111"/>
  <c r="AV111"/>
  <c r="AU111"/>
  <c r="AT111"/>
  <c r="AS111"/>
  <c r="AR111"/>
  <c r="AQ111"/>
  <c r="AP111"/>
  <c r="AO111"/>
  <c r="BK110"/>
  <c r="BJ110"/>
  <c r="BI110"/>
  <c r="BH110"/>
  <c r="BG110"/>
  <c r="BF110"/>
  <c r="BE110"/>
  <c r="BD110"/>
  <c r="BC110"/>
  <c r="BB110"/>
  <c r="BA110"/>
  <c r="BL110" s="1"/>
  <c r="N110" s="1"/>
  <c r="AY110"/>
  <c r="AX110"/>
  <c r="AW110"/>
  <c r="AV110"/>
  <c r="AU110"/>
  <c r="AT110"/>
  <c r="AS110"/>
  <c r="AR110"/>
  <c r="M110" s="1"/>
  <c r="I110" s="1"/>
  <c r="F110" s="1"/>
  <c r="E110" s="1"/>
  <c r="AQ110"/>
  <c r="AP110"/>
  <c r="AO110"/>
  <c r="BK109"/>
  <c r="BJ109"/>
  <c r="BI109"/>
  <c r="BH109"/>
  <c r="BG109"/>
  <c r="BF109"/>
  <c r="BE109"/>
  <c r="BD109"/>
  <c r="BC109"/>
  <c r="BB109"/>
  <c r="BL109" s="1"/>
  <c r="BA109"/>
  <c r="AY109"/>
  <c r="AX109"/>
  <c r="AW109"/>
  <c r="AV109"/>
  <c r="AU109"/>
  <c r="AT109"/>
  <c r="AS109"/>
  <c r="AR109"/>
  <c r="AQ109"/>
  <c r="AP109"/>
  <c r="AO109"/>
  <c r="M109" s="1"/>
  <c r="I109" s="1"/>
  <c r="N109"/>
  <c r="F109"/>
  <c r="E109" s="1"/>
  <c r="BK108"/>
  <c r="BJ108"/>
  <c r="BI108"/>
  <c r="BH108"/>
  <c r="BG108"/>
  <c r="BF108"/>
  <c r="BE108"/>
  <c r="BD108"/>
  <c r="BC108"/>
  <c r="BB108"/>
  <c r="BA108"/>
  <c r="BL108" s="1"/>
  <c r="AY108"/>
  <c r="AX108"/>
  <c r="AW108"/>
  <c r="AV108"/>
  <c r="AU108"/>
  <c r="AT108"/>
  <c r="AS108"/>
  <c r="AR108"/>
  <c r="AQ108"/>
  <c r="AP108"/>
  <c r="AO108"/>
  <c r="M108"/>
  <c r="I108" s="1"/>
  <c r="F108" s="1"/>
  <c r="E108" s="1"/>
  <c r="BK107"/>
  <c r="BJ107"/>
  <c r="BI107"/>
  <c r="BH107"/>
  <c r="BG107"/>
  <c r="BF107"/>
  <c r="BE107"/>
  <c r="BD107"/>
  <c r="BL107" s="1"/>
  <c r="BC107"/>
  <c r="BB107"/>
  <c r="BA107"/>
  <c r="AY107"/>
  <c r="AX107"/>
  <c r="AW107"/>
  <c r="AV107"/>
  <c r="AU107"/>
  <c r="AT107"/>
  <c r="AS107"/>
  <c r="AR107"/>
  <c r="AQ107"/>
  <c r="AP107"/>
  <c r="AO107"/>
  <c r="BK106"/>
  <c r="BJ106"/>
  <c r="BI106"/>
  <c r="BH106"/>
  <c r="BG106"/>
  <c r="BF106"/>
  <c r="BE106"/>
  <c r="BD106"/>
  <c r="BL106" s="1"/>
  <c r="BC106"/>
  <c r="BB106"/>
  <c r="BA106"/>
  <c r="AY106"/>
  <c r="AX106"/>
  <c r="AW106"/>
  <c r="AV106"/>
  <c r="AU106"/>
  <c r="AT106"/>
  <c r="AS106"/>
  <c r="AR106"/>
  <c r="AQ106"/>
  <c r="M106" s="1"/>
  <c r="I106" s="1"/>
  <c r="F106" s="1"/>
  <c r="E106" s="1"/>
  <c r="AP106"/>
  <c r="AO106"/>
  <c r="BK105"/>
  <c r="BJ105"/>
  <c r="BI105"/>
  <c r="BH105"/>
  <c r="BG105"/>
  <c r="BF105"/>
  <c r="BE105"/>
  <c r="BD105"/>
  <c r="BL105" s="1"/>
  <c r="BC105"/>
  <c r="BB105"/>
  <c r="BA105"/>
  <c r="AY105"/>
  <c r="AX105"/>
  <c r="AW105"/>
  <c r="AV105"/>
  <c r="AU105"/>
  <c r="AT105"/>
  <c r="AS105"/>
  <c r="AR105"/>
  <c r="AQ105"/>
  <c r="AP105"/>
  <c r="AO105"/>
  <c r="M105"/>
  <c r="I105" s="1"/>
  <c r="F105" s="1"/>
  <c r="E105" s="1"/>
  <c r="BK104"/>
  <c r="BJ104"/>
  <c r="BI104"/>
  <c r="BH104"/>
  <c r="BG104"/>
  <c r="BF104"/>
  <c r="BE104"/>
  <c r="BD104"/>
  <c r="BC104"/>
  <c r="BB104"/>
  <c r="BA104"/>
  <c r="AY104"/>
  <c r="AX104"/>
  <c r="AW104"/>
  <c r="AV104"/>
  <c r="AU104"/>
  <c r="AT104"/>
  <c r="AS104"/>
  <c r="AR104"/>
  <c r="AQ104"/>
  <c r="AP104"/>
  <c r="M104" s="1"/>
  <c r="I104" s="1"/>
  <c r="F104" s="1"/>
  <c r="E104" s="1"/>
  <c r="AO104"/>
  <c r="BK103"/>
  <c r="BJ103"/>
  <c r="BI103"/>
  <c r="BH103"/>
  <c r="BG103"/>
  <c r="BF103"/>
  <c r="BE103"/>
  <c r="BD103"/>
  <c r="BL103" s="1"/>
  <c r="BC103"/>
  <c r="BB103"/>
  <c r="BA103"/>
  <c r="AY103"/>
  <c r="AX103"/>
  <c r="AW103"/>
  <c r="AV103"/>
  <c r="AU103"/>
  <c r="AT103"/>
  <c r="AS103"/>
  <c r="AR103"/>
  <c r="AQ103"/>
  <c r="AP103"/>
  <c r="AO103"/>
  <c r="BK102"/>
  <c r="BJ102"/>
  <c r="BI102"/>
  <c r="BH102"/>
  <c r="BG102"/>
  <c r="BF102"/>
  <c r="BE102"/>
  <c r="BD102"/>
  <c r="BL102" s="1"/>
  <c r="BC102"/>
  <c r="BB102"/>
  <c r="BA102"/>
  <c r="AY102"/>
  <c r="AX102"/>
  <c r="AW102"/>
  <c r="AV102"/>
  <c r="AU102"/>
  <c r="AT102"/>
  <c r="AS102"/>
  <c r="AR102"/>
  <c r="AQ102"/>
  <c r="AP102"/>
  <c r="AO102"/>
  <c r="M102"/>
  <c r="I102" s="1"/>
  <c r="F102" s="1"/>
  <c r="E102" s="1"/>
  <c r="BK101"/>
  <c r="BJ101"/>
  <c r="BI101"/>
  <c r="BH101"/>
  <c r="BG101"/>
  <c r="BF101"/>
  <c r="BE101"/>
  <c r="BD101"/>
  <c r="BC101"/>
  <c r="BB101"/>
  <c r="BA101"/>
  <c r="BL101" s="1"/>
  <c r="AY101"/>
  <c r="AX101"/>
  <c r="AW101"/>
  <c r="AV101"/>
  <c r="AU101"/>
  <c r="AT101"/>
  <c r="AS101"/>
  <c r="AR101"/>
  <c r="AQ101"/>
  <c r="AP101"/>
  <c r="AO101"/>
  <c r="BK100"/>
  <c r="BJ100"/>
  <c r="BI100"/>
  <c r="BH100"/>
  <c r="BG100"/>
  <c r="BF100"/>
  <c r="BE100"/>
  <c r="BD100"/>
  <c r="BC100"/>
  <c r="BB100"/>
  <c r="BA100"/>
  <c r="BL100" s="1"/>
  <c r="AY100"/>
  <c r="AX100"/>
  <c r="AW100"/>
  <c r="AV100"/>
  <c r="AU100"/>
  <c r="AT100"/>
  <c r="AS100"/>
  <c r="AR100"/>
  <c r="AQ100"/>
  <c r="AP100"/>
  <c r="AO100"/>
  <c r="M100" s="1"/>
  <c r="I100" s="1"/>
  <c r="F100" s="1"/>
  <c r="E100" s="1"/>
  <c r="BK99"/>
  <c r="BJ99"/>
  <c r="BI99"/>
  <c r="BH99"/>
  <c r="BG99"/>
  <c r="BF99"/>
  <c r="BE99"/>
  <c r="BD99"/>
  <c r="BC99"/>
  <c r="BL99" s="1"/>
  <c r="BB99"/>
  <c r="BA99"/>
  <c r="AY99"/>
  <c r="AX99"/>
  <c r="AW99"/>
  <c r="AV99"/>
  <c r="AU99"/>
  <c r="AT99"/>
  <c r="AS99"/>
  <c r="AR99"/>
  <c r="AQ99"/>
  <c r="AP99"/>
  <c r="M99" s="1"/>
  <c r="I99" s="1"/>
  <c r="F99" s="1"/>
  <c r="E99" s="1"/>
  <c r="AO99"/>
  <c r="BK98"/>
  <c r="BJ98"/>
  <c r="BI98"/>
  <c r="BH98"/>
  <c r="BG98"/>
  <c r="BF98"/>
  <c r="BE98"/>
  <c r="BD98"/>
  <c r="BC98"/>
  <c r="BB98"/>
  <c r="BA98"/>
  <c r="AY98"/>
  <c r="AX98"/>
  <c r="AW98"/>
  <c r="AV98"/>
  <c r="AU98"/>
  <c r="AT98"/>
  <c r="AS98"/>
  <c r="AR98"/>
  <c r="AQ98"/>
  <c r="AP98"/>
  <c r="AO98"/>
  <c r="M98" s="1"/>
  <c r="I98" s="1"/>
  <c r="F98" s="1"/>
  <c r="E98" s="1"/>
  <c r="BK97"/>
  <c r="BJ97"/>
  <c r="BI97"/>
  <c r="BH97"/>
  <c r="BG97"/>
  <c r="BF97"/>
  <c r="BE97"/>
  <c r="BD97"/>
  <c r="BC97"/>
  <c r="BB97"/>
  <c r="BA97"/>
  <c r="AY97"/>
  <c r="AX97"/>
  <c r="AW97"/>
  <c r="AV97"/>
  <c r="AU97"/>
  <c r="AT97"/>
  <c r="AS97"/>
  <c r="AR97"/>
  <c r="AQ97"/>
  <c r="AP97"/>
  <c r="AO97"/>
  <c r="M97" s="1"/>
  <c r="I97"/>
  <c r="F97" s="1"/>
  <c r="E97" s="1"/>
  <c r="BK96"/>
  <c r="BJ96"/>
  <c r="BI96"/>
  <c r="BH96"/>
  <c r="BG96"/>
  <c r="BF96"/>
  <c r="BE96"/>
  <c r="BD96"/>
  <c r="BL96" s="1"/>
  <c r="BC96"/>
  <c r="BB96"/>
  <c r="BA96"/>
  <c r="AY96"/>
  <c r="AX96"/>
  <c r="AW96"/>
  <c r="AV96"/>
  <c r="AU96"/>
  <c r="AT96"/>
  <c r="AS96"/>
  <c r="AR96"/>
  <c r="AQ96"/>
  <c r="AP96"/>
  <c r="AO96"/>
  <c r="BK95"/>
  <c r="BJ95"/>
  <c r="BI95"/>
  <c r="BH95"/>
  <c r="BG95"/>
  <c r="BF95"/>
  <c r="BE95"/>
  <c r="BD95"/>
  <c r="BL95" s="1"/>
  <c r="BC95"/>
  <c r="BB95"/>
  <c r="BA95"/>
  <c r="AY95"/>
  <c r="AX95"/>
  <c r="AW95"/>
  <c r="AV95"/>
  <c r="AU95"/>
  <c r="AT95"/>
  <c r="AS95"/>
  <c r="AR95"/>
  <c r="AQ95"/>
  <c r="AP95"/>
  <c r="AO95"/>
  <c r="M95"/>
  <c r="I95" s="1"/>
  <c r="F95" s="1"/>
  <c r="E95" s="1"/>
  <c r="BK94"/>
  <c r="BJ94"/>
  <c r="BI94"/>
  <c r="BH94"/>
  <c r="BG94"/>
  <c r="BF94"/>
  <c r="BE94"/>
  <c r="BD94"/>
  <c r="BC94"/>
  <c r="BB94"/>
  <c r="BL94" s="1"/>
  <c r="N94" s="1"/>
  <c r="BA94"/>
  <c r="AY94"/>
  <c r="AX94"/>
  <c r="AW94"/>
  <c r="AV94"/>
  <c r="AU94"/>
  <c r="AT94"/>
  <c r="AS94"/>
  <c r="AR94"/>
  <c r="AQ94"/>
  <c r="AP94"/>
  <c r="AO94"/>
  <c r="M94"/>
  <c r="I94" s="1"/>
  <c r="F94" s="1"/>
  <c r="E94" s="1"/>
  <c r="BK93"/>
  <c r="BJ93"/>
  <c r="BI93"/>
  <c r="BH93"/>
  <c r="BG93"/>
  <c r="BF93"/>
  <c r="BE93"/>
  <c r="BD93"/>
  <c r="BC93"/>
  <c r="BB93"/>
  <c r="BA93"/>
  <c r="BL93" s="1"/>
  <c r="AY93"/>
  <c r="AX93"/>
  <c r="AW93"/>
  <c r="AV93"/>
  <c r="AU93"/>
  <c r="AT93"/>
  <c r="AS93"/>
  <c r="AR93"/>
  <c r="AQ93"/>
  <c r="AP93"/>
  <c r="AO93"/>
  <c r="BK92"/>
  <c r="BJ92"/>
  <c r="BI92"/>
  <c r="BH92"/>
  <c r="BG92"/>
  <c r="BF92"/>
  <c r="BE92"/>
  <c r="BD92"/>
  <c r="BC92"/>
  <c r="BB92"/>
  <c r="BA92"/>
  <c r="BL92" s="1"/>
  <c r="AY92"/>
  <c r="AX92"/>
  <c r="AW92"/>
  <c r="AV92"/>
  <c r="AU92"/>
  <c r="AT92"/>
  <c r="AS92"/>
  <c r="AR92"/>
  <c r="AQ92"/>
  <c r="AP92"/>
  <c r="AO92"/>
  <c r="M92" s="1"/>
  <c r="I92" s="1"/>
  <c r="F92" s="1"/>
  <c r="E92" s="1"/>
  <c r="BK91"/>
  <c r="BJ91"/>
  <c r="BI91"/>
  <c r="BH91"/>
  <c r="BG91"/>
  <c r="BF91"/>
  <c r="BE91"/>
  <c r="BD91"/>
  <c r="BC91"/>
  <c r="BL91" s="1"/>
  <c r="BB91"/>
  <c r="BA91"/>
  <c r="AY91"/>
  <c r="AX91"/>
  <c r="AW91"/>
  <c r="AV91"/>
  <c r="AU91"/>
  <c r="AT91"/>
  <c r="AS91"/>
  <c r="AR91"/>
  <c r="AQ91"/>
  <c r="AP91"/>
  <c r="M91" s="1"/>
  <c r="I91" s="1"/>
  <c r="F91" s="1"/>
  <c r="E91" s="1"/>
  <c r="AO91"/>
  <c r="BK90"/>
  <c r="BJ90"/>
  <c r="BI90"/>
  <c r="BH90"/>
  <c r="BG90"/>
  <c r="BF90"/>
  <c r="BE90"/>
  <c r="BD90"/>
  <c r="BC90"/>
  <c r="BB90"/>
  <c r="BA90"/>
  <c r="AY90"/>
  <c r="AX90"/>
  <c r="AW90"/>
  <c r="AV90"/>
  <c r="AU90"/>
  <c r="AT90"/>
  <c r="AS90"/>
  <c r="AR90"/>
  <c r="AQ90"/>
  <c r="AP90"/>
  <c r="AO90"/>
  <c r="M90" s="1"/>
  <c r="I90" s="1"/>
  <c r="F90" s="1"/>
  <c r="E90" s="1"/>
  <c r="BK89"/>
  <c r="BJ89"/>
  <c r="BI89"/>
  <c r="BH89"/>
  <c r="BG89"/>
  <c r="BF89"/>
  <c r="BE89"/>
  <c r="BD89"/>
  <c r="BC89"/>
  <c r="BB89"/>
  <c r="BA89"/>
  <c r="AY89"/>
  <c r="AX89"/>
  <c r="AW89"/>
  <c r="AV89"/>
  <c r="AU89"/>
  <c r="AT89"/>
  <c r="AS89"/>
  <c r="AR89"/>
  <c r="AQ89"/>
  <c r="AP89"/>
  <c r="AO89"/>
  <c r="M89" s="1"/>
  <c r="I89"/>
  <c r="F89" s="1"/>
  <c r="E89" s="1"/>
  <c r="BK88"/>
  <c r="BJ88"/>
  <c r="BI88"/>
  <c r="BH88"/>
  <c r="BG88"/>
  <c r="BF88"/>
  <c r="BE88"/>
  <c r="BD88"/>
  <c r="BL88" s="1"/>
  <c r="BC88"/>
  <c r="BB88"/>
  <c r="BA88"/>
  <c r="AY88"/>
  <c r="AX88"/>
  <c r="AW88"/>
  <c r="AV88"/>
  <c r="AU88"/>
  <c r="AT88"/>
  <c r="AS88"/>
  <c r="AR88"/>
  <c r="AQ88"/>
  <c r="AP88"/>
  <c r="AO88"/>
  <c r="BK87"/>
  <c r="BJ87"/>
  <c r="BI87"/>
  <c r="BH87"/>
  <c r="BG87"/>
  <c r="BF87"/>
  <c r="BE87"/>
  <c r="BD87"/>
  <c r="BL87" s="1"/>
  <c r="BC87"/>
  <c r="BB87"/>
  <c r="BA87"/>
  <c r="AY87"/>
  <c r="AX87"/>
  <c r="AW87"/>
  <c r="AV87"/>
  <c r="AU87"/>
  <c r="AT87"/>
  <c r="AS87"/>
  <c r="AR87"/>
  <c r="AQ87"/>
  <c r="AP87"/>
  <c r="AO87"/>
  <c r="M87"/>
  <c r="I87" s="1"/>
  <c r="F87" s="1"/>
  <c r="E87" s="1"/>
  <c r="BK86"/>
  <c r="BJ86"/>
  <c r="BI86"/>
  <c r="BH86"/>
  <c r="BG86"/>
  <c r="BF86"/>
  <c r="BE86"/>
  <c r="BD86"/>
  <c r="BC86"/>
  <c r="BB86"/>
  <c r="BL86" s="1"/>
  <c r="N86" s="1"/>
  <c r="BA86"/>
  <c r="AY86"/>
  <c r="AX86"/>
  <c r="AW86"/>
  <c r="AV86"/>
  <c r="AU86"/>
  <c r="AT86"/>
  <c r="AS86"/>
  <c r="AR86"/>
  <c r="AQ86"/>
  <c r="AP86"/>
  <c r="AO86"/>
  <c r="M86"/>
  <c r="I86" s="1"/>
  <c r="F86" s="1"/>
  <c r="E86" s="1"/>
  <c r="BK85"/>
  <c r="BJ85"/>
  <c r="BI85"/>
  <c r="BH85"/>
  <c r="BG85"/>
  <c r="BF85"/>
  <c r="BE85"/>
  <c r="BD85"/>
  <c r="BC85"/>
  <c r="BB85"/>
  <c r="BA85"/>
  <c r="BL85" s="1"/>
  <c r="AY85"/>
  <c r="AX85"/>
  <c r="AW85"/>
  <c r="AV85"/>
  <c r="AU85"/>
  <c r="AT85"/>
  <c r="AS85"/>
  <c r="AR85"/>
  <c r="AQ85"/>
  <c r="AP85"/>
  <c r="AO85"/>
  <c r="BK84"/>
  <c r="BJ84"/>
  <c r="BI84"/>
  <c r="BH84"/>
  <c r="BG84"/>
  <c r="BF84"/>
  <c r="BE84"/>
  <c r="BD84"/>
  <c r="BC84"/>
  <c r="BB84"/>
  <c r="BA84"/>
  <c r="BL84" s="1"/>
  <c r="AY84"/>
  <c r="AX84"/>
  <c r="AW84"/>
  <c r="AV84"/>
  <c r="AU84"/>
  <c r="AT84"/>
  <c r="AS84"/>
  <c r="AR84"/>
  <c r="AQ84"/>
  <c r="AP84"/>
  <c r="AO84"/>
  <c r="M84" s="1"/>
  <c r="I84" s="1"/>
  <c r="F84" s="1"/>
  <c r="E84" s="1"/>
  <c r="BK83"/>
  <c r="BJ83"/>
  <c r="BI83"/>
  <c r="BH83"/>
  <c r="BG83"/>
  <c r="BF83"/>
  <c r="BE83"/>
  <c r="BD83"/>
  <c r="BC83"/>
  <c r="BL83" s="1"/>
  <c r="BB83"/>
  <c r="BA83"/>
  <c r="AY83"/>
  <c r="AX83"/>
  <c r="AW83"/>
  <c r="AV83"/>
  <c r="AU83"/>
  <c r="AT83"/>
  <c r="AS83"/>
  <c r="AR83"/>
  <c r="AQ83"/>
  <c r="AP83"/>
  <c r="M83" s="1"/>
  <c r="I83" s="1"/>
  <c r="F83" s="1"/>
  <c r="E83" s="1"/>
  <c r="AO83"/>
  <c r="BK82"/>
  <c r="BJ82"/>
  <c r="BI82"/>
  <c r="BH82"/>
  <c r="BG82"/>
  <c r="BF82"/>
  <c r="BE82"/>
  <c r="BD82"/>
  <c r="BC82"/>
  <c r="BB82"/>
  <c r="BA82"/>
  <c r="AY82"/>
  <c r="AX82"/>
  <c r="AW82"/>
  <c r="AV82"/>
  <c r="AU82"/>
  <c r="AT82"/>
  <c r="AS82"/>
  <c r="AR82"/>
  <c r="AQ82"/>
  <c r="AP82"/>
  <c r="AO82"/>
  <c r="M82" s="1"/>
  <c r="I82" s="1"/>
  <c r="F82" s="1"/>
  <c r="E82" s="1"/>
  <c r="BK81"/>
  <c r="BJ81"/>
  <c r="BI81"/>
  <c r="BH81"/>
  <c r="BG81"/>
  <c r="BF81"/>
  <c r="BE81"/>
  <c r="BD81"/>
  <c r="BC81"/>
  <c r="BB81"/>
  <c r="BA81"/>
  <c r="AY81"/>
  <c r="AX81"/>
  <c r="AW81"/>
  <c r="AV81"/>
  <c r="AU81"/>
  <c r="AT81"/>
  <c r="AS81"/>
  <c r="AR81"/>
  <c r="AQ81"/>
  <c r="AP81"/>
  <c r="AO81"/>
  <c r="M81" s="1"/>
  <c r="I81"/>
  <c r="BK80"/>
  <c r="BJ80"/>
  <c r="BI80"/>
  <c r="BH80"/>
  <c r="BG80"/>
  <c r="BF80"/>
  <c r="BE80"/>
  <c r="BD80"/>
  <c r="BL80" s="1"/>
  <c r="BC80"/>
  <c r="BB80"/>
  <c r="BA80"/>
  <c r="AY80"/>
  <c r="AX80"/>
  <c r="AW80"/>
  <c r="AV80"/>
  <c r="AU80"/>
  <c r="AT80"/>
  <c r="AS80"/>
  <c r="AR80"/>
  <c r="AQ80"/>
  <c r="AP80"/>
  <c r="AO80"/>
  <c r="BK79"/>
  <c r="BJ79"/>
  <c r="BI79"/>
  <c r="BH79"/>
  <c r="BG79"/>
  <c r="BF79"/>
  <c r="BE79"/>
  <c r="BD79"/>
  <c r="BL79" s="1"/>
  <c r="BC79"/>
  <c r="BB79"/>
  <c r="BA79"/>
  <c r="AY79"/>
  <c r="AX79"/>
  <c r="AW79"/>
  <c r="AV79"/>
  <c r="AU79"/>
  <c r="AT79"/>
  <c r="AS79"/>
  <c r="AR79"/>
  <c r="AQ79"/>
  <c r="AP79"/>
  <c r="AO79"/>
  <c r="M79"/>
  <c r="I79" s="1"/>
  <c r="F79" s="1"/>
  <c r="E79" s="1"/>
  <c r="BK78"/>
  <c r="BJ78"/>
  <c r="BI78"/>
  <c r="BH78"/>
  <c r="BG78"/>
  <c r="BF78"/>
  <c r="BE78"/>
  <c r="BD78"/>
  <c r="BC78"/>
  <c r="BB78"/>
  <c r="BL78" s="1"/>
  <c r="N78" s="1"/>
  <c r="BA78"/>
  <c r="AY78"/>
  <c r="AX78"/>
  <c r="AW78"/>
  <c r="AV78"/>
  <c r="AU78"/>
  <c r="AT78"/>
  <c r="AS78"/>
  <c r="AR78"/>
  <c r="AQ78"/>
  <c r="AP78"/>
  <c r="AO78"/>
  <c r="M78"/>
  <c r="I78" s="1"/>
  <c r="F78" s="1"/>
  <c r="E78" s="1"/>
  <c r="BK77"/>
  <c r="BJ77"/>
  <c r="BI77"/>
  <c r="BH77"/>
  <c r="BG77"/>
  <c r="BF77"/>
  <c r="BE77"/>
  <c r="BD77"/>
  <c r="BC77"/>
  <c r="BB77"/>
  <c r="BA77"/>
  <c r="BL77" s="1"/>
  <c r="AY77"/>
  <c r="AX77"/>
  <c r="AW77"/>
  <c r="AV77"/>
  <c r="AU77"/>
  <c r="AT77"/>
  <c r="AS77"/>
  <c r="AR77"/>
  <c r="AQ77"/>
  <c r="AP77"/>
  <c r="AO77"/>
  <c r="BK76"/>
  <c r="BJ76"/>
  <c r="BI76"/>
  <c r="BH76"/>
  <c r="BG76"/>
  <c r="BF76"/>
  <c r="BE76"/>
  <c r="BD76"/>
  <c r="BC76"/>
  <c r="BB76"/>
  <c r="BA76"/>
  <c r="BL76" s="1"/>
  <c r="AY76"/>
  <c r="AX76"/>
  <c r="AW76"/>
  <c r="AV76"/>
  <c r="AU76"/>
  <c r="AT76"/>
  <c r="AS76"/>
  <c r="AR76"/>
  <c r="AQ76"/>
  <c r="AP76"/>
  <c r="AO76"/>
  <c r="M76" s="1"/>
  <c r="I76" s="1"/>
  <c r="F76" s="1"/>
  <c r="E76" s="1"/>
  <c r="BK75"/>
  <c r="BJ75"/>
  <c r="BI75"/>
  <c r="BH75"/>
  <c r="BG75"/>
  <c r="BF75"/>
  <c r="BE75"/>
  <c r="BD75"/>
  <c r="BC75"/>
  <c r="BL75" s="1"/>
  <c r="BB75"/>
  <c r="BA75"/>
  <c r="AY75"/>
  <c r="AX75"/>
  <c r="AW75"/>
  <c r="AV75"/>
  <c r="AU75"/>
  <c r="AT75"/>
  <c r="AS75"/>
  <c r="AR75"/>
  <c r="AQ75"/>
  <c r="AP75"/>
  <c r="M75" s="1"/>
  <c r="I75" s="1"/>
  <c r="F75" s="1"/>
  <c r="E75" s="1"/>
  <c r="AO75"/>
  <c r="BK74"/>
  <c r="BJ74"/>
  <c r="BI74"/>
  <c r="BH74"/>
  <c r="BG74"/>
  <c r="BF74"/>
  <c r="BE74"/>
  <c r="BD74"/>
  <c r="BC74"/>
  <c r="BB74"/>
  <c r="BA74"/>
  <c r="AY74"/>
  <c r="AX74"/>
  <c r="AW74"/>
  <c r="AV74"/>
  <c r="AU74"/>
  <c r="AT74"/>
  <c r="AS74"/>
  <c r="AR74"/>
  <c r="AQ74"/>
  <c r="AP74"/>
  <c r="AO74"/>
  <c r="M74" s="1"/>
  <c r="I74" s="1"/>
  <c r="F74" s="1"/>
  <c r="E74" s="1"/>
  <c r="BK73"/>
  <c r="BJ73"/>
  <c r="BI73"/>
  <c r="BH73"/>
  <c r="BG73"/>
  <c r="BF73"/>
  <c r="BE73"/>
  <c r="BD73"/>
  <c r="BC73"/>
  <c r="BB73"/>
  <c r="BA73"/>
  <c r="AY73"/>
  <c r="AX73"/>
  <c r="AW73"/>
  <c r="AV73"/>
  <c r="AU73"/>
  <c r="AT73"/>
  <c r="AS73"/>
  <c r="AR73"/>
  <c r="AQ73"/>
  <c r="AP73"/>
  <c r="AO73"/>
  <c r="M73" s="1"/>
  <c r="I73"/>
  <c r="F73" s="1"/>
  <c r="E73" s="1"/>
  <c r="BK72"/>
  <c r="BJ72"/>
  <c r="BI72"/>
  <c r="BH72"/>
  <c r="BG72"/>
  <c r="BF72"/>
  <c r="BE72"/>
  <c r="BD72"/>
  <c r="BL72" s="1"/>
  <c r="BC72"/>
  <c r="BB72"/>
  <c r="BA72"/>
  <c r="AY72"/>
  <c r="AX72"/>
  <c r="AW72"/>
  <c r="AV72"/>
  <c r="AU72"/>
  <c r="AT72"/>
  <c r="AS72"/>
  <c r="AR72"/>
  <c r="AQ72"/>
  <c r="AP72"/>
  <c r="AO72"/>
  <c r="BK71"/>
  <c r="BJ71"/>
  <c r="BI71"/>
  <c r="BH71"/>
  <c r="BG71"/>
  <c r="BF71"/>
  <c r="BE71"/>
  <c r="BD71"/>
  <c r="BL71" s="1"/>
  <c r="BC71"/>
  <c r="BB71"/>
  <c r="BA71"/>
  <c r="AY71"/>
  <c r="AX71"/>
  <c r="AW71"/>
  <c r="AV71"/>
  <c r="AU71"/>
  <c r="AT71"/>
  <c r="AS71"/>
  <c r="AR71"/>
  <c r="AQ71"/>
  <c r="AP71"/>
  <c r="AO71"/>
  <c r="M71"/>
  <c r="I71" s="1"/>
  <c r="F71" s="1"/>
  <c r="E71" s="1"/>
  <c r="BK70"/>
  <c r="BJ70"/>
  <c r="BI70"/>
  <c r="BH70"/>
  <c r="BG70"/>
  <c r="BF70"/>
  <c r="BE70"/>
  <c r="BD70"/>
  <c r="BC70"/>
  <c r="BB70"/>
  <c r="BL70" s="1"/>
  <c r="N70" s="1"/>
  <c r="BA70"/>
  <c r="AY70"/>
  <c r="AX70"/>
  <c r="AW70"/>
  <c r="AV70"/>
  <c r="AU70"/>
  <c r="AT70"/>
  <c r="AS70"/>
  <c r="AR70"/>
  <c r="AQ70"/>
  <c r="AP70"/>
  <c r="AO70"/>
  <c r="M70"/>
  <c r="I70" s="1"/>
  <c r="F70" s="1"/>
  <c r="E70" s="1"/>
  <c r="BK69"/>
  <c r="BJ69"/>
  <c r="BI69"/>
  <c r="BH69"/>
  <c r="BG69"/>
  <c r="BF69"/>
  <c r="BE69"/>
  <c r="BD69"/>
  <c r="BC69"/>
  <c r="BB69"/>
  <c r="BA69"/>
  <c r="BL69" s="1"/>
  <c r="AY69"/>
  <c r="AX69"/>
  <c r="AW69"/>
  <c r="AV69"/>
  <c r="AU69"/>
  <c r="AT69"/>
  <c r="AS69"/>
  <c r="AR69"/>
  <c r="AQ69"/>
  <c r="AP69"/>
  <c r="AO69"/>
  <c r="BK68"/>
  <c r="BJ68"/>
  <c r="BI68"/>
  <c r="BH68"/>
  <c r="BG68"/>
  <c r="BF68"/>
  <c r="BE68"/>
  <c r="BD68"/>
  <c r="BC68"/>
  <c r="BB68"/>
  <c r="BA68"/>
  <c r="BL68" s="1"/>
  <c r="AY68"/>
  <c r="AX68"/>
  <c r="AW68"/>
  <c r="AV68"/>
  <c r="AU68"/>
  <c r="AT68"/>
  <c r="AS68"/>
  <c r="AR68"/>
  <c r="AQ68"/>
  <c r="AP68"/>
  <c r="AO68"/>
  <c r="M68" s="1"/>
  <c r="I68" s="1"/>
  <c r="F68" s="1"/>
  <c r="E68" s="1"/>
  <c r="BK67"/>
  <c r="BJ67"/>
  <c r="BI67"/>
  <c r="BH67"/>
  <c r="BG67"/>
  <c r="BF67"/>
  <c r="BE67"/>
  <c r="BD67"/>
  <c r="BC67"/>
  <c r="BL67" s="1"/>
  <c r="BB67"/>
  <c r="BA67"/>
  <c r="AY67"/>
  <c r="AX67"/>
  <c r="AW67"/>
  <c r="AV67"/>
  <c r="AU67"/>
  <c r="AT67"/>
  <c r="AS67"/>
  <c r="AR67"/>
  <c r="AQ67"/>
  <c r="AP67"/>
  <c r="M67" s="1"/>
  <c r="I67" s="1"/>
  <c r="F67" s="1"/>
  <c r="E67" s="1"/>
  <c r="AO67"/>
  <c r="BK66"/>
  <c r="BJ66"/>
  <c r="BI66"/>
  <c r="BH66"/>
  <c r="BG66"/>
  <c r="BF66"/>
  <c r="BE66"/>
  <c r="BD66"/>
  <c r="BC66"/>
  <c r="BB66"/>
  <c r="BA66"/>
  <c r="AY66"/>
  <c r="AX66"/>
  <c r="AW66"/>
  <c r="AV66"/>
  <c r="AU66"/>
  <c r="AT66"/>
  <c r="AS66"/>
  <c r="AR66"/>
  <c r="AQ66"/>
  <c r="AP66"/>
  <c r="AO66"/>
  <c r="M66" s="1"/>
  <c r="I66" s="1"/>
  <c r="F66" s="1"/>
  <c r="E66" s="1"/>
  <c r="BK65"/>
  <c r="BJ65"/>
  <c r="BI65"/>
  <c r="BH65"/>
  <c r="BG65"/>
  <c r="BF65"/>
  <c r="BE65"/>
  <c r="BD65"/>
  <c r="BC65"/>
  <c r="BB65"/>
  <c r="BA65"/>
  <c r="AY65"/>
  <c r="AX65"/>
  <c r="AW65"/>
  <c r="AV65"/>
  <c r="AU65"/>
  <c r="AT65"/>
  <c r="AS65"/>
  <c r="AR65"/>
  <c r="AQ65"/>
  <c r="AP65"/>
  <c r="AO65"/>
  <c r="M65" s="1"/>
  <c r="I65"/>
  <c r="F65" s="1"/>
  <c r="E65" s="1"/>
  <c r="BK64"/>
  <c r="BJ64"/>
  <c r="BI64"/>
  <c r="BH64"/>
  <c r="BG64"/>
  <c r="BF64"/>
  <c r="BE64"/>
  <c r="BD64"/>
  <c r="BL64" s="1"/>
  <c r="BC64"/>
  <c r="BB64"/>
  <c r="BA64"/>
  <c r="AY64"/>
  <c r="AX64"/>
  <c r="AW64"/>
  <c r="AV64"/>
  <c r="AU64"/>
  <c r="AT64"/>
  <c r="AS64"/>
  <c r="AR64"/>
  <c r="AQ64"/>
  <c r="AP64"/>
  <c r="AO64"/>
  <c r="BK63"/>
  <c r="BJ63"/>
  <c r="BI63"/>
  <c r="BH63"/>
  <c r="BG63"/>
  <c r="BF63"/>
  <c r="BE63"/>
  <c r="BD63"/>
  <c r="BL63" s="1"/>
  <c r="BC63"/>
  <c r="BB63"/>
  <c r="BA63"/>
  <c r="AY63"/>
  <c r="AX63"/>
  <c r="AW63"/>
  <c r="AV63"/>
  <c r="AU63"/>
  <c r="AT63"/>
  <c r="AS63"/>
  <c r="AR63"/>
  <c r="AQ63"/>
  <c r="AP63"/>
  <c r="AO63"/>
  <c r="M63"/>
  <c r="I63" s="1"/>
  <c r="F63" s="1"/>
  <c r="E63" s="1"/>
  <c r="BK62"/>
  <c r="BJ62"/>
  <c r="BI62"/>
  <c r="BH62"/>
  <c r="BG62"/>
  <c r="BF62"/>
  <c r="BE62"/>
  <c r="BD62"/>
  <c r="BC62"/>
  <c r="BB62"/>
  <c r="BL62" s="1"/>
  <c r="N62" s="1"/>
  <c r="BA62"/>
  <c r="AY62"/>
  <c r="AX62"/>
  <c r="AW62"/>
  <c r="AV62"/>
  <c r="AU62"/>
  <c r="AT62"/>
  <c r="AS62"/>
  <c r="AR62"/>
  <c r="AQ62"/>
  <c r="AP62"/>
  <c r="AO62"/>
  <c r="M62"/>
  <c r="I62" s="1"/>
  <c r="F62" s="1"/>
  <c r="E62" s="1"/>
  <c r="BK61"/>
  <c r="BJ61"/>
  <c r="BI61"/>
  <c r="BH61"/>
  <c r="BG61"/>
  <c r="BF61"/>
  <c r="BE61"/>
  <c r="BD61"/>
  <c r="BC61"/>
  <c r="BB61"/>
  <c r="BA61"/>
  <c r="BL61" s="1"/>
  <c r="AY61"/>
  <c r="AX61"/>
  <c r="AW61"/>
  <c r="AV61"/>
  <c r="AU61"/>
  <c r="AT61"/>
  <c r="AS61"/>
  <c r="AR61"/>
  <c r="AQ61"/>
  <c r="AP61"/>
  <c r="AO61"/>
  <c r="BK60"/>
  <c r="BJ60"/>
  <c r="BI60"/>
  <c r="BH60"/>
  <c r="BG60"/>
  <c r="BF60"/>
  <c r="BE60"/>
  <c r="BD60"/>
  <c r="BC60"/>
  <c r="BB60"/>
  <c r="BA60"/>
  <c r="BL60" s="1"/>
  <c r="AY60"/>
  <c r="AX60"/>
  <c r="AW60"/>
  <c r="AV60"/>
  <c r="AU60"/>
  <c r="AT60"/>
  <c r="AS60"/>
  <c r="AR60"/>
  <c r="AQ60"/>
  <c r="AP60"/>
  <c r="AO60"/>
  <c r="M60" s="1"/>
  <c r="I60" s="1"/>
  <c r="F60" s="1"/>
  <c r="E60" s="1"/>
  <c r="BK59"/>
  <c r="BJ59"/>
  <c r="BI59"/>
  <c r="BH59"/>
  <c r="BG59"/>
  <c r="BF59"/>
  <c r="BE59"/>
  <c r="BD59"/>
  <c r="BC59"/>
  <c r="BL59" s="1"/>
  <c r="BB59"/>
  <c r="BA59"/>
  <c r="AY59"/>
  <c r="AX59"/>
  <c r="AW59"/>
  <c r="AV59"/>
  <c r="AU59"/>
  <c r="AT59"/>
  <c r="AS59"/>
  <c r="AR59"/>
  <c r="AQ59"/>
  <c r="AP59"/>
  <c r="M59" s="1"/>
  <c r="I59" s="1"/>
  <c r="F59" s="1"/>
  <c r="E59" s="1"/>
  <c r="AO59"/>
  <c r="BK58"/>
  <c r="BJ58"/>
  <c r="BI58"/>
  <c r="BH58"/>
  <c r="BG58"/>
  <c r="BF58"/>
  <c r="BE58"/>
  <c r="BD58"/>
  <c r="BC58"/>
  <c r="BB58"/>
  <c r="BA58"/>
  <c r="AY58"/>
  <c r="AX58"/>
  <c r="AW58"/>
  <c r="AV58"/>
  <c r="AU58"/>
  <c r="AT58"/>
  <c r="AS58"/>
  <c r="AR58"/>
  <c r="AQ58"/>
  <c r="AP58"/>
  <c r="AO58"/>
  <c r="M58" s="1"/>
  <c r="I58" s="1"/>
  <c r="F58" s="1"/>
  <c r="E58" s="1"/>
  <c r="BK57"/>
  <c r="BJ57"/>
  <c r="BI57"/>
  <c r="BH57"/>
  <c r="BG57"/>
  <c r="BF57"/>
  <c r="BE57"/>
  <c r="BD57"/>
  <c r="BC57"/>
  <c r="BB57"/>
  <c r="BA57"/>
  <c r="AY57"/>
  <c r="AX57"/>
  <c r="AW57"/>
  <c r="AV57"/>
  <c r="AU57"/>
  <c r="AT57"/>
  <c r="AS57"/>
  <c r="AR57"/>
  <c r="AQ57"/>
  <c r="AP57"/>
  <c r="AO57"/>
  <c r="M57" s="1"/>
  <c r="I57"/>
  <c r="F57" s="1"/>
  <c r="E57" s="1"/>
  <c r="BK56"/>
  <c r="BJ56"/>
  <c r="BI56"/>
  <c r="BH56"/>
  <c r="BG56"/>
  <c r="BF56"/>
  <c r="BE56"/>
  <c r="BD56"/>
  <c r="BL56" s="1"/>
  <c r="BC56"/>
  <c r="BB56"/>
  <c r="BA56"/>
  <c r="AY56"/>
  <c r="AX56"/>
  <c r="AW56"/>
  <c r="AV56"/>
  <c r="AU56"/>
  <c r="AT56"/>
  <c r="AS56"/>
  <c r="AR56"/>
  <c r="AQ56"/>
  <c r="AP56"/>
  <c r="AO56"/>
  <c r="BK55"/>
  <c r="BJ55"/>
  <c r="BI55"/>
  <c r="BH55"/>
  <c r="BG55"/>
  <c r="BF55"/>
  <c r="BE55"/>
  <c r="BD55"/>
  <c r="BL55" s="1"/>
  <c r="BC55"/>
  <c r="BB55"/>
  <c r="BA55"/>
  <c r="AY55"/>
  <c r="AX55"/>
  <c r="AW55"/>
  <c r="AV55"/>
  <c r="AU55"/>
  <c r="AT55"/>
  <c r="AS55"/>
  <c r="AR55"/>
  <c r="AQ55"/>
  <c r="AP55"/>
  <c r="AO55"/>
  <c r="M55"/>
  <c r="I55" s="1"/>
  <c r="F55" s="1"/>
  <c r="E55" s="1"/>
  <c r="BK54"/>
  <c r="BJ54"/>
  <c r="BI54"/>
  <c r="BH54"/>
  <c r="BG54"/>
  <c r="BF54"/>
  <c r="BE54"/>
  <c r="BD54"/>
  <c r="BC54"/>
  <c r="BB54"/>
  <c r="BL54" s="1"/>
  <c r="N54" s="1"/>
  <c r="BA54"/>
  <c r="AY54"/>
  <c r="AX54"/>
  <c r="AW54"/>
  <c r="AV54"/>
  <c r="AU54"/>
  <c r="AT54"/>
  <c r="AS54"/>
  <c r="AR54"/>
  <c r="AQ54"/>
  <c r="AP54"/>
  <c r="AO54"/>
  <c r="M54"/>
  <c r="I54" s="1"/>
  <c r="F54" s="1"/>
  <c r="E54" s="1"/>
  <c r="BK53"/>
  <c r="BJ53"/>
  <c r="BI53"/>
  <c r="BH53"/>
  <c r="BG53"/>
  <c r="BF53"/>
  <c r="BE53"/>
  <c r="BD53"/>
  <c r="BC53"/>
  <c r="BB53"/>
  <c r="BA53"/>
  <c r="BL53" s="1"/>
  <c r="AY53"/>
  <c r="AX53"/>
  <c r="AW53"/>
  <c r="AV53"/>
  <c r="AU53"/>
  <c r="AT53"/>
  <c r="AS53"/>
  <c r="AR53"/>
  <c r="AQ53"/>
  <c r="AP53"/>
  <c r="AO53"/>
  <c r="BK52"/>
  <c r="BJ52"/>
  <c r="BI52"/>
  <c r="BH52"/>
  <c r="BG52"/>
  <c r="BF52"/>
  <c r="BE52"/>
  <c r="BD52"/>
  <c r="BL52" s="1"/>
  <c r="BC52"/>
  <c r="BB52"/>
  <c r="BA52"/>
  <c r="AY52"/>
  <c r="AX52"/>
  <c r="AW52"/>
  <c r="AV52"/>
  <c r="AU52"/>
  <c r="AT52"/>
  <c r="AS52"/>
  <c r="AR52"/>
  <c r="AQ52"/>
  <c r="AP52"/>
  <c r="AO52"/>
  <c r="BK51"/>
  <c r="BJ51"/>
  <c r="BI51"/>
  <c r="BH51"/>
  <c r="BG51"/>
  <c r="BF51"/>
  <c r="BE51"/>
  <c r="BD51"/>
  <c r="BC51"/>
  <c r="BL51" s="1"/>
  <c r="BB51"/>
  <c r="BA51"/>
  <c r="AY51"/>
  <c r="AX51"/>
  <c r="AW51"/>
  <c r="AV51"/>
  <c r="AU51"/>
  <c r="AT51"/>
  <c r="AS51"/>
  <c r="AR51"/>
  <c r="AQ51"/>
  <c r="AP51"/>
  <c r="AO51"/>
  <c r="M51"/>
  <c r="I51" s="1"/>
  <c r="F51" s="1"/>
  <c r="E51" s="1"/>
  <c r="BK50"/>
  <c r="BJ50"/>
  <c r="BI50"/>
  <c r="BH50"/>
  <c r="BG50"/>
  <c r="BF50"/>
  <c r="BE50"/>
  <c r="BD50"/>
  <c r="BC50"/>
  <c r="BL50" s="1"/>
  <c r="BB50"/>
  <c r="BA50"/>
  <c r="AY50"/>
  <c r="AX50"/>
  <c r="AW50"/>
  <c r="AV50"/>
  <c r="AU50"/>
  <c r="AT50"/>
  <c r="AS50"/>
  <c r="AR50"/>
  <c r="AQ50"/>
  <c r="AP50"/>
  <c r="M50" s="1"/>
  <c r="I50" s="1"/>
  <c r="F50" s="1"/>
  <c r="E50" s="1"/>
  <c r="AO50"/>
  <c r="BK49"/>
  <c r="BJ49"/>
  <c r="BI49"/>
  <c r="BH49"/>
  <c r="BG49"/>
  <c r="BF49"/>
  <c r="BE49"/>
  <c r="BD49"/>
  <c r="BC49"/>
  <c r="BB49"/>
  <c r="BA49"/>
  <c r="AY49"/>
  <c r="AX49"/>
  <c r="AW49"/>
  <c r="AV49"/>
  <c r="AU49"/>
  <c r="AT49"/>
  <c r="AS49"/>
  <c r="AR49"/>
  <c r="AQ49"/>
  <c r="AP49"/>
  <c r="AO49"/>
  <c r="M49" s="1"/>
  <c r="I49" s="1"/>
  <c r="F49" s="1"/>
  <c r="E49" s="1"/>
  <c r="BK48"/>
  <c r="BJ48"/>
  <c r="BI48"/>
  <c r="BH48"/>
  <c r="BG48"/>
  <c r="BF48"/>
  <c r="BE48"/>
  <c r="BD48"/>
  <c r="BC48"/>
  <c r="BB48"/>
  <c r="BA48"/>
  <c r="BL48" s="1"/>
  <c r="AY48"/>
  <c r="AX48"/>
  <c r="AW48"/>
  <c r="AV48"/>
  <c r="AU48"/>
  <c r="AT48"/>
  <c r="AS48"/>
  <c r="AR48"/>
  <c r="AQ48"/>
  <c r="AP48"/>
  <c r="AO48"/>
  <c r="M48" s="1"/>
  <c r="I48"/>
  <c r="F48" s="1"/>
  <c r="E48" s="1"/>
  <c r="BK47"/>
  <c r="BJ47"/>
  <c r="BI47"/>
  <c r="BH47"/>
  <c r="BG47"/>
  <c r="BF47"/>
  <c r="BE47"/>
  <c r="BD47"/>
  <c r="BC47"/>
  <c r="BB47"/>
  <c r="BA47"/>
  <c r="BL47" s="1"/>
  <c r="AY47"/>
  <c r="AX47"/>
  <c r="AW47"/>
  <c r="AV47"/>
  <c r="AU47"/>
  <c r="AT47"/>
  <c r="AS47"/>
  <c r="AR47"/>
  <c r="AQ47"/>
  <c r="AP47"/>
  <c r="AO47"/>
  <c r="M47"/>
  <c r="I47"/>
  <c r="F47" s="1"/>
  <c r="E47" s="1"/>
  <c r="BK46"/>
  <c r="BJ46"/>
  <c r="BI46"/>
  <c r="BH46"/>
  <c r="BG46"/>
  <c r="BF46"/>
  <c r="BE46"/>
  <c r="BD46"/>
  <c r="BC46"/>
  <c r="BB46"/>
  <c r="BL46" s="1"/>
  <c r="BA46"/>
  <c r="AY46"/>
  <c r="AX46"/>
  <c r="AW46"/>
  <c r="AV46"/>
  <c r="AU46"/>
  <c r="AT46"/>
  <c r="AS46"/>
  <c r="AR46"/>
  <c r="AQ46"/>
  <c r="AP46"/>
  <c r="AO46"/>
  <c r="M46" s="1"/>
  <c r="I46" s="1"/>
  <c r="F46" s="1"/>
  <c r="E46" s="1"/>
  <c r="BK45"/>
  <c r="BJ45"/>
  <c r="BI45"/>
  <c r="BH45"/>
  <c r="BG45"/>
  <c r="BF45"/>
  <c r="BE45"/>
  <c r="BD45"/>
  <c r="BC45"/>
  <c r="BB45"/>
  <c r="BA45"/>
  <c r="BL45" s="1"/>
  <c r="N45" s="1"/>
  <c r="AY45"/>
  <c r="AX45"/>
  <c r="AW45"/>
  <c r="AV45"/>
  <c r="AU45"/>
  <c r="AT45"/>
  <c r="AS45"/>
  <c r="AR45"/>
  <c r="AQ45"/>
  <c r="AP45"/>
  <c r="AO45"/>
  <c r="M45" s="1"/>
  <c r="I45" s="1"/>
  <c r="F45" s="1"/>
  <c r="E45" s="1"/>
  <c r="BK44"/>
  <c r="BJ44"/>
  <c r="BI44"/>
  <c r="BH44"/>
  <c r="BG44"/>
  <c r="BF44"/>
  <c r="BE44"/>
  <c r="BD44"/>
  <c r="BC44"/>
  <c r="BB44"/>
  <c r="BA44"/>
  <c r="BL44" s="1"/>
  <c r="AY44"/>
  <c r="AX44"/>
  <c r="AW44"/>
  <c r="AV44"/>
  <c r="AU44"/>
  <c r="AT44"/>
  <c r="AS44"/>
  <c r="AR44"/>
  <c r="AQ44"/>
  <c r="AP44"/>
  <c r="AO44"/>
  <c r="BK43"/>
  <c r="BJ43"/>
  <c r="BI43"/>
  <c r="BH43"/>
  <c r="BG43"/>
  <c r="BF43"/>
  <c r="BE43"/>
  <c r="BD43"/>
  <c r="BC43"/>
  <c r="BB43"/>
  <c r="BA43"/>
  <c r="BL43" s="1"/>
  <c r="AY43"/>
  <c r="AX43"/>
  <c r="AW43"/>
  <c r="AV43"/>
  <c r="AU43"/>
  <c r="AT43"/>
  <c r="AS43"/>
  <c r="AR43"/>
  <c r="AQ43"/>
  <c r="M43" s="1"/>
  <c r="I43" s="1"/>
  <c r="F43" s="1"/>
  <c r="E43" s="1"/>
  <c r="AP43"/>
  <c r="AO43"/>
  <c r="BK42"/>
  <c r="BJ42"/>
  <c r="BI42"/>
  <c r="BH42"/>
  <c r="BG42"/>
  <c r="BF42"/>
  <c r="BE42"/>
  <c r="BD42"/>
  <c r="BC42"/>
  <c r="BL42" s="1"/>
  <c r="BB42"/>
  <c r="BA42"/>
  <c r="AY42"/>
  <c r="AX42"/>
  <c r="AW42"/>
  <c r="AV42"/>
  <c r="AU42"/>
  <c r="AT42"/>
  <c r="AS42"/>
  <c r="AR42"/>
  <c r="AQ42"/>
  <c r="AP42"/>
  <c r="AO42"/>
  <c r="M42"/>
  <c r="I42" s="1"/>
  <c r="F42" s="1"/>
  <c r="E42" s="1"/>
  <c r="BK41"/>
  <c r="BJ41"/>
  <c r="BI41"/>
  <c r="BH41"/>
  <c r="BG41"/>
  <c r="BF41"/>
  <c r="BE41"/>
  <c r="BD41"/>
  <c r="BC41"/>
  <c r="BB41"/>
  <c r="BA41"/>
  <c r="BL41" s="1"/>
  <c r="AY41"/>
  <c r="AX41"/>
  <c r="AW41"/>
  <c r="AV41"/>
  <c r="AU41"/>
  <c r="AT41"/>
  <c r="AS41"/>
  <c r="AR41"/>
  <c r="AQ41"/>
  <c r="AP41"/>
  <c r="AO41"/>
  <c r="M41" s="1"/>
  <c r="I41" s="1"/>
  <c r="F41" s="1"/>
  <c r="E41" s="1"/>
  <c r="BK40"/>
  <c r="BJ40"/>
  <c r="BI40"/>
  <c r="BH40"/>
  <c r="BG40"/>
  <c r="BF40"/>
  <c r="BE40"/>
  <c r="BD40"/>
  <c r="BC40"/>
  <c r="BB40"/>
  <c r="BA40"/>
  <c r="BL40" s="1"/>
  <c r="AY40"/>
  <c r="AX40"/>
  <c r="AW40"/>
  <c r="AV40"/>
  <c r="AU40"/>
  <c r="AT40"/>
  <c r="AS40"/>
  <c r="AR40"/>
  <c r="AQ40"/>
  <c r="AP40"/>
  <c r="AO40"/>
  <c r="M40" s="1"/>
  <c r="I40" s="1"/>
  <c r="F40" s="1"/>
  <c r="E40" s="1"/>
  <c r="BK39"/>
  <c r="BJ39"/>
  <c r="BI39"/>
  <c r="BH39"/>
  <c r="BG39"/>
  <c r="BF39"/>
  <c r="BE39"/>
  <c r="BD39"/>
  <c r="BL39" s="1"/>
  <c r="BC39"/>
  <c r="BB39"/>
  <c r="BA39"/>
  <c r="AY39"/>
  <c r="AX39"/>
  <c r="AW39"/>
  <c r="AV39"/>
  <c r="AU39"/>
  <c r="AT39"/>
  <c r="AS39"/>
  <c r="AR39"/>
  <c r="AQ39"/>
  <c r="M39" s="1"/>
  <c r="I39" s="1"/>
  <c r="F39" s="1"/>
  <c r="E39" s="1"/>
  <c r="AP39"/>
  <c r="AO39"/>
  <c r="BK38"/>
  <c r="BJ38"/>
  <c r="BI38"/>
  <c r="BH38"/>
  <c r="BG38"/>
  <c r="BF38"/>
  <c r="BE38"/>
  <c r="BD38"/>
  <c r="BC38"/>
  <c r="BL38" s="1"/>
  <c r="BB38"/>
  <c r="BA38"/>
  <c r="AY38"/>
  <c r="AX38"/>
  <c r="AW38"/>
  <c r="AV38"/>
  <c r="AU38"/>
  <c r="AT38"/>
  <c r="AS38"/>
  <c r="AR38"/>
  <c r="AQ38"/>
  <c r="AP38"/>
  <c r="AO38"/>
  <c r="M38"/>
  <c r="I38" s="1"/>
  <c r="F38" s="1"/>
  <c r="E38" s="1"/>
  <c r="BK37"/>
  <c r="BJ37"/>
  <c r="BI37"/>
  <c r="BH37"/>
  <c r="BG37"/>
  <c r="BF37"/>
  <c r="BE37"/>
  <c r="BD37"/>
  <c r="BC37"/>
  <c r="BB37"/>
  <c r="BA37"/>
  <c r="BL37" s="1"/>
  <c r="AY37"/>
  <c r="AX37"/>
  <c r="AW37"/>
  <c r="AV37"/>
  <c r="AU37"/>
  <c r="AT37"/>
  <c r="AS37"/>
  <c r="AR37"/>
  <c r="AQ37"/>
  <c r="AP37"/>
  <c r="AO37"/>
  <c r="M37" s="1"/>
  <c r="I37" s="1"/>
  <c r="F37" s="1"/>
  <c r="E37" s="1"/>
  <c r="BK36"/>
  <c r="BJ36"/>
  <c r="BI36"/>
  <c r="BH36"/>
  <c r="BG36"/>
  <c r="BF36"/>
  <c r="BE36"/>
  <c r="BD36"/>
  <c r="BC36"/>
  <c r="BB36"/>
  <c r="BA36"/>
  <c r="BL36" s="1"/>
  <c r="AY36"/>
  <c r="AX36"/>
  <c r="AW36"/>
  <c r="AV36"/>
  <c r="AU36"/>
  <c r="AT36"/>
  <c r="AS36"/>
  <c r="AR36"/>
  <c r="AQ36"/>
  <c r="AP36"/>
  <c r="AO36"/>
  <c r="M36" s="1"/>
  <c r="I36" s="1"/>
  <c r="F36" s="1"/>
  <c r="E36" s="1"/>
  <c r="BK35"/>
  <c r="BJ35"/>
  <c r="BI35"/>
  <c r="BH35"/>
  <c r="BG35"/>
  <c r="BF35"/>
  <c r="BE35"/>
  <c r="BD35"/>
  <c r="BL35" s="1"/>
  <c r="BC35"/>
  <c r="BB35"/>
  <c r="BA35"/>
  <c r="AY35"/>
  <c r="AX35"/>
  <c r="AW35"/>
  <c r="AV35"/>
  <c r="AU35"/>
  <c r="AT35"/>
  <c r="AS35"/>
  <c r="AR35"/>
  <c r="AQ35"/>
  <c r="M35" s="1"/>
  <c r="I35" s="1"/>
  <c r="F35" s="1"/>
  <c r="E35" s="1"/>
  <c r="AP35"/>
  <c r="AO35"/>
  <c r="BK34"/>
  <c r="BJ34"/>
  <c r="BI34"/>
  <c r="BH34"/>
  <c r="BG34"/>
  <c r="BF34"/>
  <c r="BE34"/>
  <c r="BD34"/>
  <c r="BC34"/>
  <c r="BL34" s="1"/>
  <c r="BB34"/>
  <c r="BA34"/>
  <c r="AY34"/>
  <c r="AX34"/>
  <c r="AW34"/>
  <c r="AV34"/>
  <c r="AU34"/>
  <c r="AT34"/>
  <c r="AS34"/>
  <c r="AR34"/>
  <c r="AQ34"/>
  <c r="AP34"/>
  <c r="AO34"/>
  <c r="M34"/>
  <c r="I34" s="1"/>
  <c r="F34" s="1"/>
  <c r="E34" s="1"/>
  <c r="BK33"/>
  <c r="BJ33"/>
  <c r="BI33"/>
  <c r="BH33"/>
  <c r="BG33"/>
  <c r="BF33"/>
  <c r="BE33"/>
  <c r="BD33"/>
  <c r="BC33"/>
  <c r="BB33"/>
  <c r="BA33"/>
  <c r="BL33" s="1"/>
  <c r="AY33"/>
  <c r="AX33"/>
  <c r="AW33"/>
  <c r="AV33"/>
  <c r="AU33"/>
  <c r="AT33"/>
  <c r="AS33"/>
  <c r="AR33"/>
  <c r="AQ33"/>
  <c r="AP33"/>
  <c r="AO33"/>
  <c r="M33" s="1"/>
  <c r="I33" s="1"/>
  <c r="F33" s="1"/>
  <c r="E33" s="1"/>
  <c r="BK32"/>
  <c r="BJ32"/>
  <c r="BI32"/>
  <c r="BH32"/>
  <c r="BG32"/>
  <c r="BF32"/>
  <c r="BE32"/>
  <c r="BD32"/>
  <c r="BC32"/>
  <c r="BB32"/>
  <c r="BA32"/>
  <c r="BL32" s="1"/>
  <c r="AY32"/>
  <c r="AX32"/>
  <c r="AW32"/>
  <c r="AV32"/>
  <c r="AU32"/>
  <c r="AT32"/>
  <c r="AS32"/>
  <c r="AR32"/>
  <c r="AQ32"/>
  <c r="AP32"/>
  <c r="AO32"/>
  <c r="M32" s="1"/>
  <c r="I32" s="1"/>
  <c r="F32" s="1"/>
  <c r="E32" s="1"/>
  <c r="BK31"/>
  <c r="BJ31"/>
  <c r="BI31"/>
  <c r="BH31"/>
  <c r="BG31"/>
  <c r="BF31"/>
  <c r="BE31"/>
  <c r="BD31"/>
  <c r="BL31" s="1"/>
  <c r="BC31"/>
  <c r="BB31"/>
  <c r="BA31"/>
  <c r="AY31"/>
  <c r="AX31"/>
  <c r="AW31"/>
  <c r="AV31"/>
  <c r="AU31"/>
  <c r="AT31"/>
  <c r="AS31"/>
  <c r="AR31"/>
  <c r="AQ31"/>
  <c r="M31" s="1"/>
  <c r="I31" s="1"/>
  <c r="F31" s="1"/>
  <c r="E31" s="1"/>
  <c r="AP31"/>
  <c r="AO31"/>
  <c r="BK30"/>
  <c r="BJ30"/>
  <c r="BI30"/>
  <c r="BH30"/>
  <c r="BG30"/>
  <c r="BF30"/>
  <c r="BE30"/>
  <c r="BD30"/>
  <c r="BC30"/>
  <c r="BL30" s="1"/>
  <c r="BB30"/>
  <c r="BA30"/>
  <c r="AY30"/>
  <c r="AX30"/>
  <c r="AW30"/>
  <c r="AV30"/>
  <c r="AU30"/>
  <c r="AT30"/>
  <c r="AS30"/>
  <c r="AR30"/>
  <c r="AQ30"/>
  <c r="AP30"/>
  <c r="AO30"/>
  <c r="M30"/>
  <c r="I30" s="1"/>
  <c r="F30" s="1"/>
  <c r="E30" s="1"/>
  <c r="BK29"/>
  <c r="BJ29"/>
  <c r="BI29"/>
  <c r="BH29"/>
  <c r="BG29"/>
  <c r="BF29"/>
  <c r="BE29"/>
  <c r="BD29"/>
  <c r="BC29"/>
  <c r="BB29"/>
  <c r="BA29"/>
  <c r="BL29" s="1"/>
  <c r="AY29"/>
  <c r="AX29"/>
  <c r="AW29"/>
  <c r="AV29"/>
  <c r="AU29"/>
  <c r="AT29"/>
  <c r="AS29"/>
  <c r="AR29"/>
  <c r="AQ29"/>
  <c r="AP29"/>
  <c r="AO29"/>
  <c r="M29" s="1"/>
  <c r="I29" s="1"/>
  <c r="F29" s="1"/>
  <c r="E29" s="1"/>
  <c r="BK28"/>
  <c r="BJ28"/>
  <c r="BI28"/>
  <c r="BH28"/>
  <c r="BG28"/>
  <c r="BF28"/>
  <c r="BE28"/>
  <c r="BD28"/>
  <c r="BC28"/>
  <c r="BB28"/>
  <c r="BA28"/>
  <c r="BL28" s="1"/>
  <c r="AY28"/>
  <c r="AX28"/>
  <c r="AW28"/>
  <c r="AV28"/>
  <c r="AU28"/>
  <c r="AT28"/>
  <c r="AS28"/>
  <c r="AR28"/>
  <c r="AQ28"/>
  <c r="AP28"/>
  <c r="AO28"/>
  <c r="BK27"/>
  <c r="BJ27"/>
  <c r="BI27"/>
  <c r="BH27"/>
  <c r="BG27"/>
  <c r="BF27"/>
  <c r="BE27"/>
  <c r="BD27"/>
  <c r="BL27" s="1"/>
  <c r="BC27"/>
  <c r="BB27"/>
  <c r="BA27"/>
  <c r="AY27"/>
  <c r="AX27"/>
  <c r="AW27"/>
  <c r="AV27"/>
  <c r="AU27"/>
  <c r="AT27"/>
  <c r="AS27"/>
  <c r="AR27"/>
  <c r="AQ27"/>
  <c r="M27" s="1"/>
  <c r="I27" s="1"/>
  <c r="F27" s="1"/>
  <c r="E27" s="1"/>
  <c r="AP27"/>
  <c r="AO27"/>
  <c r="BK26"/>
  <c r="BJ26"/>
  <c r="BI26"/>
  <c r="BH26"/>
  <c r="BG26"/>
  <c r="BF26"/>
  <c r="BE26"/>
  <c r="BD26"/>
  <c r="BC26"/>
  <c r="BL26" s="1"/>
  <c r="BB26"/>
  <c r="BA26"/>
  <c r="AY26"/>
  <c r="AX26"/>
  <c r="AW26"/>
  <c r="AV26"/>
  <c r="AU26"/>
  <c r="AT26"/>
  <c r="AS26"/>
  <c r="AR26"/>
  <c r="AQ26"/>
  <c r="AP26"/>
  <c r="AO26"/>
  <c r="M26"/>
  <c r="I26" s="1"/>
  <c r="F26" s="1"/>
  <c r="E26" s="1"/>
  <c r="BK25"/>
  <c r="BJ25"/>
  <c r="BI25"/>
  <c r="BH25"/>
  <c r="BG25"/>
  <c r="BF25"/>
  <c r="BE25"/>
  <c r="BD25"/>
  <c r="BC25"/>
  <c r="BB25"/>
  <c r="BA25"/>
  <c r="BL25" s="1"/>
  <c r="AY25"/>
  <c r="AX25"/>
  <c r="AW25"/>
  <c r="AV25"/>
  <c r="AU25"/>
  <c r="AT25"/>
  <c r="AS25"/>
  <c r="AR25"/>
  <c r="AQ25"/>
  <c r="AP25"/>
  <c r="AO25"/>
  <c r="M25" s="1"/>
  <c r="I25" s="1"/>
  <c r="F25" s="1"/>
  <c r="E25" s="1"/>
  <c r="BK24"/>
  <c r="BJ24"/>
  <c r="BI24"/>
  <c r="BH24"/>
  <c r="BG24"/>
  <c r="BF24"/>
  <c r="BE24"/>
  <c r="BD24"/>
  <c r="BC24"/>
  <c r="BB24"/>
  <c r="BA24"/>
  <c r="BL24" s="1"/>
  <c r="AY24"/>
  <c r="AX24"/>
  <c r="AW24"/>
  <c r="AV24"/>
  <c r="AU24"/>
  <c r="AT24"/>
  <c r="AS24"/>
  <c r="AR24"/>
  <c r="AQ24"/>
  <c r="AP24"/>
  <c r="AO24"/>
  <c r="BK23"/>
  <c r="BJ23"/>
  <c r="BI23"/>
  <c r="BH23"/>
  <c r="BG23"/>
  <c r="BF23"/>
  <c r="BE23"/>
  <c r="BD23"/>
  <c r="BL23" s="1"/>
  <c r="BC23"/>
  <c r="BB23"/>
  <c r="BA23"/>
  <c r="AY23"/>
  <c r="AX23"/>
  <c r="AW23"/>
  <c r="AV23"/>
  <c r="AU23"/>
  <c r="AT23"/>
  <c r="AS23"/>
  <c r="AR23"/>
  <c r="AQ23"/>
  <c r="M23" s="1"/>
  <c r="I23" s="1"/>
  <c r="AP23"/>
  <c r="AO23"/>
  <c r="F23"/>
  <c r="E23" s="1"/>
  <c r="BK22"/>
  <c r="BJ22"/>
  <c r="BI22"/>
  <c r="BH22"/>
  <c r="BG22"/>
  <c r="BF22"/>
  <c r="BE22"/>
  <c r="BD22"/>
  <c r="BC22"/>
  <c r="BL22" s="1"/>
  <c r="N22" s="1"/>
  <c r="BB22"/>
  <c r="BA22"/>
  <c r="AY22"/>
  <c r="AX22"/>
  <c r="AW22"/>
  <c r="AV22"/>
  <c r="AU22"/>
  <c r="AT22"/>
  <c r="AS22"/>
  <c r="AR22"/>
  <c r="AQ22"/>
  <c r="AP22"/>
  <c r="M22" s="1"/>
  <c r="I22" s="1"/>
  <c r="F22" s="1"/>
  <c r="E22" s="1"/>
  <c r="AO22"/>
  <c r="BK21"/>
  <c r="BJ21"/>
  <c r="BI21"/>
  <c r="BH21"/>
  <c r="BG21"/>
  <c r="BF21"/>
  <c r="BE21"/>
  <c r="BD21"/>
  <c r="BC21"/>
  <c r="BB21"/>
  <c r="BA21"/>
  <c r="BL21" s="1"/>
  <c r="AY21"/>
  <c r="AX21"/>
  <c r="AW21"/>
  <c r="AV21"/>
  <c r="AU21"/>
  <c r="AT21"/>
  <c r="AS21"/>
  <c r="AR21"/>
  <c r="AQ21"/>
  <c r="AP21"/>
  <c r="AO21"/>
  <c r="M21" s="1"/>
  <c r="I21" s="1"/>
  <c r="F21" s="1"/>
  <c r="E21" s="1"/>
  <c r="BK20"/>
  <c r="BJ20"/>
  <c r="BI20"/>
  <c r="BH20"/>
  <c r="BG20"/>
  <c r="BF20"/>
  <c r="BE20"/>
  <c r="BD20"/>
  <c r="BC20"/>
  <c r="BB20"/>
  <c r="BA20"/>
  <c r="BL20" s="1"/>
  <c r="AY20"/>
  <c r="AX20"/>
  <c r="AW20"/>
  <c r="AV20"/>
  <c r="AU20"/>
  <c r="AT20"/>
  <c r="AS20"/>
  <c r="AR20"/>
  <c r="AQ20"/>
  <c r="AP20"/>
  <c r="AO20"/>
  <c r="BK19"/>
  <c r="BJ19"/>
  <c r="BI19"/>
  <c r="BH19"/>
  <c r="BG19"/>
  <c r="BF19"/>
  <c r="BE19"/>
  <c r="BD19"/>
  <c r="BL19" s="1"/>
  <c r="BC19"/>
  <c r="BB19"/>
  <c r="BA19"/>
  <c r="AY19"/>
  <c r="AX19"/>
  <c r="AW19"/>
  <c r="AV19"/>
  <c r="AU19"/>
  <c r="AT19"/>
  <c r="AS19"/>
  <c r="AR19"/>
  <c r="AQ19"/>
  <c r="M19" s="1"/>
  <c r="I19" s="1"/>
  <c r="AP19"/>
  <c r="AO19"/>
  <c r="F19"/>
  <c r="E19" s="1"/>
  <c r="BK18"/>
  <c r="BJ18"/>
  <c r="BI18"/>
  <c r="BH18"/>
  <c r="BG18"/>
  <c r="BF18"/>
  <c r="BE18"/>
  <c r="BD18"/>
  <c r="BC18"/>
  <c r="BL18" s="1"/>
  <c r="N18" s="1"/>
  <c r="BB18"/>
  <c r="BA18"/>
  <c r="AY18"/>
  <c r="AX18"/>
  <c r="AW18"/>
  <c r="AV18"/>
  <c r="AU18"/>
  <c r="AT18"/>
  <c r="AS18"/>
  <c r="AR18"/>
  <c r="AQ18"/>
  <c r="AP18"/>
  <c r="AO18"/>
  <c r="M18"/>
  <c r="I18" s="1"/>
  <c r="F18" s="1"/>
  <c r="E18" s="1"/>
  <c r="BK17"/>
  <c r="BJ17"/>
  <c r="BI17"/>
  <c r="BH17"/>
  <c r="BG17"/>
  <c r="BF17"/>
  <c r="BE17"/>
  <c r="BD17"/>
  <c r="BC17"/>
  <c r="BB17"/>
  <c r="BA17"/>
  <c r="AY17"/>
  <c r="AX17"/>
  <c r="AW17"/>
  <c r="AV17"/>
  <c r="AU17"/>
  <c r="AT17"/>
  <c r="AS17"/>
  <c r="AR17"/>
  <c r="AQ17"/>
  <c r="AP17"/>
  <c r="AO17"/>
  <c r="M17" s="1"/>
  <c r="I17" s="1"/>
  <c r="F17" s="1"/>
  <c r="E17" s="1"/>
  <c r="BK16"/>
  <c r="BJ16"/>
  <c r="BI16"/>
  <c r="BH16"/>
  <c r="BG16"/>
  <c r="BF16"/>
  <c r="BE16"/>
  <c r="BD16"/>
  <c r="BC16"/>
  <c r="BB16"/>
  <c r="BA16"/>
  <c r="BL16" s="1"/>
  <c r="AY16"/>
  <c r="AX16"/>
  <c r="AW16"/>
  <c r="AV16"/>
  <c r="AU16"/>
  <c r="AT16"/>
  <c r="AS16"/>
  <c r="AR16"/>
  <c r="AQ16"/>
  <c r="AP16"/>
  <c r="AO16"/>
  <c r="M16" s="1"/>
  <c r="I16" s="1"/>
  <c r="F16" s="1"/>
  <c r="E16" s="1"/>
  <c r="BK15"/>
  <c r="BJ15"/>
  <c r="BI15"/>
  <c r="BH15"/>
  <c r="BG15"/>
  <c r="BF15"/>
  <c r="BE15"/>
  <c r="BD15"/>
  <c r="BL15" s="1"/>
  <c r="BC15"/>
  <c r="BB15"/>
  <c r="BA15"/>
  <c r="AY15"/>
  <c r="AX15"/>
  <c r="AW15"/>
  <c r="AV15"/>
  <c r="AU15"/>
  <c r="AT15"/>
  <c r="AS15"/>
  <c r="AR15"/>
  <c r="AQ15"/>
  <c r="M15" s="1"/>
  <c r="I15" s="1"/>
  <c r="AP15"/>
  <c r="AO15"/>
  <c r="F15"/>
  <c r="E15" s="1"/>
  <c r="BK14"/>
  <c r="BJ14"/>
  <c r="BI14"/>
  <c r="BH14"/>
  <c r="BG14"/>
  <c r="BF14"/>
  <c r="BE14"/>
  <c r="BD14"/>
  <c r="BC14"/>
  <c r="BL14" s="1"/>
  <c r="N14" s="1"/>
  <c r="BB14"/>
  <c r="BA14"/>
  <c r="AY14"/>
  <c r="AX14"/>
  <c r="AW14"/>
  <c r="AV14"/>
  <c r="AU14"/>
  <c r="AT14"/>
  <c r="AS14"/>
  <c r="AR14"/>
  <c r="AQ14"/>
  <c r="AP14"/>
  <c r="AO14"/>
  <c r="M14"/>
  <c r="I14" s="1"/>
  <c r="F14" s="1"/>
  <c r="E14" s="1"/>
  <c r="BK13"/>
  <c r="BJ13"/>
  <c r="BI13"/>
  <c r="BH13"/>
  <c r="BG13"/>
  <c r="BF13"/>
  <c r="BE13"/>
  <c r="BD13"/>
  <c r="BC13"/>
  <c r="BB13"/>
  <c r="BA13"/>
  <c r="AY13"/>
  <c r="AX13"/>
  <c r="AW13"/>
  <c r="AV13"/>
  <c r="AU13"/>
  <c r="AT13"/>
  <c r="AS13"/>
  <c r="AR13"/>
  <c r="AQ13"/>
  <c r="AP13"/>
  <c r="AO13"/>
  <c r="M13" s="1"/>
  <c r="I13" s="1"/>
  <c r="F13" s="1"/>
  <c r="E13" s="1"/>
  <c r="BK12"/>
  <c r="BJ12"/>
  <c r="BI12"/>
  <c r="BH12"/>
  <c r="BG12"/>
  <c r="BF12"/>
  <c r="BE12"/>
  <c r="BD12"/>
  <c r="BC12"/>
  <c r="BB12"/>
  <c r="BA12"/>
  <c r="BL12" s="1"/>
  <c r="AY12"/>
  <c r="AX12"/>
  <c r="AW12"/>
  <c r="AV12"/>
  <c r="AU12"/>
  <c r="AT12"/>
  <c r="AS12"/>
  <c r="AR12"/>
  <c r="AQ12"/>
  <c r="AP12"/>
  <c r="AO12"/>
  <c r="BK11"/>
  <c r="BJ11"/>
  <c r="BI11"/>
  <c r="BH11"/>
  <c r="BG11"/>
  <c r="BF11"/>
  <c r="BE11"/>
  <c r="BD11"/>
  <c r="BL11" s="1"/>
  <c r="BC11"/>
  <c r="BB11"/>
  <c r="BA11"/>
  <c r="AY11"/>
  <c r="AX11"/>
  <c r="AW11"/>
  <c r="AV11"/>
  <c r="AU11"/>
  <c r="AT11"/>
  <c r="AS11"/>
  <c r="AR11"/>
  <c r="AQ11"/>
  <c r="M11" s="1"/>
  <c r="I11" s="1"/>
  <c r="AP11"/>
  <c r="AO11"/>
  <c r="F11"/>
  <c r="E11" s="1"/>
  <c r="BK10"/>
  <c r="BJ10"/>
  <c r="BI10"/>
  <c r="BH10"/>
  <c r="BG10"/>
  <c r="BF10"/>
  <c r="BE10"/>
  <c r="BD10"/>
  <c r="BC10"/>
  <c r="BL10" s="1"/>
  <c r="N10" s="1"/>
  <c r="BB10"/>
  <c r="BA10"/>
  <c r="AY10"/>
  <c r="AX10"/>
  <c r="AW10"/>
  <c r="AV10"/>
  <c r="AU10"/>
  <c r="AT10"/>
  <c r="AS10"/>
  <c r="AR10"/>
  <c r="AQ10"/>
  <c r="AP10"/>
  <c r="M10" s="1"/>
  <c r="I10" s="1"/>
  <c r="F10" s="1"/>
  <c r="E10" s="1"/>
  <c r="AO10"/>
  <c r="BK9"/>
  <c r="BJ9"/>
  <c r="BI9"/>
  <c r="BH9"/>
  <c r="BG9"/>
  <c r="BF9"/>
  <c r="BE9"/>
  <c r="BD9"/>
  <c r="BC9"/>
  <c r="BB9"/>
  <c r="BA9"/>
  <c r="BL9" s="1"/>
  <c r="N9" s="1"/>
  <c r="AY9"/>
  <c r="AX9"/>
  <c r="AW9"/>
  <c r="AV9"/>
  <c r="AU9"/>
  <c r="AT9"/>
  <c r="AS9"/>
  <c r="AR9"/>
  <c r="AQ9"/>
  <c r="AP9"/>
  <c r="AO9"/>
  <c r="M9"/>
  <c r="I9" s="1"/>
  <c r="F9" s="1"/>
  <c r="E9" s="1"/>
  <c r="BK8"/>
  <c r="BJ8"/>
  <c r="BI8"/>
  <c r="BH8"/>
  <c r="BG8"/>
  <c r="BF8"/>
  <c r="BE8"/>
  <c r="BN8" s="1"/>
  <c r="BD8"/>
  <c r="BC8"/>
  <c r="BB8"/>
  <c r="BA8"/>
  <c r="AY8"/>
  <c r="AX8"/>
  <c r="AW8"/>
  <c r="AV8"/>
  <c r="AU8"/>
  <c r="AT8"/>
  <c r="AS8"/>
  <c r="AR8"/>
  <c r="AQ8"/>
  <c r="AP8"/>
  <c r="AO8"/>
  <c r="BK7"/>
  <c r="BJ7"/>
  <c r="BI7"/>
  <c r="BH7"/>
  <c r="BG7"/>
  <c r="BF7"/>
  <c r="BE7"/>
  <c r="BD7"/>
  <c r="BC7"/>
  <c r="BB7"/>
  <c r="BA7"/>
  <c r="BL7" s="1"/>
  <c r="AY7"/>
  <c r="AX7"/>
  <c r="AW7"/>
  <c r="AV7"/>
  <c r="AU7"/>
  <c r="AT7"/>
  <c r="AS7"/>
  <c r="AR7"/>
  <c r="AQ7"/>
  <c r="AP7"/>
  <c r="AO7"/>
  <c r="BK6"/>
  <c r="BJ6"/>
  <c r="BI6"/>
  <c r="BH6"/>
  <c r="BG6"/>
  <c r="BF6"/>
  <c r="BE6"/>
  <c r="BD6"/>
  <c r="BC6"/>
  <c r="BL6" s="1"/>
  <c r="BB6"/>
  <c r="BA6"/>
  <c r="AY6"/>
  <c r="AX6"/>
  <c r="AW6"/>
  <c r="AV6"/>
  <c r="AU6"/>
  <c r="AT6"/>
  <c r="AS6"/>
  <c r="AR6"/>
  <c r="AQ6"/>
  <c r="AP6"/>
  <c r="M6" s="1"/>
  <c r="I6" s="1"/>
  <c r="F6" s="1"/>
  <c r="E6" s="1"/>
  <c r="AO6"/>
  <c r="BK5"/>
  <c r="BJ5"/>
  <c r="BI5"/>
  <c r="BH5"/>
  <c r="BG5"/>
  <c r="BF5"/>
  <c r="BE5"/>
  <c r="BD5"/>
  <c r="BC5"/>
  <c r="BB5"/>
  <c r="BA5"/>
  <c r="AY5"/>
  <c r="AX5"/>
  <c r="AW5"/>
  <c r="AV5"/>
  <c r="AU5"/>
  <c r="AT5"/>
  <c r="AS5"/>
  <c r="AR5"/>
  <c r="AQ5"/>
  <c r="AP5"/>
  <c r="AO5"/>
  <c r="M5" s="1"/>
  <c r="I5" s="1"/>
  <c r="F5" s="1"/>
  <c r="E5" s="1"/>
  <c r="AX1"/>
  <c r="AU1"/>
  <c r="AQ1"/>
  <c r="N9" i="3" l="1"/>
  <c r="N29"/>
  <c r="N41"/>
  <c r="N5"/>
  <c r="N21"/>
  <c r="N25"/>
  <c r="N33"/>
  <c r="N6"/>
  <c r="N13"/>
  <c r="N45"/>
  <c r="N17"/>
  <c r="N37"/>
  <c r="N42"/>
  <c r="N49"/>
  <c r="N51"/>
  <c r="N56"/>
  <c r="N62"/>
  <c r="AV39"/>
  <c r="AX43"/>
  <c r="N18"/>
  <c r="N10"/>
  <c r="N26"/>
  <c r="N22"/>
  <c r="N38"/>
  <c r="N47"/>
  <c r="N52"/>
  <c r="N58"/>
  <c r="N63"/>
  <c r="AW6"/>
  <c r="AY6" s="1"/>
  <c r="O6" s="1"/>
  <c r="F14"/>
  <c r="E14" s="1"/>
  <c r="F19"/>
  <c r="E19" s="1"/>
  <c r="AV20"/>
  <c r="M10"/>
  <c r="I10" s="1"/>
  <c r="F10" s="1"/>
  <c r="E10" s="1"/>
  <c r="AW10"/>
  <c r="AY10" s="1"/>
  <c r="O10" s="1"/>
  <c r="AX12"/>
  <c r="F15"/>
  <c r="E15" s="1"/>
  <c r="AV16"/>
  <c r="AW19"/>
  <c r="AW26"/>
  <c r="AV28"/>
  <c r="M34"/>
  <c r="I34" s="1"/>
  <c r="F34" s="1"/>
  <c r="E34" s="1"/>
  <c r="AW35"/>
  <c r="AW42"/>
  <c r="AV44"/>
  <c r="N48"/>
  <c r="N54"/>
  <c r="N57"/>
  <c r="N59"/>
  <c r="M46"/>
  <c r="I46" s="1"/>
  <c r="F46" s="1"/>
  <c r="E46" s="1"/>
  <c r="N34"/>
  <c r="N14"/>
  <c r="N30"/>
  <c r="AW46"/>
  <c r="AV46"/>
  <c r="N50"/>
  <c r="N53"/>
  <c r="N55"/>
  <c r="N60"/>
  <c r="N61"/>
  <c r="M6"/>
  <c r="I6" s="1"/>
  <c r="F6" s="1"/>
  <c r="E6" s="1"/>
  <c r="AV7"/>
  <c r="AX7"/>
  <c r="AV8"/>
  <c r="AV11"/>
  <c r="M18"/>
  <c r="I18" s="1"/>
  <c r="F18" s="1"/>
  <c r="E18" s="1"/>
  <c r="AW18"/>
  <c r="AY18" s="1"/>
  <c r="O18" s="1"/>
  <c r="AX20"/>
  <c r="F23"/>
  <c r="E23" s="1"/>
  <c r="M26"/>
  <c r="I26" s="1"/>
  <c r="F26" s="1"/>
  <c r="E26" s="1"/>
  <c r="AV27"/>
  <c r="M29"/>
  <c r="I29" s="1"/>
  <c r="F29" s="1"/>
  <c r="E29" s="1"/>
  <c r="AW34"/>
  <c r="AY34" s="1"/>
  <c r="O34" s="1"/>
  <c r="AV36"/>
  <c r="M42"/>
  <c r="I42" s="1"/>
  <c r="F42" s="1"/>
  <c r="E42" s="1"/>
  <c r="AV43"/>
  <c r="AV64"/>
  <c r="AW11"/>
  <c r="AX24"/>
  <c r="AY24" s="1"/>
  <c r="O24" s="1"/>
  <c r="AW27"/>
  <c r="AX36"/>
  <c r="AW39"/>
  <c r="AX44"/>
  <c r="AW47"/>
  <c r="AY47" s="1"/>
  <c r="O47" s="1"/>
  <c r="AX48"/>
  <c r="AW51"/>
  <c r="AY51" s="1"/>
  <c r="O51" s="1"/>
  <c r="AX52"/>
  <c r="AW55"/>
  <c r="AY55" s="1"/>
  <c r="O55" s="1"/>
  <c r="AX56"/>
  <c r="AW59"/>
  <c r="AY59" s="1"/>
  <c r="O59" s="1"/>
  <c r="AX60"/>
  <c r="AY60" s="1"/>
  <c r="O60" s="1"/>
  <c r="AW63"/>
  <c r="AY63" s="1"/>
  <c r="O63" s="1"/>
  <c r="AX5"/>
  <c r="AW8"/>
  <c r="AX9"/>
  <c r="AW12"/>
  <c r="AY12" s="1"/>
  <c r="O12" s="1"/>
  <c r="AX13"/>
  <c r="AV15"/>
  <c r="AW16"/>
  <c r="AX17"/>
  <c r="AV19"/>
  <c r="AW20"/>
  <c r="AX21"/>
  <c r="AV23"/>
  <c r="AW24"/>
  <c r="AX25"/>
  <c r="AW28"/>
  <c r="AX29"/>
  <c r="AV31"/>
  <c r="AW32"/>
  <c r="AY32" s="1"/>
  <c r="O32" s="1"/>
  <c r="AX33"/>
  <c r="AV35"/>
  <c r="AW36"/>
  <c r="AX37"/>
  <c r="AW40"/>
  <c r="AY40" s="1"/>
  <c r="O40" s="1"/>
  <c r="AX41"/>
  <c r="AW44"/>
  <c r="AX45"/>
  <c r="AW48"/>
  <c r="AY48" s="1"/>
  <c r="O48" s="1"/>
  <c r="AX49"/>
  <c r="AW52"/>
  <c r="AY52" s="1"/>
  <c r="O52" s="1"/>
  <c r="AX53"/>
  <c r="AW56"/>
  <c r="AY56" s="1"/>
  <c r="O56" s="1"/>
  <c r="AX57"/>
  <c r="AY57" s="1"/>
  <c r="O57" s="1"/>
  <c r="AW60"/>
  <c r="AX61"/>
  <c r="AY61" s="1"/>
  <c r="O61" s="1"/>
  <c r="AW64"/>
  <c r="AX28"/>
  <c r="AX32"/>
  <c r="AX40"/>
  <c r="AW5"/>
  <c r="AY5" s="1"/>
  <c r="O5" s="1"/>
  <c r="AX6"/>
  <c r="AW9"/>
  <c r="AY9" s="1"/>
  <c r="O9" s="1"/>
  <c r="AX10"/>
  <c r="AW13"/>
  <c r="AY13" s="1"/>
  <c r="O13" s="1"/>
  <c r="AX14"/>
  <c r="AY14" s="1"/>
  <c r="O14" s="1"/>
  <c r="AW17"/>
  <c r="AY17" s="1"/>
  <c r="O17" s="1"/>
  <c r="AX18"/>
  <c r="AW21"/>
  <c r="AY21" s="1"/>
  <c r="O21" s="1"/>
  <c r="AX22"/>
  <c r="AY22" s="1"/>
  <c r="O22" s="1"/>
  <c r="AW25"/>
  <c r="AY25" s="1"/>
  <c r="O25" s="1"/>
  <c r="AX26"/>
  <c r="AY26" s="1"/>
  <c r="O26" s="1"/>
  <c r="AW29"/>
  <c r="AY29" s="1"/>
  <c r="O29" s="1"/>
  <c r="AX30"/>
  <c r="AY30" s="1"/>
  <c r="O30" s="1"/>
  <c r="AW33"/>
  <c r="AY33" s="1"/>
  <c r="O33" s="1"/>
  <c r="AX34"/>
  <c r="AW37"/>
  <c r="AY37" s="1"/>
  <c r="O37" s="1"/>
  <c r="AX38"/>
  <c r="AY38" s="1"/>
  <c r="O38" s="1"/>
  <c r="AW41"/>
  <c r="AY41" s="1"/>
  <c r="O41" s="1"/>
  <c r="AX42"/>
  <c r="AY42" s="1"/>
  <c r="O42" s="1"/>
  <c r="AW45"/>
  <c r="AY45" s="1"/>
  <c r="O45" s="1"/>
  <c r="AX46"/>
  <c r="AW49"/>
  <c r="AY49" s="1"/>
  <c r="O49" s="1"/>
  <c r="AX50"/>
  <c r="AW53"/>
  <c r="AY53" s="1"/>
  <c r="O53" s="1"/>
  <c r="AX54"/>
  <c r="AW57"/>
  <c r="AX58"/>
  <c r="AW61"/>
  <c r="AX62"/>
  <c r="AX47"/>
  <c r="AW50"/>
  <c r="AY50" s="1"/>
  <c r="O50" s="1"/>
  <c r="AX51"/>
  <c r="AW54"/>
  <c r="AY54" s="1"/>
  <c r="O54" s="1"/>
  <c r="AX55"/>
  <c r="AW58"/>
  <c r="AY58" s="1"/>
  <c r="O58" s="1"/>
  <c r="AX59"/>
  <c r="AW62"/>
  <c r="AY62" s="1"/>
  <c r="O62" s="1"/>
  <c r="N5" i="4"/>
  <c r="N15"/>
  <c r="N29"/>
  <c r="N30"/>
  <c r="N31"/>
  <c r="N36"/>
  <c r="N38"/>
  <c r="N10"/>
  <c r="N12"/>
  <c r="N13"/>
  <c r="N18"/>
  <c r="N25"/>
  <c r="N26"/>
  <c r="N27"/>
  <c r="N32"/>
  <c r="N39"/>
  <c r="N6"/>
  <c r="N8"/>
  <c r="N11"/>
  <c r="AY11"/>
  <c r="O11" s="1"/>
  <c r="N19"/>
  <c r="AY19"/>
  <c r="O19" s="1"/>
  <c r="N20"/>
  <c r="N21"/>
  <c r="N22"/>
  <c r="N23"/>
  <c r="N28"/>
  <c r="N34"/>
  <c r="N7"/>
  <c r="AY7"/>
  <c r="O7" s="1"/>
  <c r="N9"/>
  <c r="N14"/>
  <c r="N16"/>
  <c r="N17"/>
  <c r="N24"/>
  <c r="N33"/>
  <c r="N35"/>
  <c r="N37"/>
  <c r="AY37"/>
  <c r="O37" s="1"/>
  <c r="N40"/>
  <c r="AW5"/>
  <c r="AY5" s="1"/>
  <c r="O5" s="1"/>
  <c r="AW9"/>
  <c r="AY9" s="1"/>
  <c r="O9" s="1"/>
  <c r="AX10"/>
  <c r="AW13"/>
  <c r="AY13" s="1"/>
  <c r="O13" s="1"/>
  <c r="AX14"/>
  <c r="AW17"/>
  <c r="AY17" s="1"/>
  <c r="O17" s="1"/>
  <c r="AX18"/>
  <c r="AW21"/>
  <c r="AY21" s="1"/>
  <c r="O21" s="1"/>
  <c r="AW24"/>
  <c r="AY24" s="1"/>
  <c r="O24" s="1"/>
  <c r="AX25"/>
  <c r="AW28"/>
  <c r="AY28" s="1"/>
  <c r="O28" s="1"/>
  <c r="AX29"/>
  <c r="AW32"/>
  <c r="AY32" s="1"/>
  <c r="O32" s="1"/>
  <c r="AX33"/>
  <c r="AW36"/>
  <c r="AY36" s="1"/>
  <c r="O36" s="1"/>
  <c r="AW39"/>
  <c r="AY39" s="1"/>
  <c r="O39" s="1"/>
  <c r="AX40"/>
  <c r="AW6"/>
  <c r="AY6" s="1"/>
  <c r="O6" s="1"/>
  <c r="AX7"/>
  <c r="AW10"/>
  <c r="AY10" s="1"/>
  <c r="O10" s="1"/>
  <c r="AX11"/>
  <c r="AW14"/>
  <c r="AY14" s="1"/>
  <c r="O14" s="1"/>
  <c r="AX15"/>
  <c r="AW18"/>
  <c r="AY18" s="1"/>
  <c r="O18" s="1"/>
  <c r="AX19"/>
  <c r="AX22"/>
  <c r="AY22" s="1"/>
  <c r="O22" s="1"/>
  <c r="AW25"/>
  <c r="AY25" s="1"/>
  <c r="O25" s="1"/>
  <c r="AX26"/>
  <c r="AW29"/>
  <c r="AY29" s="1"/>
  <c r="O29" s="1"/>
  <c r="AX30"/>
  <c r="AW33"/>
  <c r="AY33" s="1"/>
  <c r="O33" s="1"/>
  <c r="AX34"/>
  <c r="AY34" s="1"/>
  <c r="O34" s="1"/>
  <c r="AX37"/>
  <c r="AW40"/>
  <c r="AY40" s="1"/>
  <c r="O40" s="1"/>
  <c r="AW7"/>
  <c r="AX8"/>
  <c r="AW11"/>
  <c r="AX12"/>
  <c r="AW15"/>
  <c r="AY15" s="1"/>
  <c r="O15" s="1"/>
  <c r="AX16"/>
  <c r="AW19"/>
  <c r="AX20"/>
  <c r="AW22"/>
  <c r="AX23"/>
  <c r="AW26"/>
  <c r="AY26" s="1"/>
  <c r="O26" s="1"/>
  <c r="AX27"/>
  <c r="AW30"/>
  <c r="AY30" s="1"/>
  <c r="O30" s="1"/>
  <c r="AX31"/>
  <c r="AW34"/>
  <c r="AX35"/>
  <c r="AW37"/>
  <c r="AX38"/>
  <c r="AX5"/>
  <c r="AW8"/>
  <c r="AY8" s="1"/>
  <c r="O8" s="1"/>
  <c r="AX9"/>
  <c r="AW12"/>
  <c r="AY12" s="1"/>
  <c r="O12" s="1"/>
  <c r="AX13"/>
  <c r="AW16"/>
  <c r="AY16" s="1"/>
  <c r="O16" s="1"/>
  <c r="AX17"/>
  <c r="AW20"/>
  <c r="AY20" s="1"/>
  <c r="O20" s="1"/>
  <c r="AX21"/>
  <c r="AW23"/>
  <c r="AY23" s="1"/>
  <c r="O23" s="1"/>
  <c r="AX24"/>
  <c r="AW27"/>
  <c r="AY27" s="1"/>
  <c r="O27" s="1"/>
  <c r="AX28"/>
  <c r="AW31"/>
  <c r="AY31" s="1"/>
  <c r="O31" s="1"/>
  <c r="AX32"/>
  <c r="AW35"/>
  <c r="AY35" s="1"/>
  <c r="O35" s="1"/>
  <c r="AX36"/>
  <c r="AW38"/>
  <c r="AY38" s="1"/>
  <c r="O38" s="1"/>
  <c r="N11" i="2"/>
  <c r="N16"/>
  <c r="N18"/>
  <c r="N21"/>
  <c r="N27"/>
  <c r="N33"/>
  <c r="N36"/>
  <c r="N37"/>
  <c r="N38"/>
  <c r="N9"/>
  <c r="N12"/>
  <c r="N14"/>
  <c r="N17"/>
  <c r="N19"/>
  <c r="N24"/>
  <c r="N32"/>
  <c r="N34"/>
  <c r="N43"/>
  <c r="N5"/>
  <c r="N10"/>
  <c r="N13"/>
  <c r="BO13"/>
  <c r="O13" s="1"/>
  <c r="N15"/>
  <c r="N22"/>
  <c r="N25"/>
  <c r="N28"/>
  <c r="N30"/>
  <c r="N39"/>
  <c r="N6"/>
  <c r="BO6"/>
  <c r="O6" s="1"/>
  <c r="N8"/>
  <c r="N20"/>
  <c r="N23"/>
  <c r="N26"/>
  <c r="N29"/>
  <c r="BO29"/>
  <c r="O29" s="1"/>
  <c r="N31"/>
  <c r="N35"/>
  <c r="N40"/>
  <c r="N41"/>
  <c r="BO41"/>
  <c r="O41" s="1"/>
  <c r="N42"/>
  <c r="N44"/>
  <c r="BN5"/>
  <c r="BL7"/>
  <c r="BM8"/>
  <c r="BO8" s="1"/>
  <c r="O8" s="1"/>
  <c r="BN9"/>
  <c r="BN12"/>
  <c r="BM15"/>
  <c r="BO15" s="1"/>
  <c r="O15" s="1"/>
  <c r="BN16"/>
  <c r="BM19"/>
  <c r="BO19" s="1"/>
  <c r="O19" s="1"/>
  <c r="BN20"/>
  <c r="BM23"/>
  <c r="BO23" s="1"/>
  <c r="O23" s="1"/>
  <c r="BN24"/>
  <c r="BM27"/>
  <c r="BO27" s="1"/>
  <c r="O27" s="1"/>
  <c r="BN28"/>
  <c r="BM31"/>
  <c r="BO31" s="1"/>
  <c r="O31" s="1"/>
  <c r="BN32"/>
  <c r="BM35"/>
  <c r="BO35" s="1"/>
  <c r="O35" s="1"/>
  <c r="BN36"/>
  <c r="BM39"/>
  <c r="BO39" s="1"/>
  <c r="O39" s="1"/>
  <c r="BN40"/>
  <c r="BM43"/>
  <c r="BO43" s="1"/>
  <c r="O43" s="1"/>
  <c r="BN44"/>
  <c r="BM5"/>
  <c r="BO5" s="1"/>
  <c r="O5" s="1"/>
  <c r="BN6"/>
  <c r="BM9"/>
  <c r="BO9" s="1"/>
  <c r="O9" s="1"/>
  <c r="BN10"/>
  <c r="BM12"/>
  <c r="BO12" s="1"/>
  <c r="O12" s="1"/>
  <c r="BN13"/>
  <c r="BM16"/>
  <c r="BO16" s="1"/>
  <c r="O16" s="1"/>
  <c r="BN17"/>
  <c r="BM20"/>
  <c r="BO20" s="1"/>
  <c r="O20" s="1"/>
  <c r="BN21"/>
  <c r="BM24"/>
  <c r="BO24" s="1"/>
  <c r="O24" s="1"/>
  <c r="BN25"/>
  <c r="BM28"/>
  <c r="BO28" s="1"/>
  <c r="O28" s="1"/>
  <c r="BN29"/>
  <c r="BM32"/>
  <c r="BO32" s="1"/>
  <c r="O32" s="1"/>
  <c r="BN33"/>
  <c r="BM36"/>
  <c r="BO36" s="1"/>
  <c r="O36" s="1"/>
  <c r="BN37"/>
  <c r="BM40"/>
  <c r="BO40" s="1"/>
  <c r="O40" s="1"/>
  <c r="BN41"/>
  <c r="BM44"/>
  <c r="BO44" s="1"/>
  <c r="O44" s="1"/>
  <c r="BM6"/>
  <c r="BN7"/>
  <c r="BM10"/>
  <c r="BO10" s="1"/>
  <c r="O10" s="1"/>
  <c r="BN11"/>
  <c r="BM13"/>
  <c r="BN14"/>
  <c r="BM17"/>
  <c r="BO17" s="1"/>
  <c r="O17" s="1"/>
  <c r="BN18"/>
  <c r="BM21"/>
  <c r="BO21" s="1"/>
  <c r="O21" s="1"/>
  <c r="BN22"/>
  <c r="BM25"/>
  <c r="BO25" s="1"/>
  <c r="O25" s="1"/>
  <c r="BN26"/>
  <c r="BM29"/>
  <c r="BN30"/>
  <c r="BM33"/>
  <c r="BO33" s="1"/>
  <c r="O33" s="1"/>
  <c r="BN34"/>
  <c r="BM37"/>
  <c r="BO37" s="1"/>
  <c r="O37" s="1"/>
  <c r="BN38"/>
  <c r="BM41"/>
  <c r="BN42"/>
  <c r="BN8"/>
  <c r="BM11"/>
  <c r="BO11" s="1"/>
  <c r="O11" s="1"/>
  <c r="BM14"/>
  <c r="BO14" s="1"/>
  <c r="O14" s="1"/>
  <c r="BN15"/>
  <c r="BM18"/>
  <c r="BO18" s="1"/>
  <c r="O18" s="1"/>
  <c r="BN19"/>
  <c r="BM22"/>
  <c r="BO22" s="1"/>
  <c r="O22" s="1"/>
  <c r="BN23"/>
  <c r="BM26"/>
  <c r="BO26" s="1"/>
  <c r="O26" s="1"/>
  <c r="BN27"/>
  <c r="BM30"/>
  <c r="BO30" s="1"/>
  <c r="O30" s="1"/>
  <c r="BN31"/>
  <c r="BM34"/>
  <c r="BO34" s="1"/>
  <c r="O34" s="1"/>
  <c r="BN35"/>
  <c r="BM38"/>
  <c r="BO38" s="1"/>
  <c r="O38" s="1"/>
  <c r="BN39"/>
  <c r="BM42"/>
  <c r="BO42" s="1"/>
  <c r="O42" s="1"/>
  <c r="N6" i="1"/>
  <c r="N7"/>
  <c r="N15"/>
  <c r="N23"/>
  <c r="N11"/>
  <c r="N19"/>
  <c r="BN179"/>
  <c r="BM178"/>
  <c r="BN175"/>
  <c r="BM174"/>
  <c r="BN171"/>
  <c r="BM170"/>
  <c r="BN167"/>
  <c r="BM166"/>
  <c r="BN163"/>
  <c r="BM162"/>
  <c r="BN159"/>
  <c r="BM158"/>
  <c r="BN155"/>
  <c r="BM154"/>
  <c r="BN151"/>
  <c r="BM150"/>
  <c r="BN147"/>
  <c r="BM146"/>
  <c r="BN143"/>
  <c r="BM142"/>
  <c r="BN139"/>
  <c r="BM138"/>
  <c r="BN135"/>
  <c r="BM134"/>
  <c r="BN131"/>
  <c r="BM130"/>
  <c r="BN178"/>
  <c r="BM177"/>
  <c r="BN174"/>
  <c r="BM173"/>
  <c r="BN170"/>
  <c r="BM169"/>
  <c r="BN166"/>
  <c r="BM165"/>
  <c r="BN162"/>
  <c r="BM161"/>
  <c r="BN158"/>
  <c r="BM157"/>
  <c r="BN154"/>
  <c r="BM153"/>
  <c r="BN150"/>
  <c r="BM149"/>
  <c r="BN146"/>
  <c r="BM145"/>
  <c r="BN142"/>
  <c r="BM141"/>
  <c r="BN138"/>
  <c r="BM137"/>
  <c r="BN134"/>
  <c r="BM133"/>
  <c r="BO133" s="1"/>
  <c r="O133" s="1"/>
  <c r="BN130"/>
  <c r="BM129"/>
  <c r="BO129" s="1"/>
  <c r="O129" s="1"/>
  <c r="BN126"/>
  <c r="BM125"/>
  <c r="BO125" s="1"/>
  <c r="O125" s="1"/>
  <c r="BN122"/>
  <c r="BM121"/>
  <c r="BN118"/>
  <c r="BM117"/>
  <c r="BN114"/>
  <c r="BM113"/>
  <c r="BN110"/>
  <c r="BM109"/>
  <c r="BO109" s="1"/>
  <c r="O109" s="1"/>
  <c r="BN106"/>
  <c r="BM105"/>
  <c r="BN102"/>
  <c r="BM180"/>
  <c r="BN177"/>
  <c r="BM176"/>
  <c r="BN173"/>
  <c r="BM172"/>
  <c r="BN169"/>
  <c r="BM168"/>
  <c r="BN165"/>
  <c r="BM164"/>
  <c r="BN161"/>
  <c r="BM160"/>
  <c r="BN157"/>
  <c r="BM156"/>
  <c r="BN153"/>
  <c r="BM152"/>
  <c r="BN149"/>
  <c r="BM148"/>
  <c r="BN145"/>
  <c r="BM144"/>
  <c r="BN141"/>
  <c r="BM140"/>
  <c r="BN137"/>
  <c r="BM136"/>
  <c r="BN133"/>
  <c r="BM132"/>
  <c r="BN129"/>
  <c r="BM128"/>
  <c r="BN125"/>
  <c r="BN180"/>
  <c r="BM179"/>
  <c r="BN176"/>
  <c r="BM175"/>
  <c r="BN172"/>
  <c r="BM171"/>
  <c r="BN168"/>
  <c r="BM167"/>
  <c r="BN164"/>
  <c r="BM163"/>
  <c r="BN160"/>
  <c r="BM159"/>
  <c r="BN156"/>
  <c r="BM155"/>
  <c r="BN152"/>
  <c r="BM151"/>
  <c r="BN148"/>
  <c r="BM147"/>
  <c r="BN144"/>
  <c r="BM143"/>
  <c r="BN140"/>
  <c r="BM139"/>
  <c r="BN136"/>
  <c r="BM135"/>
  <c r="BN127"/>
  <c r="BN123"/>
  <c r="BN120"/>
  <c r="BM119"/>
  <c r="BM118"/>
  <c r="BN117"/>
  <c r="BM116"/>
  <c r="BN107"/>
  <c r="BN104"/>
  <c r="BM103"/>
  <c r="BM102"/>
  <c r="BO102" s="1"/>
  <c r="O102" s="1"/>
  <c r="BN100"/>
  <c r="BM99"/>
  <c r="BO99" s="1"/>
  <c r="O99" s="1"/>
  <c r="BN96"/>
  <c r="BM95"/>
  <c r="BO95" s="1"/>
  <c r="O95" s="1"/>
  <c r="BN92"/>
  <c r="BM91"/>
  <c r="BN88"/>
  <c r="BM87"/>
  <c r="BN84"/>
  <c r="BM83"/>
  <c r="BN80"/>
  <c r="BM79"/>
  <c r="BN76"/>
  <c r="BM75"/>
  <c r="BN72"/>
  <c r="BM71"/>
  <c r="BN68"/>
  <c r="BM67"/>
  <c r="BO67" s="1"/>
  <c r="O67" s="1"/>
  <c r="BN64"/>
  <c r="BM63"/>
  <c r="BO63" s="1"/>
  <c r="O63" s="1"/>
  <c r="BN60"/>
  <c r="BM59"/>
  <c r="BN56"/>
  <c r="BM55"/>
  <c r="BN119"/>
  <c r="BN116"/>
  <c r="BM115"/>
  <c r="BM114"/>
  <c r="BO114" s="1"/>
  <c r="O114" s="1"/>
  <c r="BN113"/>
  <c r="BM112"/>
  <c r="BN103"/>
  <c r="BN99"/>
  <c r="BM98"/>
  <c r="BN95"/>
  <c r="BM94"/>
  <c r="BN91"/>
  <c r="BM90"/>
  <c r="BN87"/>
  <c r="BM86"/>
  <c r="BN83"/>
  <c r="BM82"/>
  <c r="BN79"/>
  <c r="BM78"/>
  <c r="BN75"/>
  <c r="BM74"/>
  <c r="BN71"/>
  <c r="BM70"/>
  <c r="BN67"/>
  <c r="BM66"/>
  <c r="BN63"/>
  <c r="BM62"/>
  <c r="BN59"/>
  <c r="BM58"/>
  <c r="BN55"/>
  <c r="BM54"/>
  <c r="BN51"/>
  <c r="BM50"/>
  <c r="BN47"/>
  <c r="BM46"/>
  <c r="BN43"/>
  <c r="BO43" s="1"/>
  <c r="O43" s="1"/>
  <c r="BM131"/>
  <c r="BM127"/>
  <c r="BM111"/>
  <c r="BN108"/>
  <c r="BM107"/>
  <c r="BM106"/>
  <c r="BN105"/>
  <c r="BM104"/>
  <c r="BN98"/>
  <c r="BM97"/>
  <c r="BM96"/>
  <c r="BN90"/>
  <c r="BM89"/>
  <c r="BM88"/>
  <c r="BN82"/>
  <c r="BM81"/>
  <c r="BM80"/>
  <c r="BN74"/>
  <c r="BM73"/>
  <c r="BM72"/>
  <c r="BN66"/>
  <c r="BM65"/>
  <c r="BM64"/>
  <c r="BN58"/>
  <c r="BM57"/>
  <c r="BM56"/>
  <c r="BN44"/>
  <c r="BN40"/>
  <c r="BM39"/>
  <c r="BN36"/>
  <c r="BO36" s="1"/>
  <c r="O36" s="1"/>
  <c r="BM35"/>
  <c r="BN32"/>
  <c r="BM31"/>
  <c r="BN28"/>
  <c r="BM27"/>
  <c r="BN24"/>
  <c r="BM23"/>
  <c r="BO23" s="1"/>
  <c r="O23" s="1"/>
  <c r="BN20"/>
  <c r="BM19"/>
  <c r="BO19" s="1"/>
  <c r="O19" s="1"/>
  <c r="BN16"/>
  <c r="BM15"/>
  <c r="BO15" s="1"/>
  <c r="O15" s="1"/>
  <c r="BN12"/>
  <c r="BM11"/>
  <c r="BO11" s="1"/>
  <c r="O11" s="1"/>
  <c r="BN128"/>
  <c r="BM124"/>
  <c r="BN115"/>
  <c r="BN111"/>
  <c r="BM110"/>
  <c r="BN97"/>
  <c r="BN89"/>
  <c r="BN81"/>
  <c r="BN73"/>
  <c r="BN65"/>
  <c r="BN57"/>
  <c r="BM52"/>
  <c r="BM51"/>
  <c r="BN50"/>
  <c r="BM49"/>
  <c r="BM42"/>
  <c r="BN39"/>
  <c r="BM38"/>
  <c r="BN35"/>
  <c r="BM34"/>
  <c r="BN31"/>
  <c r="BO31" s="1"/>
  <c r="O31" s="1"/>
  <c r="BM30"/>
  <c r="BN27"/>
  <c r="BM26"/>
  <c r="BN23"/>
  <c r="BM22"/>
  <c r="BN19"/>
  <c r="BM18"/>
  <c r="BN15"/>
  <c r="BM14"/>
  <c r="BN11"/>
  <c r="BM10"/>
  <c r="BN7"/>
  <c r="BM6"/>
  <c r="BO6" s="1"/>
  <c r="O6" s="1"/>
  <c r="BN124"/>
  <c r="BM123"/>
  <c r="BM122"/>
  <c r="BN121"/>
  <c r="BM120"/>
  <c r="BN109"/>
  <c r="BM101"/>
  <c r="BM100"/>
  <c r="BN94"/>
  <c r="BM93"/>
  <c r="BM92"/>
  <c r="BN86"/>
  <c r="BM85"/>
  <c r="BM84"/>
  <c r="BN78"/>
  <c r="BM77"/>
  <c r="BM76"/>
  <c r="BN70"/>
  <c r="BM69"/>
  <c r="BM68"/>
  <c r="BN62"/>
  <c r="BM61"/>
  <c r="BM60"/>
  <c r="BN54"/>
  <c r="BM53"/>
  <c r="BN52"/>
  <c r="BN49"/>
  <c r="BM48"/>
  <c r="BM47"/>
  <c r="BN46"/>
  <c r="BM45"/>
  <c r="BN42"/>
  <c r="BM41"/>
  <c r="BN38"/>
  <c r="BM37"/>
  <c r="BN34"/>
  <c r="BM33"/>
  <c r="BN30"/>
  <c r="BM29"/>
  <c r="BO29" s="1"/>
  <c r="O29" s="1"/>
  <c r="BN26"/>
  <c r="BM25"/>
  <c r="BN22"/>
  <c r="BM21"/>
  <c r="BN18"/>
  <c r="BM17"/>
  <c r="BN14"/>
  <c r="BM13"/>
  <c r="BN10"/>
  <c r="BM9"/>
  <c r="BN6"/>
  <c r="BM5"/>
  <c r="BN132"/>
  <c r="BM126"/>
  <c r="BO126" s="1"/>
  <c r="O126" s="1"/>
  <c r="BN112"/>
  <c r="BM108"/>
  <c r="BN101"/>
  <c r="BN93"/>
  <c r="BN85"/>
  <c r="BN77"/>
  <c r="BN69"/>
  <c r="BN61"/>
  <c r="BN53"/>
  <c r="BN48"/>
  <c r="BN45"/>
  <c r="BM44"/>
  <c r="BM43"/>
  <c r="BN41"/>
  <c r="BM40"/>
  <c r="BN37"/>
  <c r="BM36"/>
  <c r="BN33"/>
  <c r="BM32"/>
  <c r="BN29"/>
  <c r="BM28"/>
  <c r="BN25"/>
  <c r="N20"/>
  <c r="N29"/>
  <c r="N31"/>
  <c r="N36"/>
  <c r="N42"/>
  <c r="BO42"/>
  <c r="O42" s="1"/>
  <c r="N43"/>
  <c r="N63"/>
  <c r="N67"/>
  <c r="BO68"/>
  <c r="O68" s="1"/>
  <c r="N68"/>
  <c r="BO80"/>
  <c r="O80" s="1"/>
  <c r="N80"/>
  <c r="N95"/>
  <c r="N99"/>
  <c r="BO100"/>
  <c r="O100" s="1"/>
  <c r="N100"/>
  <c r="N102"/>
  <c r="N117"/>
  <c r="BO117"/>
  <c r="O117" s="1"/>
  <c r="BO119"/>
  <c r="O119" s="1"/>
  <c r="N119"/>
  <c r="N126"/>
  <c r="BM7"/>
  <c r="BO7" s="1"/>
  <c r="O7" s="1"/>
  <c r="BM8"/>
  <c r="BN9"/>
  <c r="BL17"/>
  <c r="BN21"/>
  <c r="BM24"/>
  <c r="N16"/>
  <c r="N26"/>
  <c r="BO26"/>
  <c r="O26" s="1"/>
  <c r="BO32"/>
  <c r="O32" s="1"/>
  <c r="N32"/>
  <c r="N38"/>
  <c r="BO38"/>
  <c r="O38" s="1"/>
  <c r="BO41"/>
  <c r="O41" s="1"/>
  <c r="N41"/>
  <c r="N46"/>
  <c r="BO46"/>
  <c r="O46" s="1"/>
  <c r="N50"/>
  <c r="BO50"/>
  <c r="O50" s="1"/>
  <c r="BO56"/>
  <c r="O56" s="1"/>
  <c r="N56"/>
  <c r="BO71"/>
  <c r="O71" s="1"/>
  <c r="N71"/>
  <c r="BO75"/>
  <c r="O75" s="1"/>
  <c r="N75"/>
  <c r="BO76"/>
  <c r="O76" s="1"/>
  <c r="N76"/>
  <c r="BO88"/>
  <c r="O88" s="1"/>
  <c r="N88"/>
  <c r="BO105"/>
  <c r="O105" s="1"/>
  <c r="N105"/>
  <c r="BO107"/>
  <c r="O107" s="1"/>
  <c r="N107"/>
  <c r="BO123"/>
  <c r="O123" s="1"/>
  <c r="N123"/>
  <c r="BL5"/>
  <c r="M7"/>
  <c r="I7" s="1"/>
  <c r="F7" s="1"/>
  <c r="E7" s="1"/>
  <c r="M12"/>
  <c r="I12" s="1"/>
  <c r="F12" s="1"/>
  <c r="E12" s="1"/>
  <c r="BL13"/>
  <c r="BN17"/>
  <c r="BM20"/>
  <c r="BO20" s="1"/>
  <c r="O20" s="1"/>
  <c r="M28"/>
  <c r="I28" s="1"/>
  <c r="F28" s="1"/>
  <c r="E28" s="1"/>
  <c r="BO12"/>
  <c r="O12" s="1"/>
  <c r="N12"/>
  <c r="BO25"/>
  <c r="O25" s="1"/>
  <c r="N25"/>
  <c r="BO27"/>
  <c r="O27" s="1"/>
  <c r="N27"/>
  <c r="BO28"/>
  <c r="O28" s="1"/>
  <c r="N28"/>
  <c r="N34"/>
  <c r="BO34"/>
  <c r="O34" s="1"/>
  <c r="BO37"/>
  <c r="O37" s="1"/>
  <c r="N37"/>
  <c r="BO39"/>
  <c r="O39" s="1"/>
  <c r="N39"/>
  <c r="BO44"/>
  <c r="O44" s="1"/>
  <c r="N44"/>
  <c r="N47"/>
  <c r="BO47"/>
  <c r="O47" s="1"/>
  <c r="N51"/>
  <c r="BO51"/>
  <c r="O51" s="1"/>
  <c r="BO64"/>
  <c r="O64" s="1"/>
  <c r="N64"/>
  <c r="BO79"/>
  <c r="O79" s="1"/>
  <c r="N79"/>
  <c r="BO83"/>
  <c r="O83" s="1"/>
  <c r="N83"/>
  <c r="BO84"/>
  <c r="O84" s="1"/>
  <c r="N84"/>
  <c r="BO96"/>
  <c r="O96" s="1"/>
  <c r="N96"/>
  <c r="BO103"/>
  <c r="O103" s="1"/>
  <c r="N103"/>
  <c r="BO121"/>
  <c r="O121" s="1"/>
  <c r="N121"/>
  <c r="BN5"/>
  <c r="M8"/>
  <c r="I8" s="1"/>
  <c r="F8" s="1"/>
  <c r="E8" s="1"/>
  <c r="BO10"/>
  <c r="O10" s="1"/>
  <c r="BN13"/>
  <c r="BM16"/>
  <c r="BO16" s="1"/>
  <c r="O16" s="1"/>
  <c r="M24"/>
  <c r="I24" s="1"/>
  <c r="F24" s="1"/>
  <c r="E24" s="1"/>
  <c r="BO21"/>
  <c r="O21" s="1"/>
  <c r="N21"/>
  <c r="BO24"/>
  <c r="O24" s="1"/>
  <c r="N24"/>
  <c r="N30"/>
  <c r="BO30"/>
  <c r="O30" s="1"/>
  <c r="BO33"/>
  <c r="O33" s="1"/>
  <c r="N33"/>
  <c r="BO35"/>
  <c r="O35" s="1"/>
  <c r="N35"/>
  <c r="BO40"/>
  <c r="O40" s="1"/>
  <c r="N40"/>
  <c r="BO48"/>
  <c r="O48" s="1"/>
  <c r="N48"/>
  <c r="BO52"/>
  <c r="O52" s="1"/>
  <c r="N52"/>
  <c r="BO55"/>
  <c r="O55" s="1"/>
  <c r="N55"/>
  <c r="BO59"/>
  <c r="O59" s="1"/>
  <c r="N59"/>
  <c r="BO60"/>
  <c r="O60" s="1"/>
  <c r="N60"/>
  <c r="BO72"/>
  <c r="O72" s="1"/>
  <c r="N72"/>
  <c r="BO87"/>
  <c r="O87" s="1"/>
  <c r="N87"/>
  <c r="BO91"/>
  <c r="O91" s="1"/>
  <c r="N91"/>
  <c r="BO92"/>
  <c r="O92" s="1"/>
  <c r="N92"/>
  <c r="BO106"/>
  <c r="O106" s="1"/>
  <c r="N106"/>
  <c r="BO118"/>
  <c r="O118" s="1"/>
  <c r="N118"/>
  <c r="BO122"/>
  <c r="O122" s="1"/>
  <c r="N122"/>
  <c r="BL8"/>
  <c r="BO9"/>
  <c r="O9" s="1"/>
  <c r="BM12"/>
  <c r="M20"/>
  <c r="I20" s="1"/>
  <c r="F20" s="1"/>
  <c r="E20" s="1"/>
  <c r="BO53"/>
  <c r="O53" s="1"/>
  <c r="N53"/>
  <c r="BO61"/>
  <c r="O61" s="1"/>
  <c r="N61"/>
  <c r="BO69"/>
  <c r="O69" s="1"/>
  <c r="N69"/>
  <c r="BO77"/>
  <c r="O77" s="1"/>
  <c r="N77"/>
  <c r="BO85"/>
  <c r="O85" s="1"/>
  <c r="N85"/>
  <c r="BO93"/>
  <c r="O93" s="1"/>
  <c r="N93"/>
  <c r="BO101"/>
  <c r="O101" s="1"/>
  <c r="N101"/>
  <c r="BO115"/>
  <c r="O115" s="1"/>
  <c r="N115"/>
  <c r="F81"/>
  <c r="E81" s="1"/>
  <c r="N124"/>
  <c r="BO124"/>
  <c r="O124" s="1"/>
  <c r="BO128"/>
  <c r="O128" s="1"/>
  <c r="N128"/>
  <c r="BL49"/>
  <c r="M52"/>
  <c r="I52" s="1"/>
  <c r="F52" s="1"/>
  <c r="E52" s="1"/>
  <c r="BL58"/>
  <c r="BL66"/>
  <c r="BL74"/>
  <c r="BL82"/>
  <c r="BL90"/>
  <c r="BL98"/>
  <c r="BO110"/>
  <c r="O110" s="1"/>
  <c r="M111"/>
  <c r="I111" s="1"/>
  <c r="F111" s="1"/>
  <c r="E111" s="1"/>
  <c r="M126"/>
  <c r="I126" s="1"/>
  <c r="F126" s="1"/>
  <c r="E126" s="1"/>
  <c r="BO111"/>
  <c r="O111" s="1"/>
  <c r="N111"/>
  <c r="BO130"/>
  <c r="O130" s="1"/>
  <c r="N130"/>
  <c r="BO131"/>
  <c r="O131" s="1"/>
  <c r="N131"/>
  <c r="M56"/>
  <c r="I56" s="1"/>
  <c r="F56" s="1"/>
  <c r="E56" s="1"/>
  <c r="BL57"/>
  <c r="M64"/>
  <c r="I64" s="1"/>
  <c r="F64" s="1"/>
  <c r="E64" s="1"/>
  <c r="BL65"/>
  <c r="M72"/>
  <c r="I72" s="1"/>
  <c r="F72" s="1"/>
  <c r="E72" s="1"/>
  <c r="BL73"/>
  <c r="M80"/>
  <c r="I80" s="1"/>
  <c r="F80" s="1"/>
  <c r="E80" s="1"/>
  <c r="BL81"/>
  <c r="M88"/>
  <c r="I88" s="1"/>
  <c r="F88" s="1"/>
  <c r="E88" s="1"/>
  <c r="BL89"/>
  <c r="M96"/>
  <c r="I96" s="1"/>
  <c r="F96" s="1"/>
  <c r="E96" s="1"/>
  <c r="BL97"/>
  <c r="BO113"/>
  <c r="O113" s="1"/>
  <c r="M122"/>
  <c r="I122" s="1"/>
  <c r="F122" s="1"/>
  <c r="E122" s="1"/>
  <c r="N125"/>
  <c r="N108"/>
  <c r="BO108"/>
  <c r="O108" s="1"/>
  <c r="M44"/>
  <c r="I44" s="1"/>
  <c r="F44" s="1"/>
  <c r="E44" s="1"/>
  <c r="BO45"/>
  <c r="O45" s="1"/>
  <c r="M53"/>
  <c r="I53" s="1"/>
  <c r="F53" s="1"/>
  <c r="E53" s="1"/>
  <c r="M61"/>
  <c r="I61" s="1"/>
  <c r="F61" s="1"/>
  <c r="E61" s="1"/>
  <c r="M69"/>
  <c r="I69" s="1"/>
  <c r="F69" s="1"/>
  <c r="E69" s="1"/>
  <c r="M77"/>
  <c r="I77" s="1"/>
  <c r="F77" s="1"/>
  <c r="E77" s="1"/>
  <c r="M85"/>
  <c r="I85" s="1"/>
  <c r="F85" s="1"/>
  <c r="E85" s="1"/>
  <c r="M93"/>
  <c r="I93" s="1"/>
  <c r="F93" s="1"/>
  <c r="E93" s="1"/>
  <c r="M101"/>
  <c r="I101" s="1"/>
  <c r="F101" s="1"/>
  <c r="E101" s="1"/>
  <c r="BL112"/>
  <c r="BO135"/>
  <c r="O135" s="1"/>
  <c r="N135"/>
  <c r="N141"/>
  <c r="BO141"/>
  <c r="O141" s="1"/>
  <c r="BO144"/>
  <c r="O144" s="1"/>
  <c r="N144"/>
  <c r="BO146"/>
  <c r="O146" s="1"/>
  <c r="N146"/>
  <c r="BO151"/>
  <c r="O151" s="1"/>
  <c r="N151"/>
  <c r="N157"/>
  <c r="BO157"/>
  <c r="O157" s="1"/>
  <c r="BO160"/>
  <c r="O160" s="1"/>
  <c r="N160"/>
  <c r="BO162"/>
  <c r="O162" s="1"/>
  <c r="N162"/>
  <c r="BO167"/>
  <c r="O167" s="1"/>
  <c r="N167"/>
  <c r="BQ167" s="1"/>
  <c r="N173"/>
  <c r="BO173"/>
  <c r="O173" s="1"/>
  <c r="BO176"/>
  <c r="O176" s="1"/>
  <c r="N176"/>
  <c r="BO178"/>
  <c r="O178" s="1"/>
  <c r="N178"/>
  <c r="N137"/>
  <c r="BO137"/>
  <c r="O137" s="1"/>
  <c r="BO140"/>
  <c r="O140" s="1"/>
  <c r="N140"/>
  <c r="BO142"/>
  <c r="O142" s="1"/>
  <c r="N142"/>
  <c r="BO147"/>
  <c r="O147" s="1"/>
  <c r="N147"/>
  <c r="N153"/>
  <c r="BQ153" s="1"/>
  <c r="BO153"/>
  <c r="O153" s="1"/>
  <c r="BO156"/>
  <c r="O156" s="1"/>
  <c r="N156"/>
  <c r="BO158"/>
  <c r="O158" s="1"/>
  <c r="N158"/>
  <c r="BO163"/>
  <c r="O163" s="1"/>
  <c r="N163"/>
  <c r="N169"/>
  <c r="BO169"/>
  <c r="O169" s="1"/>
  <c r="BO172"/>
  <c r="O172" s="1"/>
  <c r="N172"/>
  <c r="BO174"/>
  <c r="O174" s="1"/>
  <c r="N174"/>
  <c r="BO179"/>
  <c r="O179" s="1"/>
  <c r="N179"/>
  <c r="M103"/>
  <c r="I103" s="1"/>
  <c r="F103" s="1"/>
  <c r="E103" s="1"/>
  <c r="BL116"/>
  <c r="M119"/>
  <c r="I119" s="1"/>
  <c r="F119" s="1"/>
  <c r="E119" s="1"/>
  <c r="M127"/>
  <c r="I127" s="1"/>
  <c r="F127" s="1"/>
  <c r="E127" s="1"/>
  <c r="BO127"/>
  <c r="O127" s="1"/>
  <c r="N127"/>
  <c r="BO132"/>
  <c r="O132" s="1"/>
  <c r="N132"/>
  <c r="BO136"/>
  <c r="O136" s="1"/>
  <c r="N136"/>
  <c r="BO138"/>
  <c r="O138" s="1"/>
  <c r="N138"/>
  <c r="BO143"/>
  <c r="O143" s="1"/>
  <c r="N143"/>
  <c r="N149"/>
  <c r="BO149"/>
  <c r="O149" s="1"/>
  <c r="BO152"/>
  <c r="O152" s="1"/>
  <c r="N152"/>
  <c r="BO154"/>
  <c r="O154" s="1"/>
  <c r="N154"/>
  <c r="BO159"/>
  <c r="O159" s="1"/>
  <c r="N159"/>
  <c r="N165"/>
  <c r="BO165"/>
  <c r="O165" s="1"/>
  <c r="BO168"/>
  <c r="O168" s="1"/>
  <c r="N168"/>
  <c r="BO170"/>
  <c r="O170" s="1"/>
  <c r="N170"/>
  <c r="BQ170" s="1"/>
  <c r="BO175"/>
  <c r="O175" s="1"/>
  <c r="N175"/>
  <c r="BL104"/>
  <c r="M107"/>
  <c r="I107" s="1"/>
  <c r="F107" s="1"/>
  <c r="E107" s="1"/>
  <c r="BL120"/>
  <c r="M123"/>
  <c r="I123" s="1"/>
  <c r="F123" s="1"/>
  <c r="E123" s="1"/>
  <c r="M131"/>
  <c r="I131" s="1"/>
  <c r="F131" s="1"/>
  <c r="E131" s="1"/>
  <c r="BO134"/>
  <c r="O134" s="1"/>
  <c r="N134"/>
  <c r="BO139"/>
  <c r="O139" s="1"/>
  <c r="N139"/>
  <c r="N145"/>
  <c r="BO145"/>
  <c r="O145" s="1"/>
  <c r="BO148"/>
  <c r="O148" s="1"/>
  <c r="N148"/>
  <c r="BO150"/>
  <c r="O150" s="1"/>
  <c r="N150"/>
  <c r="BO155"/>
  <c r="O155" s="1"/>
  <c r="N155"/>
  <c r="N161"/>
  <c r="BQ161" s="1"/>
  <c r="BO161"/>
  <c r="O161" s="1"/>
  <c r="BO164"/>
  <c r="O164" s="1"/>
  <c r="N164"/>
  <c r="BO166"/>
  <c r="O166" s="1"/>
  <c r="N166"/>
  <c r="BO171"/>
  <c r="O171" s="1"/>
  <c r="N171"/>
  <c r="N177"/>
  <c r="BO177"/>
  <c r="O177" s="1"/>
  <c r="BO180"/>
  <c r="O180" s="1"/>
  <c r="N180"/>
  <c r="BQ133"/>
  <c r="AY35" i="3" l="1"/>
  <c r="O35" s="1"/>
  <c r="N35"/>
  <c r="AY23"/>
  <c r="O23" s="1"/>
  <c r="N23"/>
  <c r="AY31"/>
  <c r="O31" s="1"/>
  <c r="N31"/>
  <c r="AY19"/>
  <c r="O19" s="1"/>
  <c r="N19"/>
  <c r="AY64"/>
  <c r="O64" s="1"/>
  <c r="N64"/>
  <c r="AY7"/>
  <c r="O7" s="1"/>
  <c r="N7"/>
  <c r="N20"/>
  <c r="AY20"/>
  <c r="O20" s="1"/>
  <c r="BA61"/>
  <c r="BA10"/>
  <c r="N44"/>
  <c r="AY44"/>
  <c r="O44" s="1"/>
  <c r="N28"/>
  <c r="AY28"/>
  <c r="O28" s="1"/>
  <c r="AY15"/>
  <c r="O15" s="1"/>
  <c r="N15"/>
  <c r="BA34" s="1"/>
  <c r="N36"/>
  <c r="BA36" s="1"/>
  <c r="AY36"/>
  <c r="O36" s="1"/>
  <c r="AY27"/>
  <c r="O27" s="1"/>
  <c r="N27"/>
  <c r="BA42" s="1"/>
  <c r="N8"/>
  <c r="BA38" s="1"/>
  <c r="AY8"/>
  <c r="O8" s="1"/>
  <c r="N16"/>
  <c r="BA16" s="1"/>
  <c r="AY16"/>
  <c r="O16" s="1"/>
  <c r="BA14"/>
  <c r="BA57"/>
  <c r="BA26"/>
  <c r="AY43"/>
  <c r="O43" s="1"/>
  <c r="N43"/>
  <c r="BA51" s="1"/>
  <c r="AY11"/>
  <c r="O11" s="1"/>
  <c r="N11"/>
  <c r="BA11" s="1"/>
  <c r="AY46"/>
  <c r="O46" s="1"/>
  <c r="N46"/>
  <c r="BA46" s="1"/>
  <c r="AY39"/>
  <c r="O39" s="1"/>
  <c r="N39"/>
  <c r="BA39" s="1"/>
  <c r="BA60"/>
  <c r="BA63"/>
  <c r="BA56"/>
  <c r="BA37"/>
  <c r="BA45"/>
  <c r="BA6"/>
  <c r="BA25"/>
  <c r="BA5"/>
  <c r="BA29"/>
  <c r="BA35" i="4"/>
  <c r="BA9"/>
  <c r="BA23"/>
  <c r="BA37"/>
  <c r="BA7"/>
  <c r="BA22"/>
  <c r="BA11"/>
  <c r="BA26"/>
  <c r="BA33"/>
  <c r="BA14"/>
  <c r="BA28"/>
  <c r="BA6"/>
  <c r="BA32"/>
  <c r="BA18"/>
  <c r="BA12"/>
  <c r="BA38"/>
  <c r="BA31"/>
  <c r="BA29"/>
  <c r="BA5"/>
  <c r="BA17"/>
  <c r="BA20"/>
  <c r="BA34"/>
  <c r="BA19"/>
  <c r="BA30"/>
  <c r="BA15"/>
  <c r="BA40"/>
  <c r="BA24"/>
  <c r="BA16"/>
  <c r="BA21"/>
  <c r="BA8"/>
  <c r="BA39"/>
  <c r="BA27"/>
  <c r="BA25"/>
  <c r="BA13"/>
  <c r="BA10"/>
  <c r="BB10" s="1"/>
  <c r="J10" s="1"/>
  <c r="BA36"/>
  <c r="BO7" i="2"/>
  <c r="O7" s="1"/>
  <c r="N7"/>
  <c r="BQ7" s="1"/>
  <c r="BQ31"/>
  <c r="BQ41"/>
  <c r="BQ29"/>
  <c r="BQ13"/>
  <c r="BQ17"/>
  <c r="BQ35"/>
  <c r="BQ8"/>
  <c r="BQ39"/>
  <c r="BQ22"/>
  <c r="BQ5"/>
  <c r="BQ34"/>
  <c r="BQ24"/>
  <c r="BQ12"/>
  <c r="BQ38"/>
  <c r="BQ36"/>
  <c r="BQ27"/>
  <c r="BQ18"/>
  <c r="BQ11"/>
  <c r="BQ44"/>
  <c r="BQ23"/>
  <c r="BQ28"/>
  <c r="BQ6"/>
  <c r="BQ25"/>
  <c r="BQ10"/>
  <c r="BQ37"/>
  <c r="BQ33"/>
  <c r="BQ21"/>
  <c r="BQ42"/>
  <c r="BQ40"/>
  <c r="BQ26"/>
  <c r="BQ20"/>
  <c r="BQ30"/>
  <c r="BQ15"/>
  <c r="BQ43"/>
  <c r="BQ32"/>
  <c r="BQ19"/>
  <c r="BR19" s="1"/>
  <c r="J19" s="1"/>
  <c r="BQ14"/>
  <c r="BQ9"/>
  <c r="BQ16"/>
  <c r="N74" i="1"/>
  <c r="BO74"/>
  <c r="O74" s="1"/>
  <c r="N49"/>
  <c r="BO49"/>
  <c r="O49" s="1"/>
  <c r="BO13"/>
  <c r="O13" s="1"/>
  <c r="N13"/>
  <c r="BQ176"/>
  <c r="BQ160"/>
  <c r="BQ93"/>
  <c r="BQ84"/>
  <c r="BQ79"/>
  <c r="BQ25"/>
  <c r="BQ105"/>
  <c r="BQ76"/>
  <c r="BQ41"/>
  <c r="BQ32"/>
  <c r="BO14"/>
  <c r="O14" s="1"/>
  <c r="BO22"/>
  <c r="O22" s="1"/>
  <c r="BO97"/>
  <c r="O97" s="1"/>
  <c r="N97"/>
  <c r="BQ113" s="1"/>
  <c r="BO81"/>
  <c r="O81" s="1"/>
  <c r="N81"/>
  <c r="BQ44" s="1"/>
  <c r="BO65"/>
  <c r="O65" s="1"/>
  <c r="N65"/>
  <c r="N82"/>
  <c r="BO82"/>
  <c r="O82" s="1"/>
  <c r="N5"/>
  <c r="BO5"/>
  <c r="O5" s="1"/>
  <c r="BO17"/>
  <c r="O17" s="1"/>
  <c r="N17"/>
  <c r="BQ37" s="1"/>
  <c r="BQ168"/>
  <c r="BQ136"/>
  <c r="BQ174"/>
  <c r="BQ142"/>
  <c r="BQ157"/>
  <c r="BQ131"/>
  <c r="BQ111"/>
  <c r="BQ122"/>
  <c r="BQ59"/>
  <c r="BQ52"/>
  <c r="BQ40"/>
  <c r="BQ33"/>
  <c r="BQ24"/>
  <c r="BQ34"/>
  <c r="BQ46"/>
  <c r="BQ26"/>
  <c r="BQ126"/>
  <c r="BQ31"/>
  <c r="BQ11"/>
  <c r="BQ15"/>
  <c r="BQ6"/>
  <c r="N120"/>
  <c r="BO120"/>
  <c r="O120" s="1"/>
  <c r="N116"/>
  <c r="BO116"/>
  <c r="O116" s="1"/>
  <c r="N104"/>
  <c r="BQ104" s="1"/>
  <c r="BO104"/>
  <c r="O104" s="1"/>
  <c r="N112"/>
  <c r="BO112"/>
  <c r="O112" s="1"/>
  <c r="N90"/>
  <c r="BO90"/>
  <c r="O90" s="1"/>
  <c r="N58"/>
  <c r="BO58"/>
  <c r="O58" s="1"/>
  <c r="BO8"/>
  <c r="O8" s="1"/>
  <c r="N8"/>
  <c r="BQ150" s="1"/>
  <c r="BQ134"/>
  <c r="BQ175"/>
  <c r="BQ143"/>
  <c r="BQ127"/>
  <c r="BQ158"/>
  <c r="BQ180"/>
  <c r="BQ171"/>
  <c r="BQ164"/>
  <c r="BQ155"/>
  <c r="BQ148"/>
  <c r="BQ165"/>
  <c r="BQ149"/>
  <c r="BQ162"/>
  <c r="BQ85"/>
  <c r="BQ53"/>
  <c r="BQ83"/>
  <c r="BQ64"/>
  <c r="BQ27"/>
  <c r="BQ12"/>
  <c r="BQ75"/>
  <c r="BQ56"/>
  <c r="BO18"/>
  <c r="O18" s="1"/>
  <c r="BQ18" s="1"/>
  <c r="BO54"/>
  <c r="O54" s="1"/>
  <c r="BO62"/>
  <c r="O62" s="1"/>
  <c r="BQ69" s="1"/>
  <c r="BO70"/>
  <c r="O70" s="1"/>
  <c r="BO78"/>
  <c r="O78" s="1"/>
  <c r="BO86"/>
  <c r="O86" s="1"/>
  <c r="BO94"/>
  <c r="O94" s="1"/>
  <c r="BO89"/>
  <c r="O89" s="1"/>
  <c r="N89"/>
  <c r="BO73"/>
  <c r="O73" s="1"/>
  <c r="N73"/>
  <c r="BQ88" s="1"/>
  <c r="BO57"/>
  <c r="O57" s="1"/>
  <c r="N57"/>
  <c r="BQ57" s="1"/>
  <c r="N98"/>
  <c r="BO98"/>
  <c r="O98" s="1"/>
  <c r="N66"/>
  <c r="BQ139" s="1"/>
  <c r="BO66"/>
  <c r="O66" s="1"/>
  <c r="BQ177"/>
  <c r="BQ138"/>
  <c r="BQ132"/>
  <c r="BQ179"/>
  <c r="BQ172"/>
  <c r="BQ163"/>
  <c r="BQ156"/>
  <c r="BQ147"/>
  <c r="BQ140"/>
  <c r="BQ130"/>
  <c r="BQ128"/>
  <c r="BQ118"/>
  <c r="BQ92"/>
  <c r="BQ87"/>
  <c r="BQ60"/>
  <c r="BQ55"/>
  <c r="BQ48"/>
  <c r="BQ35"/>
  <c r="BQ21"/>
  <c r="BQ51"/>
  <c r="BQ50"/>
  <c r="BQ119"/>
  <c r="BQ102"/>
  <c r="BQ99"/>
  <c r="BQ80"/>
  <c r="BQ67"/>
  <c r="BQ43"/>
  <c r="BQ36"/>
  <c r="BQ29"/>
  <c r="BQ19"/>
  <c r="BQ23"/>
  <c r="BQ7"/>
  <c r="BA20" i="3" l="1"/>
  <c r="BA24"/>
  <c r="BA48"/>
  <c r="BA18"/>
  <c r="BA9"/>
  <c r="BA13"/>
  <c r="BA47"/>
  <c r="BA28"/>
  <c r="BA49"/>
  <c r="BA33"/>
  <c r="BA62"/>
  <c r="BA59"/>
  <c r="BA64"/>
  <c r="BA31"/>
  <c r="BA35"/>
  <c r="BA27"/>
  <c r="BA40"/>
  <c r="BA52"/>
  <c r="BA55"/>
  <c r="BA15"/>
  <c r="BA21"/>
  <c r="BA54"/>
  <c r="BA50"/>
  <c r="BA44"/>
  <c r="BA43"/>
  <c r="BA32"/>
  <c r="BA8"/>
  <c r="BA12"/>
  <c r="BA53"/>
  <c r="BA41"/>
  <c r="BA17"/>
  <c r="BA58"/>
  <c r="BA30"/>
  <c r="BA22"/>
  <c r="BA7"/>
  <c r="BB7" s="1"/>
  <c r="J7" s="1"/>
  <c r="BA19"/>
  <c r="BA23"/>
  <c r="BB25" i="4"/>
  <c r="J25" s="1"/>
  <c r="BB21"/>
  <c r="J21" s="1"/>
  <c r="BB15"/>
  <c r="J15" s="1"/>
  <c r="BB20"/>
  <c r="J20" s="1"/>
  <c r="BB31"/>
  <c r="J31" s="1"/>
  <c r="BB32"/>
  <c r="J32" s="1"/>
  <c r="BB33"/>
  <c r="J33" s="1"/>
  <c r="BB7"/>
  <c r="J7" s="1"/>
  <c r="BB35"/>
  <c r="J35" s="1"/>
  <c r="BB13"/>
  <c r="J13" s="1"/>
  <c r="BB8"/>
  <c r="J8" s="1"/>
  <c r="BB40"/>
  <c r="J40" s="1"/>
  <c r="BB34"/>
  <c r="J34" s="1"/>
  <c r="BB29"/>
  <c r="J29" s="1"/>
  <c r="BB18"/>
  <c r="J18" s="1"/>
  <c r="BB14"/>
  <c r="J14" s="1"/>
  <c r="BB22"/>
  <c r="BB9"/>
  <c r="J9" s="1"/>
  <c r="BB39"/>
  <c r="J39" s="1"/>
  <c r="BB24"/>
  <c r="J24" s="1"/>
  <c r="BB19"/>
  <c r="J19" s="1"/>
  <c r="BB5"/>
  <c r="J5" s="1"/>
  <c r="BB12"/>
  <c r="J12" s="1"/>
  <c r="BB28"/>
  <c r="J28" s="1"/>
  <c r="BB11"/>
  <c r="J11" s="1"/>
  <c r="BB23"/>
  <c r="J23" s="1"/>
  <c r="BB36"/>
  <c r="J36" s="1"/>
  <c r="BB27"/>
  <c r="J27" s="1"/>
  <c r="BB16"/>
  <c r="J16" s="1"/>
  <c r="BB30"/>
  <c r="J30" s="1"/>
  <c r="BB17"/>
  <c r="J17" s="1"/>
  <c r="BB38"/>
  <c r="J38" s="1"/>
  <c r="BB6"/>
  <c r="J6" s="1"/>
  <c r="BB26"/>
  <c r="J26" s="1"/>
  <c r="BB37"/>
  <c r="BR16" i="2"/>
  <c r="J16" s="1"/>
  <c r="BR32"/>
  <c r="J32" s="1"/>
  <c r="BR20"/>
  <c r="J20" s="1"/>
  <c r="BR21"/>
  <c r="J21" s="1"/>
  <c r="BR25"/>
  <c r="J25" s="1"/>
  <c r="BR44"/>
  <c r="J44" s="1"/>
  <c r="BR36"/>
  <c r="J36" s="1"/>
  <c r="BR34"/>
  <c r="J34" s="1"/>
  <c r="BR8"/>
  <c r="J8" s="1"/>
  <c r="BR29"/>
  <c r="J29" s="1"/>
  <c r="BR30"/>
  <c r="J30" s="1"/>
  <c r="BR42"/>
  <c r="J42" s="1"/>
  <c r="BR10"/>
  <c r="J10" s="1"/>
  <c r="BR23"/>
  <c r="J23" s="1"/>
  <c r="BR27"/>
  <c r="J27" s="1"/>
  <c r="BR24"/>
  <c r="J24" s="1"/>
  <c r="BR39"/>
  <c r="J39" s="1"/>
  <c r="BR13"/>
  <c r="J13" s="1"/>
  <c r="BR7"/>
  <c r="J7" s="1"/>
  <c r="BR14"/>
  <c r="J14" s="1"/>
  <c r="BR15"/>
  <c r="J15" s="1"/>
  <c r="BR40"/>
  <c r="J40" s="1"/>
  <c r="BR37"/>
  <c r="J37" s="1"/>
  <c r="BR28"/>
  <c r="J28" s="1"/>
  <c r="BR18"/>
  <c r="J18" s="1"/>
  <c r="BR12"/>
  <c r="BR22"/>
  <c r="J22" s="1"/>
  <c r="BR17"/>
  <c r="J17" s="1"/>
  <c r="BR31"/>
  <c r="J31" s="1"/>
  <c r="BR9"/>
  <c r="J9" s="1"/>
  <c r="BR43"/>
  <c r="J43" s="1"/>
  <c r="BR26"/>
  <c r="J26" s="1"/>
  <c r="BR33"/>
  <c r="J33" s="1"/>
  <c r="BR6"/>
  <c r="J6" s="1"/>
  <c r="BR11"/>
  <c r="J11" s="1"/>
  <c r="BR38"/>
  <c r="J38" s="1"/>
  <c r="BR5"/>
  <c r="J5" s="1"/>
  <c r="BR35"/>
  <c r="J35" s="1"/>
  <c r="BR41"/>
  <c r="J41" s="1"/>
  <c r="BQ89" i="1"/>
  <c r="BQ9"/>
  <c r="BQ109"/>
  <c r="BQ10"/>
  <c r="BQ5"/>
  <c r="BQ54"/>
  <c r="BQ107"/>
  <c r="BQ39"/>
  <c r="BQ121"/>
  <c r="BQ178"/>
  <c r="BQ58"/>
  <c r="BQ112"/>
  <c r="BQ116"/>
  <c r="BQ63"/>
  <c r="BQ91"/>
  <c r="BQ117"/>
  <c r="BQ71"/>
  <c r="BQ77"/>
  <c r="BQ125"/>
  <c r="BQ97"/>
  <c r="BQ110"/>
  <c r="BQ74"/>
  <c r="BQ86"/>
  <c r="BQ45"/>
  <c r="BQ62"/>
  <c r="BQ78"/>
  <c r="BQ94"/>
  <c r="BQ98"/>
  <c r="BQ96"/>
  <c r="BQ100"/>
  <c r="BQ72"/>
  <c r="BQ152"/>
  <c r="BQ166"/>
  <c r="BQ65"/>
  <c r="BQ42"/>
  <c r="BQ123"/>
  <c r="BQ61"/>
  <c r="BQ124"/>
  <c r="BQ151"/>
  <c r="BQ137"/>
  <c r="BQ13"/>
  <c r="BQ70"/>
  <c r="BQ73"/>
  <c r="BQ146"/>
  <c r="BQ90"/>
  <c r="BQ120"/>
  <c r="BQ20"/>
  <c r="BQ95"/>
  <c r="BQ38"/>
  <c r="BQ141"/>
  <c r="BQ82"/>
  <c r="BQ103"/>
  <c r="BQ115"/>
  <c r="BQ144"/>
  <c r="BQ8"/>
  <c r="BR163" s="1"/>
  <c r="J163" s="1"/>
  <c r="BQ114"/>
  <c r="BQ17"/>
  <c r="BQ22"/>
  <c r="BQ14"/>
  <c r="BR105" s="1"/>
  <c r="J105" s="1"/>
  <c r="BQ81"/>
  <c r="BQ129"/>
  <c r="BQ154"/>
  <c r="BQ66"/>
  <c r="BQ30"/>
  <c r="BR26" s="1"/>
  <c r="J26" s="1"/>
  <c r="BQ101"/>
  <c r="BQ173"/>
  <c r="BQ159"/>
  <c r="BQ68"/>
  <c r="BQ47"/>
  <c r="BQ106"/>
  <c r="BQ108"/>
  <c r="BQ169"/>
  <c r="BQ16"/>
  <c r="BR36" s="1"/>
  <c r="J36" s="1"/>
  <c r="BQ28"/>
  <c r="BR48" s="1"/>
  <c r="J48" s="1"/>
  <c r="BQ135"/>
  <c r="BR135" s="1"/>
  <c r="J135" s="1"/>
  <c r="BQ145"/>
  <c r="BQ49"/>
  <c r="BB22" i="3" l="1"/>
  <c r="J22" s="1"/>
  <c r="BB41"/>
  <c r="J41" s="1"/>
  <c r="BB46"/>
  <c r="J46" s="1"/>
  <c r="BB32"/>
  <c r="J32" s="1"/>
  <c r="BB50"/>
  <c r="J50" s="1"/>
  <c r="BB55"/>
  <c r="J55" s="1"/>
  <c r="BB45"/>
  <c r="J45" s="1"/>
  <c r="BB31"/>
  <c r="J31" s="1"/>
  <c r="BB33"/>
  <c r="J33" s="1"/>
  <c r="BB11"/>
  <c r="J11" s="1"/>
  <c r="BB28"/>
  <c r="J28" s="1"/>
  <c r="BB14"/>
  <c r="J14" s="1"/>
  <c r="BB5"/>
  <c r="J5" s="1"/>
  <c r="BB20"/>
  <c r="J20" s="1"/>
  <c r="BB42"/>
  <c r="J42" s="1"/>
  <c r="BB17"/>
  <c r="J17" s="1"/>
  <c r="BB26"/>
  <c r="J26" s="1"/>
  <c r="BB8"/>
  <c r="J8" s="1"/>
  <c r="BB44"/>
  <c r="J44" s="1"/>
  <c r="BB15"/>
  <c r="J15" s="1"/>
  <c r="BB39"/>
  <c r="J39" s="1"/>
  <c r="BB35"/>
  <c r="J35" s="1"/>
  <c r="BB62"/>
  <c r="J62" s="1"/>
  <c r="BB49"/>
  <c r="J49" s="1"/>
  <c r="BB10"/>
  <c r="J10" s="1"/>
  <c r="BB9"/>
  <c r="J9" s="1"/>
  <c r="BB37"/>
  <c r="J37" s="1"/>
  <c r="BB24"/>
  <c r="J24" s="1"/>
  <c r="BB34"/>
  <c r="J34" s="1"/>
  <c r="BB19"/>
  <c r="J19" s="1"/>
  <c r="BB58"/>
  <c r="J58" s="1"/>
  <c r="BB53"/>
  <c r="J53" s="1"/>
  <c r="BB12"/>
  <c r="J12" s="1"/>
  <c r="BB61"/>
  <c r="J61" s="1"/>
  <c r="BB21"/>
  <c r="J21" s="1"/>
  <c r="BB6"/>
  <c r="J6" s="1"/>
  <c r="BB27"/>
  <c r="J27" s="1"/>
  <c r="BB59"/>
  <c r="J59" s="1"/>
  <c r="BB57"/>
  <c r="J57" s="1"/>
  <c r="BB29"/>
  <c r="J29" s="1"/>
  <c r="BB13"/>
  <c r="J13" s="1"/>
  <c r="BB48"/>
  <c r="J48" s="1"/>
  <c r="BB25"/>
  <c r="J25" s="1"/>
  <c r="BB38"/>
  <c r="J38" s="1"/>
  <c r="BB23"/>
  <c r="J23" s="1"/>
  <c r="BB30"/>
  <c r="J30" s="1"/>
  <c r="BB36"/>
  <c r="J36" s="1"/>
  <c r="BB56"/>
  <c r="J56" s="1"/>
  <c r="BB43"/>
  <c r="J43" s="1"/>
  <c r="BB54"/>
  <c r="J54" s="1"/>
  <c r="BB52"/>
  <c r="J52" s="1"/>
  <c r="BB40"/>
  <c r="J40" s="1"/>
  <c r="BB64"/>
  <c r="J64" s="1"/>
  <c r="BB16"/>
  <c r="J16" s="1"/>
  <c r="BB63"/>
  <c r="J63" s="1"/>
  <c r="BB47"/>
  <c r="J47" s="1"/>
  <c r="BB18"/>
  <c r="J18" s="1"/>
  <c r="BB60"/>
  <c r="J60" s="1"/>
  <c r="BB51"/>
  <c r="J51" s="1"/>
  <c r="BR5" i="1"/>
  <c r="J5" s="1"/>
  <c r="BR167"/>
  <c r="J167" s="1"/>
  <c r="BR170"/>
  <c r="J170" s="1"/>
  <c r="BR153"/>
  <c r="J153" s="1"/>
  <c r="BR133"/>
  <c r="J133" s="1"/>
  <c r="BR161"/>
  <c r="J161" s="1"/>
  <c r="BR108"/>
  <c r="J108" s="1"/>
  <c r="BR154"/>
  <c r="J154" s="1"/>
  <c r="BR55"/>
  <c r="J55" s="1"/>
  <c r="BR129"/>
  <c r="J129" s="1"/>
  <c r="BR17"/>
  <c r="J17" s="1"/>
  <c r="BR144"/>
  <c r="J144" s="1"/>
  <c r="BR32"/>
  <c r="J32" s="1"/>
  <c r="BR122"/>
  <c r="J122" s="1"/>
  <c r="BR95"/>
  <c r="J95" s="1"/>
  <c r="BR90"/>
  <c r="J90" s="1"/>
  <c r="BR165"/>
  <c r="J165" s="1"/>
  <c r="BR12"/>
  <c r="J12" s="1"/>
  <c r="BR147"/>
  <c r="J147" s="1"/>
  <c r="BR119"/>
  <c r="J119" s="1"/>
  <c r="BR151"/>
  <c r="J151" s="1"/>
  <c r="BR41"/>
  <c r="J41" s="1"/>
  <c r="BR152"/>
  <c r="J152" s="1"/>
  <c r="BR33"/>
  <c r="J33" s="1"/>
  <c r="BR6"/>
  <c r="J6" s="1"/>
  <c r="BR162"/>
  <c r="J162" s="1"/>
  <c r="BR177"/>
  <c r="J177" s="1"/>
  <c r="BR60"/>
  <c r="J60" s="1"/>
  <c r="BR23"/>
  <c r="J23" s="1"/>
  <c r="BR62"/>
  <c r="J62" s="1"/>
  <c r="BR110"/>
  <c r="J110" s="1"/>
  <c r="BR77"/>
  <c r="J77" s="1"/>
  <c r="BR117"/>
  <c r="J117" s="1"/>
  <c r="BR91"/>
  <c r="J91" s="1"/>
  <c r="BR63"/>
  <c r="J63" s="1"/>
  <c r="BR58"/>
  <c r="J58" s="1"/>
  <c r="BR178"/>
  <c r="J178" s="1"/>
  <c r="BR107"/>
  <c r="J107" s="1"/>
  <c r="BR130"/>
  <c r="J130" s="1"/>
  <c r="BR89"/>
  <c r="J89" s="1"/>
  <c r="BR88"/>
  <c r="J88" s="1"/>
  <c r="BR69"/>
  <c r="J69" s="1"/>
  <c r="BR30"/>
  <c r="J30" s="1"/>
  <c r="BR47"/>
  <c r="J47" s="1"/>
  <c r="BR101"/>
  <c r="J101" s="1"/>
  <c r="BR66"/>
  <c r="J66" s="1"/>
  <c r="BR92"/>
  <c r="J92" s="1"/>
  <c r="BR29"/>
  <c r="J29" s="1"/>
  <c r="BR35"/>
  <c r="J35" s="1"/>
  <c r="BR22"/>
  <c r="J22" s="1"/>
  <c r="BR176"/>
  <c r="J176" s="1"/>
  <c r="BR141"/>
  <c r="J141" s="1"/>
  <c r="BR38"/>
  <c r="J38" s="1"/>
  <c r="BR104"/>
  <c r="J104" s="1"/>
  <c r="BR164"/>
  <c r="J164" s="1"/>
  <c r="BR83"/>
  <c r="J83" s="1"/>
  <c r="BR179"/>
  <c r="J179" s="1"/>
  <c r="BR7"/>
  <c r="J7" s="1"/>
  <c r="BR137"/>
  <c r="J137" s="1"/>
  <c r="BR123"/>
  <c r="J123" s="1"/>
  <c r="BR166"/>
  <c r="J166" s="1"/>
  <c r="BR72"/>
  <c r="J72" s="1"/>
  <c r="BR31"/>
  <c r="J31" s="1"/>
  <c r="BR171"/>
  <c r="J171" s="1"/>
  <c r="BR98"/>
  <c r="J98" s="1"/>
  <c r="BR128"/>
  <c r="J128" s="1"/>
  <c r="BR43"/>
  <c r="J43" s="1"/>
  <c r="BR78"/>
  <c r="J78" s="1"/>
  <c r="BR74"/>
  <c r="J74" s="1"/>
  <c r="BR125"/>
  <c r="J125" s="1"/>
  <c r="BR71"/>
  <c r="J71" s="1"/>
  <c r="BR131"/>
  <c r="J131" s="1"/>
  <c r="BR126"/>
  <c r="J126" s="1"/>
  <c r="BR112"/>
  <c r="J112" s="1"/>
  <c r="BR148"/>
  <c r="J148" s="1"/>
  <c r="BR39"/>
  <c r="J39" s="1"/>
  <c r="BR54"/>
  <c r="J54" s="1"/>
  <c r="BR9"/>
  <c r="J9" s="1"/>
  <c r="BR18"/>
  <c r="J18" s="1"/>
  <c r="BR150"/>
  <c r="J150" s="1"/>
  <c r="BR76"/>
  <c r="J76" s="1"/>
  <c r="BR145"/>
  <c r="J145" s="1"/>
  <c r="BR159"/>
  <c r="J159" s="1"/>
  <c r="BR49"/>
  <c r="J49" s="1"/>
  <c r="BR84"/>
  <c r="J84" s="1"/>
  <c r="BR169"/>
  <c r="J169" s="1"/>
  <c r="BR52"/>
  <c r="J52" s="1"/>
  <c r="BR11"/>
  <c r="J11" s="1"/>
  <c r="BR149"/>
  <c r="J149" s="1"/>
  <c r="BR56"/>
  <c r="J56" s="1"/>
  <c r="BR140"/>
  <c r="J140" s="1"/>
  <c r="BR80"/>
  <c r="J80" s="1"/>
  <c r="BR14"/>
  <c r="J14" s="1"/>
  <c r="BR8"/>
  <c r="J8" s="1"/>
  <c r="BR103"/>
  <c r="J103" s="1"/>
  <c r="BR136"/>
  <c r="J136" s="1"/>
  <c r="BR24"/>
  <c r="J24" s="1"/>
  <c r="BR120"/>
  <c r="J120" s="1"/>
  <c r="BR158"/>
  <c r="J158" s="1"/>
  <c r="BR53"/>
  <c r="J53" s="1"/>
  <c r="BR73"/>
  <c r="J73" s="1"/>
  <c r="BR51"/>
  <c r="J51" s="1"/>
  <c r="BR13"/>
  <c r="J13" s="1"/>
  <c r="BR61"/>
  <c r="J61" s="1"/>
  <c r="BR65"/>
  <c r="J65" s="1"/>
  <c r="BR111"/>
  <c r="J111" s="1"/>
  <c r="BR100"/>
  <c r="J100" s="1"/>
  <c r="BR127"/>
  <c r="J127" s="1"/>
  <c r="BR27"/>
  <c r="J27" s="1"/>
  <c r="BR156"/>
  <c r="J156" s="1"/>
  <c r="BR102"/>
  <c r="J102" s="1"/>
  <c r="BR94"/>
  <c r="J94" s="1"/>
  <c r="BR86"/>
  <c r="J86" s="1"/>
  <c r="BR160"/>
  <c r="J160" s="1"/>
  <c r="BR25"/>
  <c r="J25" s="1"/>
  <c r="BR142"/>
  <c r="J142" s="1"/>
  <c r="BR34"/>
  <c r="J34" s="1"/>
  <c r="BR116"/>
  <c r="J116" s="1"/>
  <c r="BR180"/>
  <c r="J180" s="1"/>
  <c r="BR121"/>
  <c r="J121" s="1"/>
  <c r="BR138"/>
  <c r="J138" s="1"/>
  <c r="BR19"/>
  <c r="J19" s="1"/>
  <c r="BR109"/>
  <c r="J109" s="1"/>
  <c r="BR139"/>
  <c r="J139" s="1"/>
  <c r="BR37"/>
  <c r="J37" s="1"/>
  <c r="BR173"/>
  <c r="J173" s="1"/>
  <c r="BR28"/>
  <c r="J28" s="1"/>
  <c r="BR174"/>
  <c r="J174" s="1"/>
  <c r="BR93"/>
  <c r="J93" s="1"/>
  <c r="BR16"/>
  <c r="J16" s="1"/>
  <c r="BR106"/>
  <c r="J106" s="1"/>
  <c r="BR68"/>
  <c r="J68" s="1"/>
  <c r="BR155"/>
  <c r="J155" s="1"/>
  <c r="BR64"/>
  <c r="J64" s="1"/>
  <c r="BR172"/>
  <c r="J172" s="1"/>
  <c r="BR50"/>
  <c r="J50" s="1"/>
  <c r="BR99"/>
  <c r="J99" s="1"/>
  <c r="BR81"/>
  <c r="J81" s="1"/>
  <c r="BR114"/>
  <c r="J114" s="1"/>
  <c r="BR115"/>
  <c r="J115" s="1"/>
  <c r="BR82"/>
  <c r="J82" s="1"/>
  <c r="BR59"/>
  <c r="J59" s="1"/>
  <c r="BR20"/>
  <c r="J20" s="1"/>
  <c r="BR175"/>
  <c r="J175" s="1"/>
  <c r="BR146"/>
  <c r="J146" s="1"/>
  <c r="BR75"/>
  <c r="J75" s="1"/>
  <c r="BR118"/>
  <c r="J118" s="1"/>
  <c r="BR70"/>
  <c r="J70" s="1"/>
  <c r="BR124"/>
  <c r="J124" s="1"/>
  <c r="BR42"/>
  <c r="J42" s="1"/>
  <c r="BR157"/>
  <c r="J157" s="1"/>
  <c r="BR46"/>
  <c r="J46" s="1"/>
  <c r="BR134"/>
  <c r="J134" s="1"/>
  <c r="BR96"/>
  <c r="J96" s="1"/>
  <c r="BR132"/>
  <c r="J132" s="1"/>
  <c r="BR21"/>
  <c r="J21" s="1"/>
  <c r="BR67"/>
  <c r="J67" s="1"/>
  <c r="BR45"/>
  <c r="J45" s="1"/>
  <c r="BR97"/>
  <c r="J97" s="1"/>
  <c r="BR79"/>
  <c r="J79" s="1"/>
  <c r="BR168"/>
  <c r="J168" s="1"/>
  <c r="BR40"/>
  <c r="J40" s="1"/>
  <c r="BR15"/>
  <c r="J15" s="1"/>
  <c r="BR143"/>
  <c r="J143" s="1"/>
  <c r="BR85"/>
  <c r="J85" s="1"/>
  <c r="BR57"/>
  <c r="J57" s="1"/>
  <c r="BR87"/>
  <c r="J87" s="1"/>
  <c r="BR10"/>
  <c r="J10" s="1"/>
  <c r="BR113"/>
  <c r="J113" s="1"/>
  <c r="BR44"/>
  <c r="J44" s="1"/>
</calcChain>
</file>

<file path=xl/sharedStrings.xml><?xml version="1.0" encoding="utf-8"?>
<sst xmlns="http://schemas.openxmlformats.org/spreadsheetml/2006/main" count="779" uniqueCount="368">
  <si>
    <t>Max P</t>
  </si>
  <si>
    <t>65 % no Max P</t>
  </si>
  <si>
    <t>Kārtas</t>
  </si>
  <si>
    <t>Reitinga koeficents:</t>
  </si>
  <si>
    <t xml:space="preserve">     Sacensību vieta: </t>
  </si>
  <si>
    <t>Siguldas novads, Mālpils Sporta iela1</t>
  </si>
  <si>
    <t>Pretinieku   IK</t>
  </si>
  <si>
    <t>Bucholts</t>
  </si>
  <si>
    <t>Nr.</t>
  </si>
  <si>
    <t>Uzvārds,Vārds</t>
  </si>
  <si>
    <t>Kolektīvs         dz. vieta</t>
  </si>
  <si>
    <t>Tit.</t>
  </si>
  <si>
    <t>IK/f</t>
  </si>
  <si>
    <t>IK+</t>
  </si>
  <si>
    <t>IK/s</t>
  </si>
  <si>
    <t>R</t>
  </si>
  <si>
    <t>F-L</t>
  </si>
  <si>
    <t>V</t>
  </si>
  <si>
    <t>P</t>
  </si>
  <si>
    <t>S</t>
  </si>
  <si>
    <t>Ikop</t>
  </si>
  <si>
    <t>Buh</t>
  </si>
  <si>
    <t>Buh HiLo</t>
  </si>
  <si>
    <t>Buch.</t>
  </si>
  <si>
    <t>MIN</t>
  </si>
  <si>
    <t>MAX</t>
  </si>
  <si>
    <t>N.Buch.</t>
  </si>
  <si>
    <t>Ranking
P =&gt; Buh =&gt;BuhHiLo</t>
  </si>
  <si>
    <t>Place</t>
  </si>
  <si>
    <t>Mednis Agris</t>
  </si>
  <si>
    <t xml:space="preserve">LAT </t>
  </si>
  <si>
    <t>Cepuritis Egils</t>
  </si>
  <si>
    <t>Jukstaks Ilmars</t>
  </si>
  <si>
    <t>Poltrago Marek</t>
  </si>
  <si>
    <t>EST</t>
  </si>
  <si>
    <t>Puvi Arvo</t>
  </si>
  <si>
    <t>Rakovskis Aleksandrs</t>
  </si>
  <si>
    <t>Bisovs Aldis</t>
  </si>
  <si>
    <t>Aleksandrovs Aigars</t>
  </si>
  <si>
    <t>Kampans Uldis</t>
  </si>
  <si>
    <t>Mosans Stanislavs</t>
  </si>
  <si>
    <t>Krasts Andris</t>
  </si>
  <si>
    <t>Pinkulis Lauris</t>
  </si>
  <si>
    <t>FIN</t>
  </si>
  <si>
    <t>Muil Gert</t>
  </si>
  <si>
    <t>Nasirs Vitalijs</t>
  </si>
  <si>
    <t>Subacs Aleksandrs</t>
  </si>
  <si>
    <t>Srenks Martins</t>
  </si>
  <si>
    <t>Pupols Juris</t>
  </si>
  <si>
    <t>Evers Gunars</t>
  </si>
  <si>
    <t>Tapins Janis</t>
  </si>
  <si>
    <t>Pecs Ainars</t>
  </si>
  <si>
    <t>Laugalis Arturs</t>
  </si>
  <si>
    <t>Zugs Edvins</t>
  </si>
  <si>
    <t>Laze Aivars</t>
  </si>
  <si>
    <t>Helm-Rosin Kaupo</t>
  </si>
  <si>
    <t>Ramba Igors</t>
  </si>
  <si>
    <t>Lepist Marek</t>
  </si>
  <si>
    <t>Putans Raimonds</t>
  </si>
  <si>
    <t>Janelsins Janis</t>
  </si>
  <si>
    <t>Petersons Aivars</t>
  </si>
  <si>
    <t>Rassohins Anatolijs</t>
  </si>
  <si>
    <t>Saulitis Janis</t>
  </si>
  <si>
    <t>Dzenis Guntars</t>
  </si>
  <si>
    <t>Reinbergs Arvids</t>
  </si>
  <si>
    <t>Arajs Aivars</t>
  </si>
  <si>
    <t>Kelle Dainis</t>
  </si>
  <si>
    <t>Malcenieks Janis</t>
  </si>
  <si>
    <t>Balodis Alvis</t>
  </si>
  <si>
    <t>Laumanis Normunds</t>
  </si>
  <si>
    <t>Armuska Antons</t>
  </si>
  <si>
    <t>Erbe Endijs</t>
  </si>
  <si>
    <t>Lomonoss Sergejs</t>
  </si>
  <si>
    <t>Zuns Gundars</t>
  </si>
  <si>
    <t>Tormanis Kaspars</t>
  </si>
  <si>
    <t>GB</t>
  </si>
  <si>
    <t>Liepins Guntars</t>
  </si>
  <si>
    <t>Lapsins Aivars</t>
  </si>
  <si>
    <t>Elva Hillar</t>
  </si>
  <si>
    <t>Tindenovskis Aldis</t>
  </si>
  <si>
    <t>Fausts Ugis</t>
  </si>
  <si>
    <t>Ivanovs Romans</t>
  </si>
  <si>
    <t>Posnoi Jevgeni</t>
  </si>
  <si>
    <t>Kuzmins Arturs</t>
  </si>
  <si>
    <t>Dubults Agris</t>
  </si>
  <si>
    <t>Prohorovs Boriss</t>
  </si>
  <si>
    <t>Lepist Mihkel</t>
  </si>
  <si>
    <t>Eglitis Uldis</t>
  </si>
  <si>
    <t>Probaks Alfreds</t>
  </si>
  <si>
    <t>Dumins Janis</t>
  </si>
  <si>
    <t>Leonovs Ivans</t>
  </si>
  <si>
    <t>Nikonovs Dimitrs</t>
  </si>
  <si>
    <t>GER</t>
  </si>
  <si>
    <t>Svars Peteris</t>
  </si>
  <si>
    <t>Cela Maris</t>
  </si>
  <si>
    <t>Plavnieks Gunars</t>
  </si>
  <si>
    <t>Mironjuk Juri</t>
  </si>
  <si>
    <t>Laugalis Krists</t>
  </si>
  <si>
    <t>Locmels Imants</t>
  </si>
  <si>
    <t>Zarins Normunds</t>
  </si>
  <si>
    <t>Laks Tonis</t>
  </si>
  <si>
    <t>Pumpins Juris</t>
  </si>
  <si>
    <t>Lakis Juris</t>
  </si>
  <si>
    <t>Trees Guido</t>
  </si>
  <si>
    <t>Vagentrocis Edgars</t>
  </si>
  <si>
    <t>Pumpins Gints</t>
  </si>
  <si>
    <t>Vaho Gunnar</t>
  </si>
  <si>
    <t>Caklis Imants</t>
  </si>
  <si>
    <t>Caklis Aivars</t>
  </si>
  <si>
    <t>Cudars Roberts</t>
  </si>
  <si>
    <t>Karu Olav</t>
  </si>
  <si>
    <t>Liepins Viktors</t>
  </si>
  <si>
    <t>Caklis Janis</t>
  </si>
  <si>
    <t>Humal Raivo</t>
  </si>
  <si>
    <t>Janovskis Henrihs</t>
  </si>
  <si>
    <t>Subrovskis Voldemars</t>
  </si>
  <si>
    <t>Kask Tonu</t>
  </si>
  <si>
    <t>Narusevics Raimonds</t>
  </si>
  <si>
    <t>Tiesnesis Viesturs</t>
  </si>
  <si>
    <t>Feldmanis Raitis</t>
  </si>
  <si>
    <t>Abele Dzintars</t>
  </si>
  <si>
    <t>Augulis Guntis</t>
  </si>
  <si>
    <t>Dambergs Janis</t>
  </si>
  <si>
    <t>Marga Martins</t>
  </si>
  <si>
    <t>Mererand Urmas</t>
  </si>
  <si>
    <t>Leivalds Juris</t>
  </si>
  <si>
    <t>Ukstins Arvis</t>
  </si>
  <si>
    <t>Ragulins Aleksejs</t>
  </si>
  <si>
    <t>Borisevics Anatolijs</t>
  </si>
  <si>
    <t>Ositis Ainars</t>
  </si>
  <si>
    <t>Kuntson Styven</t>
  </si>
  <si>
    <t>Manrose Juris</t>
  </si>
  <si>
    <t>USA</t>
  </si>
  <si>
    <t>Nikitenko Norberts</t>
  </si>
  <si>
    <t>Pumpins Aivars</t>
  </si>
  <si>
    <t>Silins Edgars</t>
  </si>
  <si>
    <t>Kaulins Armands</t>
  </si>
  <si>
    <t>Mjakusko Olegs</t>
  </si>
  <si>
    <t>Petrovs Lauris</t>
  </si>
  <si>
    <t>Bilinskis Ainis</t>
  </si>
  <si>
    <t>Pari Tiit</t>
  </si>
  <si>
    <t>Stabulnieks Igors</t>
  </si>
  <si>
    <t>Trifonovs Nikolajs</t>
  </si>
  <si>
    <t>Viksna Raivo</t>
  </si>
  <si>
    <t>Cuda Aigars</t>
  </si>
  <si>
    <t>Treijs Karlis</t>
  </si>
  <si>
    <t>Ruuto Aarne</t>
  </si>
  <si>
    <t>Lukashevics Vjaceslavs</t>
  </si>
  <si>
    <t>Michelis Aleksander</t>
  </si>
  <si>
    <t>Gutmanis Armands</t>
  </si>
  <si>
    <t>Kalns Martins</t>
  </si>
  <si>
    <t>Are Janis</t>
  </si>
  <si>
    <t>Indrans Ilgonis</t>
  </si>
  <si>
    <t>Rusakovs Vladimirs</t>
  </si>
  <si>
    <t>Arbidans Gunars</t>
  </si>
  <si>
    <t>Remmel Raavo</t>
  </si>
  <si>
    <t>Einiks Edgars</t>
  </si>
  <si>
    <t>Sjomkans Aleksandrs</t>
  </si>
  <si>
    <t>Kuzmins Viktors</t>
  </si>
  <si>
    <t>Strazdin Aivar</t>
  </si>
  <si>
    <t>Talistu Urmas</t>
  </si>
  <si>
    <t>Heina Vallo</t>
  </si>
  <si>
    <t>Karon Tarmo</t>
  </si>
  <si>
    <t>Rits Oole</t>
  </si>
  <si>
    <t>Gosa Vilnis</t>
  </si>
  <si>
    <t>Videvik Mait</t>
  </si>
  <si>
    <t>Albrehts Andis</t>
  </si>
  <si>
    <t>Antons Kārlis</t>
  </si>
  <si>
    <t>Bakulis Gunars</t>
  </si>
  <si>
    <t>Bakulis Roberts</t>
  </si>
  <si>
    <t>Bambulis Igors</t>
  </si>
  <si>
    <t>Bondars Igors</t>
  </si>
  <si>
    <t>Cekuls Dainis</t>
  </si>
  <si>
    <t>Chepulis Romans</t>
  </si>
  <si>
    <t>Fridriksons Ivo</t>
  </si>
  <si>
    <t>Gailis Janis</t>
  </si>
  <si>
    <t>Gordejevs Dimitrijs</t>
  </si>
  <si>
    <t>Grikis Edijs</t>
  </si>
  <si>
    <t>Grinpukals Janis</t>
  </si>
  <si>
    <t>Grinpukals Maris</t>
  </si>
  <si>
    <t>Guza Atvars</t>
  </si>
  <si>
    <t>Indriksons Aigars</t>
  </si>
  <si>
    <t>Kalmanis Juris</t>
  </si>
  <si>
    <t>Kalnins Laimonis</t>
  </si>
  <si>
    <t>Keiris Aldis</t>
  </si>
  <si>
    <t>Kondrics Andrejs</t>
  </si>
  <si>
    <t>Kreitals Leons</t>
  </si>
  <si>
    <t>Kreitals Rainers</t>
  </si>
  <si>
    <t>Kuzmuks Andrejs</t>
  </si>
  <si>
    <t>Liimer Alar</t>
  </si>
  <si>
    <t>Mihailovs Jurijs</t>
  </si>
  <si>
    <t>Peka Gints</t>
  </si>
  <si>
    <t>Piuss Raivo</t>
  </si>
  <si>
    <t>Priede Valdis</t>
  </si>
  <si>
    <t>Pulkstens Toms</t>
  </si>
  <si>
    <t>Roga Roberts</t>
  </si>
  <si>
    <t>Sakne Aigars</t>
  </si>
  <si>
    <t>Sausins Kristers</t>
  </si>
  <si>
    <t>Sebris Maris</t>
  </si>
  <si>
    <t>Spalvens Normunds</t>
  </si>
  <si>
    <t>Tiit Kevin</t>
  </si>
  <si>
    <t>Tupureins Didzis</t>
  </si>
  <si>
    <t>Zeltins Andrejs</t>
  </si>
  <si>
    <t>Sustko Dzintars</t>
  </si>
  <si>
    <t>Barbaks Ziedonis</t>
  </si>
  <si>
    <t>Aas Andrus</t>
  </si>
  <si>
    <t>Parman Artur</t>
  </si>
  <si>
    <t>Zuks Andrejs</t>
  </si>
  <si>
    <t>Drikis Karlis</t>
  </si>
  <si>
    <t>Laanet Ago</t>
  </si>
  <si>
    <t>BRIVAIS</t>
  </si>
  <si>
    <t xml:space="preserve">   </t>
  </si>
  <si>
    <t>999 *</t>
  </si>
  <si>
    <t xml:space="preserve"> Sacensību tiesnesis:    </t>
  </si>
  <si>
    <t>Mārtiņš Dišereits</t>
  </si>
  <si>
    <t xml:space="preserve">       Galvenais tiesnesis:   </t>
  </si>
  <si>
    <t>Juris Firsts</t>
  </si>
  <si>
    <t>11-03-2023</t>
  </si>
  <si>
    <t>Vilkoica Irēna</t>
  </si>
  <si>
    <t>LAT</t>
  </si>
  <si>
    <t>GM</t>
  </si>
  <si>
    <t>Salduksne Judīte</t>
  </si>
  <si>
    <t>Lāce Ilze</t>
  </si>
  <si>
    <t>IM</t>
  </si>
  <si>
    <t>Aver Gerli</t>
  </si>
  <si>
    <t>Sirmā Evelīna</t>
  </si>
  <si>
    <t>Uustulund Andrea</t>
  </si>
  <si>
    <t>Lamba Rita</t>
  </si>
  <si>
    <t>Skalbe Sintija</t>
  </si>
  <si>
    <t>Lemkina Silvija</t>
  </si>
  <si>
    <t>Vīksne Benita</t>
  </si>
  <si>
    <t>Osokina Tatjana</t>
  </si>
  <si>
    <t>Balode Vita</t>
  </si>
  <si>
    <t>Kriščuka Dina</t>
  </si>
  <si>
    <t>Jaunbrūna Sandra</t>
  </si>
  <si>
    <t>Skulme Inese</t>
  </si>
  <si>
    <t>Pēča Sandra</t>
  </si>
  <si>
    <t>Gusjkova Olga</t>
  </si>
  <si>
    <t>Vilde Inese</t>
  </si>
  <si>
    <t>Čudare Natālija</t>
  </si>
  <si>
    <t>Terehova Anna</t>
  </si>
  <si>
    <t>Indrāne Ilona</t>
  </si>
  <si>
    <t>Dobenberga Gita</t>
  </si>
  <si>
    <t>Kuzmina Santa Samanta</t>
  </si>
  <si>
    <t>Ozola Ingrīda</t>
  </si>
  <si>
    <t>Liepiņa Inta</t>
  </si>
  <si>
    <t>Vaho Aurika</t>
  </si>
  <si>
    <t>Izbaša Ilze</t>
  </si>
  <si>
    <t>Valmiera Vēsma</t>
  </si>
  <si>
    <t>Jansone Kristiana</t>
  </si>
  <si>
    <t>Kalmane Dita</t>
  </si>
  <si>
    <t>Ķelle Megija</t>
  </si>
  <si>
    <t>Mihailova Irina</t>
  </si>
  <si>
    <t>Vanaga Daina</t>
  </si>
  <si>
    <t>Sevastjanova Ingrīda</t>
  </si>
  <si>
    <t>Malmberg Oeie</t>
  </si>
  <si>
    <t>Oša Aiva</t>
  </si>
  <si>
    <t>Meļko Lauma</t>
  </si>
  <si>
    <t>Ruuto Meeli</t>
  </si>
  <si>
    <t>Laks Ave</t>
  </si>
  <si>
    <t>12.03.2023.</t>
  </si>
  <si>
    <t>HiLo Buch.</t>
  </si>
  <si>
    <t>Lemkina S./Jukštaks I.</t>
  </si>
  <si>
    <t>Skalbe S./ Kampāns U.</t>
  </si>
  <si>
    <t>More I./ Ivanovs R.</t>
  </si>
  <si>
    <t>Sirmā E./ Reinbergs A.</t>
  </si>
  <si>
    <t>Ķelle M./ Mednis Al.</t>
  </si>
  <si>
    <t>Pabērza M./ Balodis G.</t>
  </si>
  <si>
    <t>Pēča S./Pēčs A.</t>
  </si>
  <si>
    <t>Aver G,/ Michelis A.</t>
  </si>
  <si>
    <t>Vīksne B./ Suķis A.</t>
  </si>
  <si>
    <t>Indrāne I./ Jānelsiņš J.</t>
  </si>
  <si>
    <t>Uustulnd A./ Mererand U.</t>
  </si>
  <si>
    <t>Skulme I./ Liepins G.</t>
  </si>
  <si>
    <t>Kriščuka D./ Rudzītis A.</t>
  </si>
  <si>
    <t>Vilkoica I./ Rūja I.</t>
  </si>
  <si>
    <t>Lāce I./ Albrehts A.</t>
  </si>
  <si>
    <t>Izbaša I./ Putāns R.</t>
  </si>
  <si>
    <t>Vilde I/ Cela M.</t>
  </si>
  <si>
    <t>Kuzmina S./ Kuzmins A.</t>
  </si>
  <si>
    <t>Liepiņa I./Laķis J.</t>
  </si>
  <si>
    <t>Ozola I./Liepiņš V.</t>
  </si>
  <si>
    <t>Terehova A./ Roguļins A.</t>
  </si>
  <si>
    <t>Čudare N./Bilinskis A</t>
  </si>
  <si>
    <t>Osokina T./ Piuss R.</t>
  </si>
  <si>
    <t>EST/LAT</t>
  </si>
  <si>
    <t>Vaho A./ Vaho G.</t>
  </si>
  <si>
    <t>Dodenberga G./ Lukaševičs V.</t>
  </si>
  <si>
    <t>Vanaga D./ Lapsiņš A.</t>
  </si>
  <si>
    <t>Adamane I./ Pērkons J.</t>
  </si>
  <si>
    <t>Malmberg O./ Ločmels I.</t>
  </si>
  <si>
    <t>Laks A./ Laks T.</t>
  </si>
  <si>
    <t>Meļko L./ Trees G.</t>
  </si>
  <si>
    <t>LAT/EST</t>
  </si>
  <si>
    <t>Brasle-Bērziņa K./ Braslis-Bērziņš E.</t>
  </si>
  <si>
    <t>Valmiera V./ Tiit K.</t>
  </si>
  <si>
    <t>Ruuto M./ Ruuto A.</t>
  </si>
  <si>
    <t>Mihailova I./ Mihailovs J.</t>
  </si>
  <si>
    <t>Ahentāle R./ Laganovskis V</t>
  </si>
  <si>
    <t>Aigars Atslēga</t>
  </si>
  <si>
    <t>Cunka/Kupcs</t>
  </si>
  <si>
    <t>LAT/LAT</t>
  </si>
  <si>
    <t>Zugs/Mednis</t>
  </si>
  <si>
    <t>Evers/Cepuritis</t>
  </si>
  <si>
    <t>Krasts/Ramba</t>
  </si>
  <si>
    <t>Markuss/Balodis</t>
  </si>
  <si>
    <t>Tapins/Laugalis</t>
  </si>
  <si>
    <t>Bisovs/Zarins</t>
  </si>
  <si>
    <t>Pupols/Firsts</t>
  </si>
  <si>
    <t>Saulitis/Laze</t>
  </si>
  <si>
    <t>Puvi/Lepist</t>
  </si>
  <si>
    <t>EST/EST</t>
  </si>
  <si>
    <t>Leonovs/Dzenis</t>
  </si>
  <si>
    <t>Prohorovs/Balodis</t>
  </si>
  <si>
    <t>Armuska/Probaks</t>
  </si>
  <si>
    <t>Svars/Erbe</t>
  </si>
  <si>
    <t>Kuntson/Helm-Rosin</t>
  </si>
  <si>
    <t>Elva/Kask</t>
  </si>
  <si>
    <t>Laumanis/Redbergs</t>
  </si>
  <si>
    <t>Karu/Posnoi</t>
  </si>
  <si>
    <t>Dambergs/Tindenovskis</t>
  </si>
  <si>
    <t>Dumins/Cudars</t>
  </si>
  <si>
    <t>Poltrago/Lepist</t>
  </si>
  <si>
    <t>Einiks/Malcenieks</t>
  </si>
  <si>
    <t>Dubults/Viksna</t>
  </si>
  <si>
    <t>Caklis/caklis</t>
  </si>
  <si>
    <t>Fausts/Idrans</t>
  </si>
  <si>
    <t>Kuzmins/Zuns</t>
  </si>
  <si>
    <t>Marga/Tiesnesis</t>
  </si>
  <si>
    <t>Pumpins/Pumpins</t>
  </si>
  <si>
    <t>Abele/Ositis</t>
  </si>
  <si>
    <t>Arbidans/Plavnieks</t>
  </si>
  <si>
    <t>Treijs/Janovskis</t>
  </si>
  <si>
    <t>Tormans/Bikse</t>
  </si>
  <si>
    <t>GB/LAT</t>
  </si>
  <si>
    <t>Caklis/Rusakovs</t>
  </si>
  <si>
    <t>Stabulnieks/Borisevics</t>
  </si>
  <si>
    <t>Humal/Talisti</t>
  </si>
  <si>
    <t>Petrovs/Kalns</t>
  </si>
  <si>
    <t>Keiris/Laugalis</t>
  </si>
  <si>
    <t>Pari/Remmel</t>
  </si>
  <si>
    <t>Feldmanis/Roga</t>
  </si>
  <si>
    <t>Augulis/Kuskis</t>
  </si>
  <si>
    <t>Pulle/Nikitenko</t>
  </si>
  <si>
    <t>Jansons/Zagorskis</t>
  </si>
  <si>
    <t>Silins/Senkans</t>
  </si>
  <si>
    <t>Cuda/Grikis</t>
  </si>
  <si>
    <t>Karon/Strazdin</t>
  </si>
  <si>
    <t>Are/Kondrics</t>
  </si>
  <si>
    <t>Sjomkans/Chepulis</t>
  </si>
  <si>
    <t>Heina/Liimer</t>
  </si>
  <si>
    <t>Lehemets/Bakhoff</t>
  </si>
  <si>
    <t>Bakulis/Idriksons</t>
  </si>
  <si>
    <t>Drikis/Zeltins</t>
  </si>
  <si>
    <t>Gailis/Bakulis</t>
  </si>
  <si>
    <t>Gordejevs/Tupureins</t>
  </si>
  <si>
    <t>Kreitals/Urtans</t>
  </si>
  <si>
    <t>Peka/Pulkstens</t>
  </si>
  <si>
    <t>Sausins/Guza</t>
  </si>
  <si>
    <t>Turlais/Prikulis</t>
  </si>
  <si>
    <t>Videvik/Aas</t>
  </si>
  <si>
    <t>Barbaks/Kreitals</t>
  </si>
  <si>
    <t>Laanet/Rits</t>
  </si>
  <si>
    <t xml:space="preserve">Juris Firsts </t>
  </si>
  <si>
    <t>Stage 1 of the WorldCup 2023      PAIRS MEN</t>
  </si>
  <si>
    <t>Stage 1 of the WorldCup 2023      PAIRS MIXED</t>
  </si>
  <si>
    <t>Stage 1 of the WorldCup 2023      WOMEN</t>
  </si>
  <si>
    <t>Stage 1 of the WorldCup 2023      MEN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</si>
</sst>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6">
    <font>
      <sz val="11"/>
      <color theme="1"/>
      <name val="Calibri"/>
      <family val="2"/>
      <charset val="186"/>
      <scheme val="minor"/>
    </font>
    <font>
      <b/>
      <i/>
      <sz val="2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color indexed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indexed="14"/>
      <name val="Times New Roman"/>
      <family val="1"/>
      <charset val="186"/>
    </font>
    <font>
      <sz val="9"/>
      <color indexed="14"/>
      <name val="Times New Roman"/>
      <family val="1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1" fontId="4" fillId="4" borderId="4" xfId="0" applyNumberFormat="1" applyFont="1" applyFill="1" applyBorder="1" applyAlignment="1">
      <alignment horizontal="center"/>
    </xf>
    <xf numFmtId="0" fontId="2" fillId="5" borderId="0" xfId="0" applyFont="1" applyFill="1"/>
    <xf numFmtId="0" fontId="1" fillId="2" borderId="0" xfId="0" applyFont="1" applyFill="1" applyAlignment="1"/>
    <xf numFmtId="0" fontId="5" fillId="2" borderId="0" xfId="0" applyFont="1" applyFill="1" applyBorder="1" applyAlignment="1">
      <alignment vertical="center"/>
    </xf>
    <xf numFmtId="0" fontId="6" fillId="2" borderId="0" xfId="0" applyFont="1" applyFill="1"/>
    <xf numFmtId="164" fontId="2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2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vertical="center"/>
    </xf>
    <xf numFmtId="0" fontId="4" fillId="3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center" vertical="center"/>
    </xf>
    <xf numFmtId="1" fontId="4" fillId="2" borderId="16" xfId="0" applyNumberFormat="1" applyFont="1" applyFill="1" applyBorder="1" applyAlignment="1">
      <alignment horizontal="center" vertical="center"/>
    </xf>
    <xf numFmtId="1" fontId="9" fillId="2" borderId="16" xfId="0" applyNumberFormat="1" applyFont="1" applyFill="1" applyBorder="1" applyAlignment="1">
      <alignment horizontal="center" vertical="center"/>
    </xf>
    <xf numFmtId="165" fontId="2" fillId="2" borderId="17" xfId="0" applyNumberFormat="1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>
      <alignment horizontal="center" vertical="center" wrapText="1"/>
    </xf>
    <xf numFmtId="1" fontId="10" fillId="2" borderId="16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/>
    </xf>
    <xf numFmtId="1" fontId="2" fillId="2" borderId="9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/>
      <protection hidden="1"/>
    </xf>
    <xf numFmtId="0" fontId="4" fillId="2" borderId="18" xfId="0" applyFont="1" applyFill="1" applyBorder="1" applyAlignment="1" applyProtection="1">
      <alignment horizontal="center" vertical="center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11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11" fillId="2" borderId="15" xfId="0" applyFont="1" applyFill="1" applyBorder="1" applyAlignment="1" applyProtection="1">
      <alignment horizontal="center" vertical="center"/>
      <protection hidden="1"/>
    </xf>
    <xf numFmtId="0" fontId="4" fillId="2" borderId="9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1" fontId="2" fillId="5" borderId="25" xfId="0" applyNumberFormat="1" applyFont="1" applyFill="1" applyBorder="1" applyAlignment="1">
      <alignment horizontal="center"/>
    </xf>
    <xf numFmtId="0" fontId="2" fillId="5" borderId="2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1" fontId="9" fillId="2" borderId="28" xfId="0" applyNumberFormat="1" applyFont="1" applyFill="1" applyBorder="1" applyAlignment="1">
      <alignment horizontal="center" vertical="center"/>
    </xf>
    <xf numFmtId="165" fontId="2" fillId="2" borderId="25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2" borderId="29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11" fillId="2" borderId="30" xfId="0" applyFont="1" applyFill="1" applyBorder="1" applyAlignment="1" applyProtection="1">
      <alignment horizontal="center" vertical="center"/>
      <protection hidden="1"/>
    </xf>
    <xf numFmtId="0" fontId="4" fillId="2" borderId="31" xfId="0" applyFont="1" applyFill="1" applyBorder="1" applyAlignment="1" applyProtection="1">
      <alignment horizontal="center" vertical="center"/>
      <protection hidden="1"/>
    </xf>
    <xf numFmtId="0" fontId="11" fillId="2" borderId="32" xfId="0" applyFont="1" applyFill="1" applyBorder="1" applyAlignment="1" applyProtection="1">
      <alignment horizontal="center" vertical="center"/>
      <protection hidden="1"/>
    </xf>
    <xf numFmtId="0" fontId="4" fillId="2" borderId="33" xfId="0" applyFont="1" applyFill="1" applyBorder="1" applyAlignment="1" applyProtection="1">
      <alignment horizontal="center" vertical="center"/>
      <protection hidden="1"/>
    </xf>
    <xf numFmtId="0" fontId="11" fillId="2" borderId="34" xfId="0" applyFont="1" applyFill="1" applyBorder="1" applyAlignment="1" applyProtection="1">
      <alignment horizontal="center" vertical="center"/>
      <protection hidden="1"/>
    </xf>
    <xf numFmtId="0" fontId="2" fillId="2" borderId="3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" fontId="2" fillId="5" borderId="4" xfId="0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1" fontId="2" fillId="2" borderId="28" xfId="0" applyNumberFormat="1" applyFont="1" applyFill="1" applyBorder="1" applyAlignment="1">
      <alignment horizontal="center" vertical="center"/>
    </xf>
    <xf numFmtId="1" fontId="2" fillId="2" borderId="2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1" fontId="9" fillId="2" borderId="36" xfId="0" applyNumberFormat="1" applyFont="1" applyFill="1" applyBorder="1" applyAlignment="1">
      <alignment horizontal="center" vertical="center"/>
    </xf>
    <xf numFmtId="1" fontId="13" fillId="2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1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1" fontId="9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6" fillId="2" borderId="0" xfId="0" applyFont="1" applyFill="1" applyBorder="1" applyAlignment="1"/>
    <xf numFmtId="0" fontId="6" fillId="2" borderId="0" xfId="0" applyFont="1" applyFill="1" applyAlignment="1">
      <alignment horizontal="left"/>
    </xf>
    <xf numFmtId="0" fontId="2" fillId="0" borderId="0" xfId="0" applyFont="1" applyFill="1"/>
    <xf numFmtId="0" fontId="9" fillId="2" borderId="38" xfId="0" applyFont="1" applyFill="1" applyBorder="1" applyAlignment="1">
      <alignment horizontal="left" vertical="center"/>
    </xf>
    <xf numFmtId="0" fontId="5" fillId="2" borderId="6" xfId="0" applyFont="1" applyFill="1" applyBorder="1" applyAlignment="1"/>
    <xf numFmtId="0" fontId="4" fillId="3" borderId="11" xfId="0" applyFont="1" applyFill="1" applyBorder="1" applyAlignment="1">
      <alignment horizontal="center" vertical="center" wrapText="1"/>
    </xf>
    <xf numFmtId="1" fontId="4" fillId="5" borderId="16" xfId="0" applyNumberFormat="1" applyFont="1" applyFill="1" applyBorder="1" applyAlignment="1">
      <alignment horizontal="center" vertical="center"/>
    </xf>
    <xf numFmtId="1" fontId="9" fillId="5" borderId="16" xfId="0" applyNumberFormat="1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165" fontId="2" fillId="5" borderId="17" xfId="0" applyNumberFormat="1" applyFont="1" applyFill="1" applyBorder="1" applyAlignment="1">
      <alignment horizontal="center" vertical="center" wrapText="1"/>
    </xf>
    <xf numFmtId="1" fontId="2" fillId="5" borderId="16" xfId="0" applyNumberFormat="1" applyFont="1" applyFill="1" applyBorder="1" applyAlignment="1">
      <alignment horizontal="center" vertical="center" wrapText="1"/>
    </xf>
    <xf numFmtId="1" fontId="10" fillId="5" borderId="16" xfId="0" applyNumberFormat="1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/>
    </xf>
    <xf numFmtId="1" fontId="2" fillId="5" borderId="39" xfId="0" applyNumberFormat="1" applyFont="1" applyFill="1" applyBorder="1" applyAlignment="1">
      <alignment horizontal="center" vertical="center"/>
    </xf>
    <xf numFmtId="1" fontId="2" fillId="5" borderId="17" xfId="0" applyNumberFormat="1" applyFont="1" applyFill="1" applyBorder="1" applyAlignment="1">
      <alignment horizontal="center" vertical="center"/>
    </xf>
    <xf numFmtId="1" fontId="2" fillId="5" borderId="17" xfId="0" applyNumberFormat="1" applyFont="1" applyFill="1" applyBorder="1" applyAlignment="1">
      <alignment horizontal="center" vertical="center" wrapText="1"/>
    </xf>
    <xf numFmtId="1" fontId="2" fillId="5" borderId="18" xfId="0" applyNumberFormat="1" applyFont="1" applyFill="1" applyBorder="1" applyAlignment="1">
      <alignment horizontal="center" vertical="center" wrapText="1"/>
    </xf>
    <xf numFmtId="0" fontId="11" fillId="5" borderId="40" xfId="0" applyFont="1" applyFill="1" applyBorder="1" applyAlignment="1" applyProtection="1">
      <alignment horizontal="center" vertical="center"/>
      <protection hidden="1"/>
    </xf>
    <xf numFmtId="0" fontId="4" fillId="5" borderId="18" xfId="0" applyFont="1" applyFill="1" applyBorder="1" applyAlignment="1" applyProtection="1">
      <alignment horizontal="center" vertical="center"/>
      <protection hidden="1"/>
    </xf>
    <xf numFmtId="0" fontId="11" fillId="5" borderId="41" xfId="0" applyFont="1" applyFill="1" applyBorder="1" applyAlignment="1" applyProtection="1">
      <alignment horizontal="center" vertical="center"/>
      <protection hidden="1"/>
    </xf>
    <xf numFmtId="0" fontId="11" fillId="5" borderId="19" xfId="0" applyFont="1" applyFill="1" applyBorder="1" applyAlignment="1" applyProtection="1">
      <alignment horizontal="center" vertical="center"/>
      <protection hidden="1"/>
    </xf>
    <xf numFmtId="0" fontId="4" fillId="5" borderId="22" xfId="0" applyFont="1" applyFill="1" applyBorder="1" applyAlignment="1" applyProtection="1">
      <alignment horizontal="center" vertical="center"/>
      <protection hidden="1"/>
    </xf>
    <xf numFmtId="0" fontId="11" fillId="5" borderId="0" xfId="0" applyFont="1" applyFill="1" applyBorder="1" applyAlignment="1" applyProtection="1">
      <alignment horizontal="center" vertical="center"/>
      <protection hidden="1"/>
    </xf>
    <xf numFmtId="0" fontId="2" fillId="5" borderId="42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1" fontId="2" fillId="5" borderId="15" xfId="0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vertical="center"/>
    </xf>
    <xf numFmtId="1" fontId="4" fillId="5" borderId="4" xfId="0" applyNumberFormat="1" applyFont="1" applyFill="1" applyBorder="1" applyAlignment="1">
      <alignment horizontal="center" vertical="center"/>
    </xf>
    <xf numFmtId="1" fontId="9" fillId="5" borderId="4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165" fontId="2" fillId="5" borderId="25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1" fontId="10" fillId="5" borderId="4" xfId="0" applyNumberFormat="1" applyFont="1" applyFill="1" applyBorder="1" applyAlignment="1">
      <alignment horizontal="center" vertical="center" wrapText="1"/>
    </xf>
    <xf numFmtId="1" fontId="2" fillId="5" borderId="27" xfId="0" applyNumberFormat="1" applyFont="1" applyFill="1" applyBorder="1" applyAlignment="1">
      <alignment horizontal="center" vertical="center"/>
    </xf>
    <xf numFmtId="1" fontId="2" fillId="5" borderId="4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 wrapText="1"/>
    </xf>
    <xf numFmtId="0" fontId="11" fillId="5" borderId="38" xfId="0" applyFont="1" applyFill="1" applyBorder="1" applyAlignment="1" applyProtection="1">
      <alignment horizontal="center" vertical="center"/>
      <protection hidden="1"/>
    </xf>
    <xf numFmtId="0" fontId="4" fillId="5" borderId="26" xfId="0" applyFont="1" applyFill="1" applyBorder="1" applyAlignment="1" applyProtection="1">
      <alignment horizontal="center" vertical="center"/>
      <protection hidden="1"/>
    </xf>
    <xf numFmtId="0" fontId="11" fillId="5" borderId="43" xfId="0" applyFont="1" applyFill="1" applyBorder="1" applyAlignment="1" applyProtection="1">
      <alignment horizontal="center" vertical="center"/>
      <protection hidden="1"/>
    </xf>
    <xf numFmtId="0" fontId="4" fillId="5" borderId="31" xfId="0" applyFont="1" applyFill="1" applyBorder="1" applyAlignment="1" applyProtection="1">
      <alignment horizontal="center" vertical="center"/>
      <protection hidden="1"/>
    </xf>
    <xf numFmtId="0" fontId="11" fillId="5" borderId="32" xfId="0" applyFont="1" applyFill="1" applyBorder="1" applyAlignment="1" applyProtection="1">
      <alignment horizontal="center" vertical="center"/>
      <protection hidden="1"/>
    </xf>
    <xf numFmtId="0" fontId="11" fillId="5" borderId="44" xfId="0" applyFont="1" applyFill="1" applyBorder="1" applyAlignment="1" applyProtection="1">
      <alignment horizontal="center" vertical="center"/>
      <protection hidden="1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1" fontId="2" fillId="5" borderId="3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1" fontId="2" fillId="5" borderId="28" xfId="0" applyNumberFormat="1" applyFont="1" applyFill="1" applyBorder="1" applyAlignment="1">
      <alignment horizontal="center" vertical="center"/>
    </xf>
    <xf numFmtId="1" fontId="2" fillId="5" borderId="38" xfId="0" applyNumberFormat="1" applyFont="1" applyFill="1" applyBorder="1" applyAlignment="1">
      <alignment horizontal="center" vertical="center"/>
    </xf>
    <xf numFmtId="0" fontId="11" fillId="5" borderId="30" xfId="0" applyFont="1" applyFill="1" applyBorder="1" applyAlignment="1" applyProtection="1">
      <alignment horizontal="center" vertical="center"/>
      <protection hidden="1"/>
    </xf>
    <xf numFmtId="1" fontId="2" fillId="5" borderId="25" xfId="0" applyNumberFormat="1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3" borderId="12" xfId="0" applyFont="1" applyFill="1" applyBorder="1" applyAlignment="1" applyProtection="1">
      <alignment horizontal="center" vertical="center"/>
      <protection hidden="1"/>
    </xf>
    <xf numFmtId="0" fontId="4" fillId="3" borderId="1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3" borderId="13" xfId="0" applyFont="1" applyFill="1" applyBorder="1" applyAlignment="1" applyProtection="1">
      <alignment horizontal="center"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4" fillId="3" borderId="11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>
      <alignment horizontal="center"/>
    </xf>
    <xf numFmtId="0" fontId="4" fillId="3" borderId="2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14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left"/>
    </xf>
    <xf numFmtId="0" fontId="9" fillId="2" borderId="46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center" vertical="center" wrapText="1"/>
    </xf>
    <xf numFmtId="1" fontId="2" fillId="5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5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0070C0"/>
      </font>
      <fill>
        <patternFill>
          <bgColor rgb="FFFFFF00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0070C0"/>
      </font>
      <fill>
        <patternFill>
          <bgColor rgb="FFFFFF00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b/>
        <i val="0"/>
        <condense val="0"/>
        <extend val="0"/>
        <color indexed="17"/>
      </font>
      <fill>
        <patternFill>
          <bgColor rgb="FFFFFF00"/>
        </patternFill>
      </fill>
    </dxf>
    <dxf>
      <font>
        <b/>
        <i val="0"/>
        <condense val="0"/>
        <extend val="0"/>
        <color indexed="12"/>
      </font>
      <fill>
        <patternFill>
          <bgColor rgb="FFFFFF00"/>
        </patternFill>
      </fill>
    </dxf>
    <dxf>
      <font>
        <b/>
        <i val="0"/>
        <condense val="0"/>
        <extend val="0"/>
        <color indexed="10"/>
      </font>
      <fill>
        <patternFill>
          <bgColor rgb="FFFFFF00"/>
        </patternFill>
      </fill>
    </dxf>
    <dxf>
      <font>
        <b/>
        <i val="0"/>
        <condense val="0"/>
        <extend val="0"/>
        <color indexed="17"/>
      </font>
      <fill>
        <patternFill>
          <bgColor rgb="FFFFFF00"/>
        </patternFill>
      </fill>
    </dxf>
    <dxf>
      <font>
        <b/>
        <i val="0"/>
        <condense val="0"/>
        <extend val="0"/>
        <color indexed="12"/>
      </font>
      <fill>
        <patternFill>
          <bgColor rgb="FFFFFF00"/>
        </patternFill>
      </fill>
    </dxf>
    <dxf>
      <font>
        <b/>
        <i val="0"/>
        <condense val="0"/>
        <extend val="0"/>
        <color indexed="1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0070C0"/>
      </font>
      <fill>
        <patternFill>
          <bgColor rgb="FFFFFF00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b/>
        <i val="0"/>
        <condense val="0"/>
        <extend val="0"/>
        <color indexed="17"/>
      </font>
      <fill>
        <patternFill>
          <bgColor rgb="FFFFFF00"/>
        </patternFill>
      </fill>
    </dxf>
    <dxf>
      <font>
        <b/>
        <i val="0"/>
        <condense val="0"/>
        <extend val="0"/>
        <color indexed="12"/>
      </font>
      <fill>
        <patternFill>
          <bgColor rgb="FFFFFF00"/>
        </patternFill>
      </fill>
    </dxf>
    <dxf>
      <font>
        <b/>
        <i val="0"/>
        <condense val="0"/>
        <extend val="0"/>
        <color indexed="1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0070C0"/>
      </font>
      <fill>
        <patternFill>
          <bgColor rgb="FFFFFF00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ont>
        <b/>
        <i val="0"/>
        <color rgb="FFFF0000"/>
      </font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7"/>
      </font>
      <fill>
        <patternFill>
          <bgColor rgb="FFFFFF00"/>
        </patternFill>
      </fill>
    </dxf>
    <dxf>
      <font>
        <b/>
        <i val="0"/>
        <condense val="0"/>
        <extend val="0"/>
        <color indexed="12"/>
      </font>
      <fill>
        <patternFill>
          <bgColor rgb="FFFFFF00"/>
        </patternFill>
      </fill>
    </dxf>
    <dxf>
      <font>
        <b/>
        <i val="0"/>
        <condense val="0"/>
        <extend val="0"/>
        <color indexed="1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0070C0"/>
      </font>
      <fill>
        <patternFill>
          <bgColor rgb="FFFFFF00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ont>
        <b/>
        <i val="0"/>
        <color rgb="FFFF0000"/>
      </font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7"/>
      </font>
      <fill>
        <patternFill>
          <bgColor rgb="FFFFFF00"/>
        </patternFill>
      </fill>
    </dxf>
    <dxf>
      <font>
        <b/>
        <i val="0"/>
        <condense val="0"/>
        <extend val="0"/>
        <color indexed="12"/>
      </font>
      <fill>
        <patternFill>
          <bgColor rgb="FFFFFF00"/>
        </patternFill>
      </fill>
    </dxf>
    <dxf>
      <font>
        <b/>
        <i val="0"/>
        <condense val="0"/>
        <extend val="0"/>
        <color indexed="10"/>
      </font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E231"/>
  <sheetViews>
    <sheetView tabSelected="1" workbookViewId="0">
      <selection activeCell="D18" sqref="D18"/>
    </sheetView>
  </sheetViews>
  <sheetFormatPr defaultRowHeight="12.75"/>
  <cols>
    <col min="1" max="1" width="3.42578125" style="1" customWidth="1"/>
    <col min="2" max="2" width="17.42578125" style="1" customWidth="1"/>
    <col min="3" max="3" width="11.28515625" style="1" customWidth="1"/>
    <col min="4" max="4" width="5" style="1" customWidth="1"/>
    <col min="5" max="5" width="5.85546875" style="1" customWidth="1"/>
    <col min="6" max="6" width="4.7109375" style="1" customWidth="1"/>
    <col min="7" max="7" width="5.85546875" style="1" customWidth="1"/>
    <col min="8" max="12" width="4.7109375" style="1" customWidth="1"/>
    <col min="13" max="15" width="5" style="1" customWidth="1"/>
    <col min="16" max="16" width="3.28515625" style="1" customWidth="1"/>
    <col min="17" max="17" width="2.7109375" style="1" customWidth="1"/>
    <col min="18" max="18" width="3.28515625" style="1" customWidth="1"/>
    <col min="19" max="19" width="2.7109375" style="1" customWidth="1"/>
    <col min="20" max="20" width="3.28515625" style="1" customWidth="1"/>
    <col min="21" max="21" width="2.7109375" style="1" customWidth="1"/>
    <col min="22" max="22" width="3.28515625" style="1" customWidth="1"/>
    <col min="23" max="23" width="2.7109375" style="1" customWidth="1"/>
    <col min="24" max="24" width="3.28515625" style="1" customWidth="1"/>
    <col min="25" max="25" width="2.7109375" style="1" customWidth="1"/>
    <col min="26" max="26" width="3.28515625" style="1" customWidth="1"/>
    <col min="27" max="27" width="2.7109375" style="1" customWidth="1"/>
    <col min="28" max="28" width="3.28515625" style="1" customWidth="1"/>
    <col min="29" max="29" width="2.7109375" style="1" customWidth="1"/>
    <col min="30" max="30" width="3.28515625" style="1" customWidth="1"/>
    <col min="31" max="31" width="2.7109375" style="1" customWidth="1"/>
    <col min="32" max="32" width="3.28515625" style="1" customWidth="1"/>
    <col min="33" max="33" width="2.7109375" style="1" customWidth="1"/>
    <col min="34" max="34" width="3.28515625" style="1" customWidth="1"/>
    <col min="35" max="35" width="2.7109375" style="1" customWidth="1"/>
    <col min="36" max="36" width="3.28515625" style="1" customWidth="1"/>
    <col min="37" max="37" width="2.7109375" style="1" customWidth="1"/>
    <col min="38" max="38" width="2.42578125" style="1" customWidth="1"/>
    <col min="39" max="39" width="3.42578125" style="1" customWidth="1"/>
    <col min="40" max="40" width="2.42578125" style="1" customWidth="1"/>
    <col min="41" max="51" width="4.7109375" style="1" customWidth="1"/>
    <col min="52" max="52" width="2.42578125" style="1" customWidth="1"/>
    <col min="53" max="63" width="4.7109375" style="1" customWidth="1"/>
    <col min="64" max="64" width="5.85546875" style="1" customWidth="1"/>
    <col min="65" max="66" width="6.42578125" style="1" customWidth="1"/>
    <col min="67" max="67" width="6.7109375" style="1" customWidth="1"/>
    <col min="68" max="68" width="9.140625" style="7"/>
    <col min="69" max="69" width="18.7109375" style="7" customWidth="1"/>
    <col min="70" max="70" width="7.42578125" style="7" customWidth="1"/>
    <col min="71" max="83" width="9.140625" style="7"/>
    <col min="84" max="16384" width="9.140625" style="1"/>
  </cols>
  <sheetData>
    <row r="1" spans="1:70" ht="18.75">
      <c r="A1" s="173" t="s">
        <v>367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I1" s="2"/>
      <c r="AJ1" s="2"/>
      <c r="AK1" s="2"/>
      <c r="AL1" s="3"/>
      <c r="AM1" s="3"/>
      <c r="AN1" s="4"/>
      <c r="AO1" s="174" t="s">
        <v>0</v>
      </c>
      <c r="AP1" s="175"/>
      <c r="AQ1" s="5">
        <f>SUM(MAX(L5:L180)*2)</f>
        <v>22</v>
      </c>
      <c r="AR1" s="176" t="s">
        <v>1</v>
      </c>
      <c r="AS1" s="177"/>
      <c r="AT1" s="178"/>
      <c r="AU1" s="6">
        <f>SUM(ROUND(AQ1/100*65,0))</f>
        <v>14</v>
      </c>
      <c r="AV1" s="174" t="s">
        <v>2</v>
      </c>
      <c r="AW1" s="175"/>
      <c r="AX1" s="6">
        <f>MAX(L5:L180)</f>
        <v>11</v>
      </c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</row>
    <row r="2" spans="1:70" ht="25.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8"/>
      <c r="AI2" s="8"/>
      <c r="AJ2" s="8"/>
      <c r="AK2" s="8"/>
      <c r="AL2" s="2"/>
      <c r="AM2" s="2"/>
      <c r="AN2" s="2"/>
      <c r="AO2" s="9"/>
      <c r="AP2" s="9"/>
      <c r="AQ2" s="9"/>
      <c r="AR2" s="9"/>
      <c r="AS2" s="9"/>
      <c r="AT2" s="9"/>
      <c r="AU2" s="9"/>
      <c r="AV2" s="9"/>
      <c r="AW2" s="9"/>
      <c r="AX2" s="9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</row>
    <row r="3" spans="1:70" ht="15.75">
      <c r="A3" s="179">
        <v>44996</v>
      </c>
      <c r="B3" s="180"/>
      <c r="C3" s="10"/>
      <c r="D3" s="168" t="s">
        <v>3</v>
      </c>
      <c r="E3" s="168"/>
      <c r="F3" s="168"/>
      <c r="G3" s="168"/>
      <c r="H3" s="11"/>
      <c r="I3" s="12"/>
      <c r="J3" s="12"/>
      <c r="K3" s="12"/>
      <c r="L3" s="12"/>
      <c r="M3" s="168" t="s">
        <v>4</v>
      </c>
      <c r="N3" s="168"/>
      <c r="O3" s="168"/>
      <c r="P3" s="168"/>
      <c r="Q3" s="167" t="s">
        <v>5</v>
      </c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3"/>
      <c r="AM3" s="13"/>
      <c r="AN3" s="13"/>
      <c r="AO3" s="169" t="s">
        <v>6</v>
      </c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2"/>
      <c r="BA3" s="169" t="s">
        <v>7</v>
      </c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69"/>
    </row>
    <row r="4" spans="1:70" ht="25.5">
      <c r="A4" s="14" t="s">
        <v>8</v>
      </c>
      <c r="B4" s="15" t="s">
        <v>9</v>
      </c>
      <c r="C4" s="16" t="s">
        <v>10</v>
      </c>
      <c r="D4" s="17" t="s">
        <v>11</v>
      </c>
      <c r="E4" s="18" t="s">
        <v>12</v>
      </c>
      <c r="F4" s="19" t="s">
        <v>13</v>
      </c>
      <c r="G4" s="19" t="s">
        <v>14</v>
      </c>
      <c r="H4" s="19" t="s">
        <v>15</v>
      </c>
      <c r="I4" s="19" t="s">
        <v>16</v>
      </c>
      <c r="J4" s="19" t="s">
        <v>17</v>
      </c>
      <c r="K4" s="19" t="s">
        <v>18</v>
      </c>
      <c r="L4" s="19" t="s">
        <v>19</v>
      </c>
      <c r="M4" s="19" t="s">
        <v>20</v>
      </c>
      <c r="N4" s="19" t="s">
        <v>21</v>
      </c>
      <c r="O4" s="20" t="s">
        <v>22</v>
      </c>
      <c r="P4" s="170">
        <v>1</v>
      </c>
      <c r="Q4" s="171"/>
      <c r="R4" s="165">
        <v>2</v>
      </c>
      <c r="S4" s="172"/>
      <c r="T4" s="172">
        <v>3</v>
      </c>
      <c r="U4" s="172"/>
      <c r="V4" s="172">
        <v>4</v>
      </c>
      <c r="W4" s="172"/>
      <c r="X4" s="172">
        <v>5</v>
      </c>
      <c r="Y4" s="172"/>
      <c r="Z4" s="172">
        <v>6</v>
      </c>
      <c r="AA4" s="172"/>
      <c r="AB4" s="172">
        <v>7</v>
      </c>
      <c r="AC4" s="172"/>
      <c r="AD4" s="172">
        <v>8</v>
      </c>
      <c r="AE4" s="172"/>
      <c r="AF4" s="172">
        <v>9</v>
      </c>
      <c r="AG4" s="172"/>
      <c r="AH4" s="164">
        <v>10</v>
      </c>
      <c r="AI4" s="165"/>
      <c r="AJ4" s="164">
        <v>11</v>
      </c>
      <c r="AK4" s="165"/>
      <c r="AL4" s="21"/>
      <c r="AM4" s="22"/>
      <c r="AN4" s="21"/>
      <c r="AO4" s="23">
        <v>1</v>
      </c>
      <c r="AP4" s="23">
        <v>2</v>
      </c>
      <c r="AQ4" s="23">
        <v>3</v>
      </c>
      <c r="AR4" s="23">
        <v>4</v>
      </c>
      <c r="AS4" s="23">
        <v>5</v>
      </c>
      <c r="AT4" s="23">
        <v>6</v>
      </c>
      <c r="AU4" s="23">
        <v>7</v>
      </c>
      <c r="AV4" s="23">
        <v>8</v>
      </c>
      <c r="AW4" s="23">
        <v>9</v>
      </c>
      <c r="AX4" s="23">
        <v>10</v>
      </c>
      <c r="AY4" s="23">
        <v>11</v>
      </c>
      <c r="AZ4" s="24"/>
      <c r="BA4" s="25">
        <v>1</v>
      </c>
      <c r="BB4" s="25">
        <v>2</v>
      </c>
      <c r="BC4" s="25">
        <v>3</v>
      </c>
      <c r="BD4" s="25">
        <v>4</v>
      </c>
      <c r="BE4" s="25">
        <v>5</v>
      </c>
      <c r="BF4" s="25">
        <v>6</v>
      </c>
      <c r="BG4" s="25">
        <v>7</v>
      </c>
      <c r="BH4" s="25">
        <v>8</v>
      </c>
      <c r="BI4" s="25">
        <v>9</v>
      </c>
      <c r="BJ4" s="25">
        <v>10</v>
      </c>
      <c r="BK4" s="25">
        <v>11</v>
      </c>
      <c r="BL4" s="25" t="s">
        <v>23</v>
      </c>
      <c r="BM4" s="26" t="s">
        <v>24</v>
      </c>
      <c r="BN4" s="26" t="s">
        <v>25</v>
      </c>
      <c r="BO4" s="27" t="s">
        <v>26</v>
      </c>
      <c r="BQ4" s="28" t="s">
        <v>27</v>
      </c>
      <c r="BR4" s="25" t="s">
        <v>28</v>
      </c>
    </row>
    <row r="5" spans="1:70" ht="14.25">
      <c r="A5" s="29">
        <v>1</v>
      </c>
      <c r="B5" s="30" t="s">
        <v>29</v>
      </c>
      <c r="C5" s="31" t="s">
        <v>30</v>
      </c>
      <c r="D5" s="32"/>
      <c r="E5" s="33">
        <f>IF(G5=0,0,IF(G5+F5&lt;1000,1000,G5+F5))</f>
        <v>2209</v>
      </c>
      <c r="F5" s="34">
        <f>IF(L5=0,0,IF(G5+(IF(I5&gt;-150,(IF(I5&gt;=150,IF(K5&gt;=$AU$1,0,SUM(IF(MAX(P5:AK5)=999,K5-2,K5)-L5*2*(15+50)%)*10),SUM(IF(MAX(P5:AK5)=999,K5-2,K5)-L5*2*(I5/10+50)%)*10)),(IF(I5&lt;-150,IF((IF(MAX(P5:AK5)=999,K5-2,K5)-L5*2*(I5/10+50)%)*10&lt;1,0,(IF(MAX(P5:AK5)=999,K5-2,K5)-L5*2*(I5/10+50)%)*10))))),(IF(I5&gt;-150,(IF(I5&gt;150,IF(K5&gt;=$AU$1,0,SUM(IF(MAX(P5:AK5)=999,K5-2,K5)-L5*2*(15+50)%)*10),SUM(IF(MAX(P5:AK5)=999,K5-2,K5)-L5*2*(I5/10+50)%)*10)),(IF(I5&lt;-150,IF((IF(MAX(P5:AK5)=999,K5-2,K5)-L5*2*(I5/10+50)%)*10&lt;1,0,(IF(MAX(P5:AK5)=999,K5-2,K5)-L5*2*(I5/10+50)%)*10)))))))</f>
        <v>-13.000000000000007</v>
      </c>
      <c r="G5" s="32">
        <v>2222</v>
      </c>
      <c r="H5" s="35"/>
      <c r="I5" s="36">
        <f>SUM(G5-M5)</f>
        <v>734.5454545454545</v>
      </c>
      <c r="J5" s="37">
        <f>BR5</f>
        <v>43</v>
      </c>
      <c r="K5" s="38">
        <v>13</v>
      </c>
      <c r="L5" s="39">
        <v>11</v>
      </c>
      <c r="M5" s="39">
        <f>SUM(AO5:AY5)/L5</f>
        <v>1487.4545454545455</v>
      </c>
      <c r="N5" s="36">
        <f>BL5</f>
        <v>127</v>
      </c>
      <c r="O5" s="40">
        <f>BO5</f>
        <v>105</v>
      </c>
      <c r="P5" s="41">
        <v>88</v>
      </c>
      <c r="Q5" s="42">
        <v>1</v>
      </c>
      <c r="R5" s="43">
        <v>148</v>
      </c>
      <c r="S5" s="42">
        <v>0</v>
      </c>
      <c r="T5" s="44">
        <v>116</v>
      </c>
      <c r="U5" s="45">
        <v>2</v>
      </c>
      <c r="V5" s="46">
        <v>75</v>
      </c>
      <c r="W5" s="45">
        <v>1</v>
      </c>
      <c r="X5" s="44">
        <v>79</v>
      </c>
      <c r="Y5" s="45">
        <v>1</v>
      </c>
      <c r="Z5" s="44">
        <v>84</v>
      </c>
      <c r="AA5" s="45">
        <v>2</v>
      </c>
      <c r="AB5" s="44">
        <v>64</v>
      </c>
      <c r="AC5" s="47">
        <v>2</v>
      </c>
      <c r="AD5" s="48">
        <v>46</v>
      </c>
      <c r="AE5" s="49">
        <v>0</v>
      </c>
      <c r="AF5" s="46">
        <v>70</v>
      </c>
      <c r="AG5" s="47">
        <v>0</v>
      </c>
      <c r="AH5" s="46">
        <v>135</v>
      </c>
      <c r="AI5" s="45">
        <v>2</v>
      </c>
      <c r="AJ5" s="44">
        <v>122</v>
      </c>
      <c r="AK5" s="45">
        <v>2</v>
      </c>
      <c r="AL5" s="50"/>
      <c r="AM5" s="22"/>
      <c r="AN5" s="50"/>
      <c r="AO5" s="51">
        <f t="shared" ref="AO5:AO68" si="0">IF(B5="BRIVS",0,(LOOKUP(P5,$A$5:$A$180,$G$5:$G$180)))</f>
        <v>1515</v>
      </c>
      <c r="AP5" s="52">
        <f t="shared" ref="AP5:AP68" si="1">IF(B5="BRIVS",0,(LOOKUP(R5,$A$5:$A$180,$G$5:$G$180)))</f>
        <v>1300</v>
      </c>
      <c r="AQ5" s="53">
        <f t="shared" ref="AQ5:AQ68" si="2">IF(B5="BRIVS",0,(LOOKUP(T5,$A$5:$A$180,$G$5:$G$180)))</f>
        <v>1433</v>
      </c>
      <c r="AR5" s="52">
        <f t="shared" ref="AR5:AR68" si="3">IF(B5="BRIVS",0,(LOOKUP(V5,$A$5:$A$180,$G$5:$G$180)))</f>
        <v>1545</v>
      </c>
      <c r="AS5" s="53">
        <f t="shared" ref="AS5:AS68" si="4">IF(B5="BRIVS",0,(LOOKUP(X5,$A$5:$A$180,$G$5:$G$180)))</f>
        <v>1538</v>
      </c>
      <c r="AT5" s="53">
        <f t="shared" ref="AT5:AT68" si="5">IF(B5="BRIVS",0,(LOOKUP(Z5,$A$5:$A$180,$G$5:$G$180)))</f>
        <v>1522</v>
      </c>
      <c r="AU5" s="53">
        <f t="shared" ref="AU5:AU68" si="6">IF(B5="BRIVS",0,(LOOKUP(AB5,$A$5:$A$180,$G$5:$G$180)))</f>
        <v>1587</v>
      </c>
      <c r="AV5" s="53">
        <f t="shared" ref="AV5:AV68" si="7">IF(B5="BRIVS",0,(LOOKUP(AD5,$A$5:$A$180,$G$5:$G$180)))</f>
        <v>1657</v>
      </c>
      <c r="AW5" s="52">
        <f t="shared" ref="AW5:AW68" si="8">IF(B5="BRIVS",0,(LOOKUP(AF5,$A$5:$A$180,$G$5:$G$180)))</f>
        <v>1561</v>
      </c>
      <c r="AX5" s="53">
        <f t="shared" ref="AX5:AX68" si="9">IF(B5="BRIVS",0,(LOOKUP(AH5,$A$5:$A$180,$G$5:$G$180)))</f>
        <v>1300</v>
      </c>
      <c r="AY5" s="53">
        <f t="shared" ref="AY5:AY68" si="10">IF(B5="BRIVS",0,(LOOKUP(AJ5,$A$5:$A$180,$G$5:$G$180)))</f>
        <v>1404</v>
      </c>
      <c r="AZ5" s="2"/>
      <c r="BA5" s="54">
        <f t="shared" ref="BA5:BA68" si="11">IF(P5=999,0,(LOOKUP($P5,$A$5:$A$180,$K$5:$K$180)))</f>
        <v>13</v>
      </c>
      <c r="BB5" s="55">
        <f t="shared" ref="BB5:BB68" si="12">IF(R5=999,0,(LOOKUP($R5,$A$5:$A$180,$K$5:$K$180)))</f>
        <v>11</v>
      </c>
      <c r="BC5" s="55">
        <f t="shared" ref="BC5:BC68" si="13">IF(T5=999,0,(LOOKUP($T5,$A$5:$A$180,$K$5:$K$180)))</f>
        <v>9</v>
      </c>
      <c r="BD5" s="56">
        <f t="shared" ref="BD5:BD68" si="14">IF(V5=999,0,(LOOKUP($V5,$A$5:$A$180,$K$5:$K$180)))</f>
        <v>12</v>
      </c>
      <c r="BE5" s="55">
        <f t="shared" ref="BE5:BE68" si="15">IF(X5=999,0,(LOOKUP($X5,$A$5:$A$180,$K$5:$K$180)))</f>
        <v>12</v>
      </c>
      <c r="BF5" s="55">
        <f t="shared" ref="BF5:BF68" si="16">IF(Z5=999,0,(LOOKUP($Z5,$A$5:$A$180,$K$5:$K$180)))</f>
        <v>11</v>
      </c>
      <c r="BG5" s="55">
        <f t="shared" ref="BG5:BG68" si="17">IF(AB5=999,0,(LOOKUP($AB5,$A$5:$A$180,$K$5:$K$180)))</f>
        <v>11</v>
      </c>
      <c r="BH5" s="55">
        <f t="shared" ref="BH5:BH68" si="18">IF(AD5=999,0,(LOOKUP($AD5,$A$5:$A$180,$K$5:$K$180)))</f>
        <v>13</v>
      </c>
      <c r="BI5" s="55">
        <f t="shared" ref="BI5:BI68" si="19">IF(AF5=999,0,(LOOKUP($AF5,$A$5:$A$180,$K$5:$K$180)))</f>
        <v>12</v>
      </c>
      <c r="BJ5" s="55">
        <f t="shared" ref="BJ5:BJ68" si="20">IF(AH5=999,0,(LOOKUP($AH5,$A$5:$A$180,$K$5:$K$180)))</f>
        <v>11</v>
      </c>
      <c r="BK5" s="55">
        <f t="shared" ref="BK5:BK68" si="21">IF(AJ5=999,0,(LOOKUP($AJ5,$A$5:$A$180,$K$5:$K$180)))</f>
        <v>12</v>
      </c>
      <c r="BL5" s="57">
        <f>SUM(BA5,BB5,BC5,BD5,BE5,BG5,BF5,BH5,BI5,BJ5,BK5)</f>
        <v>127</v>
      </c>
      <c r="BM5" s="56">
        <f>IF($AX$1&gt;8,(IF($AX$1=9,MIN(BA5:BI5),IF($AX$1=10,MIN(BA5:BJ5),IF($AX$1=11,MIN(BA5:BK5))))),(IF($AX$1=4,MIN(BA5:BD5),IF($AX$1=5,MIN(BA5:BE5),IF($AX$1=6,MIN(BA5:BF5),IF($AX$1=7,MIN(BA5:BG5),IF($AX$1=8,MIN(BA5:BH5))))))))</f>
        <v>9</v>
      </c>
      <c r="BN5" s="56">
        <f>IF($AX$1&gt;8,(IF($AX$1=9,MAX(BA5:BI5),IF($AX$1=10,MAX(BA5:BJ5),IF($AX$1=11,MAX(BA5:BK5))))),(IF($AX$1=4,MAX(BA5:BD5),IF($AX$1=5,MAX(BA5:BE5),IF($AX$1=6,MAX(BA5:BF5),IF($AX$1=7,MAX(BA5:BG5),IF($AX$1=8,MAX(BA5:BH5))))))))</f>
        <v>13</v>
      </c>
      <c r="BO5" s="58">
        <f>SUM($BL5-$BM5-BN5)</f>
        <v>105</v>
      </c>
      <c r="BQ5" s="59">
        <f t="shared" ref="BQ5:BQ68" si="22">COUNTIF($K$5:$K$180,"&lt;"&amp;K5)+COUNTIFS($K$5:$K$180,K5,$N$5:$N$180,"&lt;"&amp;N5)+COUNTIFS($K$5:$K$180,K5,$N$5:$N$180,N5,$O$5:$O$180,"&lt;"&amp;O5)+1</f>
        <v>134</v>
      </c>
      <c r="BR5" s="60">
        <f t="shared" ref="BR5:BR68" si="23">IF(L5=0,0,RANK(BQ5,$BQ$5:$BQ$180,0))</f>
        <v>43</v>
      </c>
    </row>
    <row r="6" spans="1:70" ht="14.25">
      <c r="A6" s="61">
        <v>2</v>
      </c>
      <c r="B6" s="62" t="s">
        <v>31</v>
      </c>
      <c r="C6" s="31" t="s">
        <v>30</v>
      </c>
      <c r="D6" s="63"/>
      <c r="E6" s="64">
        <f>IF(G6=0,0,IF(G6+F6&lt;1000,1000,G6+F6))</f>
        <v>2071</v>
      </c>
      <c r="F6" s="65">
        <f>IF(L6=0,0,IF(G6+(IF(I6&gt;-150,(IF(I6&gt;=150,IF(K6&gt;=$AU$1,0,SUM(IF(MAX(P6:AK6)=999,K6-2,K6)-L6*2*(15+50)%)*10),SUM(IF(MAX(P6:AK6)=999,K6-2,K6)-L6*2*(I6/10+50)%)*10)),(IF(I6&lt;-150,IF((IF(MAX(P6:AK6)=999,K6-2,K6)-L6*2*(I6/10+50)%)*10&lt;1,0,(IF(MAX(P6:AK6)=999,K6-2,K6)-L6*2*(I6/10+50)%)*10))))),(IF(I6&gt;-150,(IF(I6&gt;150,IF(K6&gt;=$AU$1,0,SUM(IF(MAX(P6:AK6)=999,K6-2,K6)-L6*2*(15+50)%)*10),SUM(IF(MAX(P6:AK6)=999,K6-2,K6)-L6*2*(I6/10+50)%)*10)),(IF(I6&lt;-150,IF((IF(MAX(P6:AK6)=999,K6-2,K6)-L6*2*(I6/10+50)%)*10&lt;1,0,(IF(MAX(P6:AK6)=999,K6-2,K6)-L6*2*(I6/10+50)%)*10)))))))</f>
        <v>0</v>
      </c>
      <c r="G6" s="63">
        <v>2071</v>
      </c>
      <c r="H6" s="66"/>
      <c r="I6" s="67">
        <f>SUM(G6-M6)</f>
        <v>431.27272727272725</v>
      </c>
      <c r="J6" s="68">
        <f>BR6</f>
        <v>2</v>
      </c>
      <c r="K6" s="69">
        <v>17</v>
      </c>
      <c r="L6" s="70">
        <v>11</v>
      </c>
      <c r="M6" s="71">
        <f>SUM(AO6:AY6)/L6</f>
        <v>1639.7272727272727</v>
      </c>
      <c r="N6" s="67">
        <f>BL6</f>
        <v>145</v>
      </c>
      <c r="O6" s="72">
        <f>BO6</f>
        <v>118</v>
      </c>
      <c r="P6" s="73">
        <v>89</v>
      </c>
      <c r="Q6" s="74">
        <v>1</v>
      </c>
      <c r="R6" s="75">
        <v>93</v>
      </c>
      <c r="S6" s="76">
        <v>2</v>
      </c>
      <c r="T6" s="77">
        <v>55</v>
      </c>
      <c r="U6" s="78">
        <v>0</v>
      </c>
      <c r="V6" s="75">
        <v>81</v>
      </c>
      <c r="W6" s="78">
        <v>2</v>
      </c>
      <c r="X6" s="77">
        <v>108</v>
      </c>
      <c r="Y6" s="78">
        <v>2</v>
      </c>
      <c r="Z6" s="77">
        <v>47</v>
      </c>
      <c r="AA6" s="78">
        <v>2</v>
      </c>
      <c r="AB6" s="77">
        <v>59</v>
      </c>
      <c r="AC6" s="76">
        <v>1</v>
      </c>
      <c r="AD6" s="73">
        <v>51</v>
      </c>
      <c r="AE6" s="74">
        <v>2</v>
      </c>
      <c r="AF6" s="79">
        <v>3</v>
      </c>
      <c r="AG6" s="76">
        <v>2</v>
      </c>
      <c r="AH6" s="75">
        <v>25</v>
      </c>
      <c r="AI6" s="78">
        <v>2</v>
      </c>
      <c r="AJ6" s="75">
        <v>37</v>
      </c>
      <c r="AK6" s="78">
        <v>1</v>
      </c>
      <c r="AL6" s="50"/>
      <c r="AM6" s="22"/>
      <c r="AN6" s="50"/>
      <c r="AO6" s="80">
        <f t="shared" si="0"/>
        <v>1513</v>
      </c>
      <c r="AP6" s="56">
        <f t="shared" si="1"/>
        <v>1500</v>
      </c>
      <c r="AQ6" s="81">
        <f t="shared" si="2"/>
        <v>1617</v>
      </c>
      <c r="AR6" s="56">
        <f t="shared" si="3"/>
        <v>1537</v>
      </c>
      <c r="AS6" s="81">
        <f t="shared" si="4"/>
        <v>1462</v>
      </c>
      <c r="AT6" s="81">
        <f t="shared" si="5"/>
        <v>1648</v>
      </c>
      <c r="AU6" s="81">
        <f t="shared" si="6"/>
        <v>1607</v>
      </c>
      <c r="AV6" s="81">
        <f t="shared" si="7"/>
        <v>1637</v>
      </c>
      <c r="AW6" s="56">
        <f t="shared" si="8"/>
        <v>2039</v>
      </c>
      <c r="AX6" s="81">
        <f t="shared" si="9"/>
        <v>1784</v>
      </c>
      <c r="AY6" s="81">
        <f t="shared" si="10"/>
        <v>1693</v>
      </c>
      <c r="AZ6" s="2"/>
      <c r="BA6" s="82">
        <f t="shared" si="11"/>
        <v>12</v>
      </c>
      <c r="BB6" s="81">
        <f t="shared" si="12"/>
        <v>10</v>
      </c>
      <c r="BC6" s="81">
        <f t="shared" si="13"/>
        <v>12</v>
      </c>
      <c r="BD6" s="56">
        <f t="shared" si="14"/>
        <v>13</v>
      </c>
      <c r="BE6" s="81">
        <f t="shared" si="15"/>
        <v>9</v>
      </c>
      <c r="BF6" s="81">
        <f t="shared" si="16"/>
        <v>13</v>
      </c>
      <c r="BG6" s="81">
        <f t="shared" si="17"/>
        <v>14</v>
      </c>
      <c r="BH6" s="81">
        <f t="shared" si="18"/>
        <v>14</v>
      </c>
      <c r="BI6" s="81">
        <f t="shared" si="19"/>
        <v>15</v>
      </c>
      <c r="BJ6" s="81">
        <f t="shared" si="20"/>
        <v>15</v>
      </c>
      <c r="BK6" s="81">
        <f t="shared" si="21"/>
        <v>18</v>
      </c>
      <c r="BL6" s="57">
        <f>SUM(BA6,BB6,BC6,BD6,BE6,BG6,BF6,BH6,BI6,BJ6,BK6)</f>
        <v>145</v>
      </c>
      <c r="BM6" s="56">
        <f>IF($AX$1&gt;8,(IF($AX$1=9,MIN(BA6:BI6),IF($AX$1=10,MIN(BA6:BJ6),IF($AX$1=11,MIN(BA6:BK6))))),(IF($AX$1=4,MIN(BA6:BD6),IF($AX$1=5,MIN(BA6:BE6),IF($AX$1=6,MIN(BA6:BF6),IF($AX$1=7,MIN(BA6:BG6),IF($AX$1=8,MIN(BA6:BH6))))))))</f>
        <v>9</v>
      </c>
      <c r="BN6" s="56">
        <f>IF($AX$1&gt;8,(IF($AX$1=9,MAX(BA6:BI6),IF($AX$1=10,MAX(BA6:BJ6),IF($AX$1=11,MAX(BA6:BK6))))),(IF($AX$1=4,MAX(BA6:BD6),IF($AX$1=5,MAX(BA6:BE6),IF($AX$1=6,MAX(BA6:BF6),IF($AX$1=7,MAX(BA6:BG6),IF($AX$1=8,MAX(BA6:BH6))))))))</f>
        <v>18</v>
      </c>
      <c r="BO6" s="58">
        <f>SUM($BL6-$BM6-BN6)</f>
        <v>118</v>
      </c>
      <c r="BQ6" s="83">
        <f t="shared" si="22"/>
        <v>175</v>
      </c>
      <c r="BR6" s="84">
        <f t="shared" si="23"/>
        <v>2</v>
      </c>
    </row>
    <row r="7" spans="1:70" ht="14.25">
      <c r="A7" s="61">
        <v>3</v>
      </c>
      <c r="B7" s="62" t="s">
        <v>32</v>
      </c>
      <c r="C7" s="31" t="s">
        <v>30</v>
      </c>
      <c r="D7" s="63"/>
      <c r="E7" s="64">
        <f t="shared" ref="E7:E70" si="24">IF(G7=0,0,IF(G7+F7&lt;1000,1000,G7+F7))</f>
        <v>2039</v>
      </c>
      <c r="F7" s="65">
        <f t="shared" ref="F7:F70" si="25">IF(L7=0,0,IF(G7+(IF(I7&gt;-150,(IF(I7&gt;=150,IF(K7&gt;=$AU$1,0,SUM(IF(MAX(P7:AK7)=999,K7-2,K7)-L7*2*(15+50)%)*10),SUM(IF(MAX(P7:AK7)=999,K7-2,K7)-L7*2*(I7/10+50)%)*10)),(IF(I7&lt;-150,IF((IF(MAX(P7:AK7)=999,K7-2,K7)-L7*2*(I7/10+50)%)*10&lt;1,0,(IF(MAX(P7:AK7)=999,K7-2,K7)-L7*2*(I7/10+50)%)*10))))),(IF(I7&gt;-150,(IF(I7&gt;150,IF(K7&gt;=$AU$1,0,SUM(IF(MAX(P7:AK7)=999,K7-2,K7)-L7*2*(15+50)%)*10),SUM(IF(MAX(P7:AK7)=999,K7-2,K7)-L7*2*(I7/10+50)%)*10)),(IF(I7&lt;-150,IF((IF(MAX(P7:AK7)=999,K7-2,K7)-L7*2*(I7/10+50)%)*10&lt;1,0,(IF(MAX(P7:AK7)=999,K7-2,K7)-L7*2*(I7/10+50)%)*10)))))))</f>
        <v>0</v>
      </c>
      <c r="G7" s="63">
        <v>2039</v>
      </c>
      <c r="H7" s="66"/>
      <c r="I7" s="67">
        <f t="shared" ref="I7:I70" si="26">SUM(G7-M7)</f>
        <v>411.81818181818176</v>
      </c>
      <c r="J7" s="68">
        <f t="shared" ref="J7:J70" si="27">BR7</f>
        <v>12</v>
      </c>
      <c r="K7" s="69">
        <v>15</v>
      </c>
      <c r="L7" s="85">
        <v>11</v>
      </c>
      <c r="M7" s="71">
        <f t="shared" ref="M7:M70" si="28">SUM(AO7:AY7)/L7</f>
        <v>1627.1818181818182</v>
      </c>
      <c r="N7" s="67">
        <f t="shared" ref="N7:N70" si="29">BL7</f>
        <v>160</v>
      </c>
      <c r="O7" s="72">
        <f t="shared" ref="O7:O70" si="30">BO7</f>
        <v>131</v>
      </c>
      <c r="P7" s="73">
        <v>90</v>
      </c>
      <c r="Q7" s="74">
        <v>2</v>
      </c>
      <c r="R7" s="75">
        <v>66</v>
      </c>
      <c r="S7" s="76">
        <v>1</v>
      </c>
      <c r="T7" s="77">
        <v>70</v>
      </c>
      <c r="U7" s="78">
        <v>1</v>
      </c>
      <c r="V7" s="75">
        <v>107</v>
      </c>
      <c r="W7" s="78">
        <v>2</v>
      </c>
      <c r="X7" s="77">
        <v>44</v>
      </c>
      <c r="Y7" s="78">
        <v>2</v>
      </c>
      <c r="Z7" s="77">
        <v>51</v>
      </c>
      <c r="AA7" s="78">
        <v>2</v>
      </c>
      <c r="AB7" s="77">
        <v>76</v>
      </c>
      <c r="AC7" s="76">
        <v>2</v>
      </c>
      <c r="AD7" s="73">
        <v>28</v>
      </c>
      <c r="AE7" s="74">
        <v>1</v>
      </c>
      <c r="AF7" s="79">
        <v>2</v>
      </c>
      <c r="AG7" s="76">
        <v>0</v>
      </c>
      <c r="AH7" s="75">
        <v>163</v>
      </c>
      <c r="AI7" s="78">
        <v>2</v>
      </c>
      <c r="AJ7" s="75">
        <v>21</v>
      </c>
      <c r="AK7" s="78">
        <v>0</v>
      </c>
      <c r="AL7" s="50"/>
      <c r="AM7" s="22"/>
      <c r="AN7" s="50"/>
      <c r="AO7" s="80">
        <f t="shared" si="0"/>
        <v>1509</v>
      </c>
      <c r="AP7" s="56">
        <f t="shared" si="1"/>
        <v>1581</v>
      </c>
      <c r="AQ7" s="81">
        <f t="shared" si="2"/>
        <v>1561</v>
      </c>
      <c r="AR7" s="56">
        <f t="shared" si="3"/>
        <v>1465</v>
      </c>
      <c r="AS7" s="81">
        <f t="shared" si="4"/>
        <v>1665</v>
      </c>
      <c r="AT7" s="81">
        <f t="shared" si="5"/>
        <v>1637</v>
      </c>
      <c r="AU7" s="81">
        <f t="shared" si="6"/>
        <v>1542</v>
      </c>
      <c r="AV7" s="81">
        <f t="shared" si="7"/>
        <v>1762</v>
      </c>
      <c r="AW7" s="56">
        <f t="shared" si="8"/>
        <v>2071</v>
      </c>
      <c r="AX7" s="81">
        <f t="shared" si="9"/>
        <v>1300</v>
      </c>
      <c r="AY7" s="81">
        <f t="shared" si="10"/>
        <v>1806</v>
      </c>
      <c r="AZ7" s="2"/>
      <c r="BA7" s="82">
        <f t="shared" si="11"/>
        <v>12</v>
      </c>
      <c r="BB7" s="81">
        <f t="shared" si="12"/>
        <v>16</v>
      </c>
      <c r="BC7" s="81">
        <f t="shared" si="13"/>
        <v>12</v>
      </c>
      <c r="BD7" s="56">
        <f t="shared" si="14"/>
        <v>12</v>
      </c>
      <c r="BE7" s="81">
        <f t="shared" si="15"/>
        <v>13</v>
      </c>
      <c r="BF7" s="81">
        <f t="shared" si="16"/>
        <v>14</v>
      </c>
      <c r="BG7" s="81">
        <f t="shared" si="17"/>
        <v>16</v>
      </c>
      <c r="BH7" s="81">
        <f t="shared" si="18"/>
        <v>16</v>
      </c>
      <c r="BI7" s="81">
        <f t="shared" si="19"/>
        <v>17</v>
      </c>
      <c r="BJ7" s="81">
        <f t="shared" si="20"/>
        <v>15</v>
      </c>
      <c r="BK7" s="81">
        <f t="shared" si="21"/>
        <v>17</v>
      </c>
      <c r="BL7" s="57">
        <f t="shared" ref="BL7:BL70" si="31">SUM(BA7,BB7,BC7,BD7,BE7,BG7,BF7,BH7,BI7,BJ7,BK7)</f>
        <v>160</v>
      </c>
      <c r="BM7" s="56">
        <f t="shared" ref="BM7:BM70" si="32">IF($AX$1&gt;8,(IF($AX$1=9,MIN(BA7:BI7),IF($AX$1=10,MIN(BA7:BJ7),IF($AX$1=11,MIN(BA7:BK7))))),(IF($AX$1=4,MIN(BA7:BD7),IF($AX$1=5,MIN(BA7:BE7),IF($AX$1=6,MIN(BA7:BF7),IF($AX$1=7,MIN(BA7:BG7),IF($AX$1=8,MIN(BA7:BH7))))))))</f>
        <v>12</v>
      </c>
      <c r="BN7" s="56">
        <f t="shared" ref="BN7:BN70" si="33">IF($AX$1&gt;8,(IF($AX$1=9,MAX(BA7:BI7),IF($AX$1=10,MAX(BA7:BJ7),IF($AX$1=11,MAX(BA7:BK7))))),(IF($AX$1=4,MAX(BA7:BD7),IF($AX$1=5,MAX(BA7:BE7),IF($AX$1=6,MAX(BA7:BF7),IF($AX$1=7,MAX(BA7:BG7),IF($AX$1=8,MAX(BA7:BH7))))))))</f>
        <v>17</v>
      </c>
      <c r="BO7" s="58">
        <f t="shared" ref="BO7:BO70" si="34">SUM($BL7-$BM7-BN7)</f>
        <v>131</v>
      </c>
      <c r="BQ7" s="83">
        <f t="shared" si="22"/>
        <v>165</v>
      </c>
      <c r="BR7" s="84">
        <f t="shared" si="23"/>
        <v>12</v>
      </c>
    </row>
    <row r="8" spans="1:70" ht="14.25">
      <c r="A8" s="61">
        <v>4</v>
      </c>
      <c r="B8" s="62" t="s">
        <v>33</v>
      </c>
      <c r="C8" s="62" t="s">
        <v>34</v>
      </c>
      <c r="D8" s="63"/>
      <c r="E8" s="64">
        <f t="shared" si="24"/>
        <v>1944</v>
      </c>
      <c r="F8" s="65">
        <f t="shared" si="25"/>
        <v>-33.000000000000007</v>
      </c>
      <c r="G8" s="63">
        <v>1977</v>
      </c>
      <c r="H8" s="66"/>
      <c r="I8" s="67">
        <f t="shared" si="26"/>
        <v>463.63636363636374</v>
      </c>
      <c r="J8" s="68">
        <f t="shared" si="27"/>
        <v>89</v>
      </c>
      <c r="K8" s="69">
        <v>11</v>
      </c>
      <c r="L8" s="70">
        <v>11</v>
      </c>
      <c r="M8" s="71">
        <f t="shared" si="28"/>
        <v>1513.3636363636363</v>
      </c>
      <c r="N8" s="67">
        <f t="shared" si="29"/>
        <v>123</v>
      </c>
      <c r="O8" s="72">
        <f t="shared" si="30"/>
        <v>102</v>
      </c>
      <c r="P8" s="73">
        <v>91</v>
      </c>
      <c r="Q8" s="74">
        <v>0</v>
      </c>
      <c r="R8" s="75">
        <v>125</v>
      </c>
      <c r="S8" s="76">
        <v>2</v>
      </c>
      <c r="T8" s="77">
        <v>90</v>
      </c>
      <c r="U8" s="78">
        <v>1</v>
      </c>
      <c r="V8" s="75">
        <v>82</v>
      </c>
      <c r="W8" s="78">
        <v>2</v>
      </c>
      <c r="X8" s="77">
        <v>62</v>
      </c>
      <c r="Y8" s="78">
        <v>2</v>
      </c>
      <c r="Z8" s="77">
        <v>135</v>
      </c>
      <c r="AA8" s="78">
        <v>1</v>
      </c>
      <c r="AB8" s="77">
        <v>50</v>
      </c>
      <c r="AC8" s="76">
        <v>1</v>
      </c>
      <c r="AD8" s="73">
        <v>47</v>
      </c>
      <c r="AE8" s="74">
        <v>0</v>
      </c>
      <c r="AF8" s="79">
        <v>71</v>
      </c>
      <c r="AG8" s="76">
        <v>0</v>
      </c>
      <c r="AH8" s="75">
        <v>99</v>
      </c>
      <c r="AI8" s="78">
        <v>1</v>
      </c>
      <c r="AJ8" s="75">
        <v>95</v>
      </c>
      <c r="AK8" s="78">
        <v>1</v>
      </c>
      <c r="AL8" s="50"/>
      <c r="AM8" s="22"/>
      <c r="AN8" s="50"/>
      <c r="AO8" s="80">
        <f t="shared" si="0"/>
        <v>1503</v>
      </c>
      <c r="AP8" s="56">
        <f t="shared" si="1"/>
        <v>1386</v>
      </c>
      <c r="AQ8" s="81">
        <f t="shared" si="2"/>
        <v>1509</v>
      </c>
      <c r="AR8" s="56">
        <f t="shared" si="3"/>
        <v>1529</v>
      </c>
      <c r="AS8" s="81">
        <f t="shared" si="4"/>
        <v>1599</v>
      </c>
      <c r="AT8" s="81">
        <f t="shared" si="5"/>
        <v>1300</v>
      </c>
      <c r="AU8" s="81">
        <f t="shared" si="6"/>
        <v>1638</v>
      </c>
      <c r="AV8" s="81">
        <f t="shared" si="7"/>
        <v>1648</v>
      </c>
      <c r="AW8" s="56">
        <f t="shared" si="8"/>
        <v>1551</v>
      </c>
      <c r="AX8" s="81">
        <f t="shared" si="9"/>
        <v>1488</v>
      </c>
      <c r="AY8" s="81">
        <f t="shared" si="10"/>
        <v>1496</v>
      </c>
      <c r="AZ8" s="2"/>
      <c r="BA8" s="82">
        <f t="shared" si="11"/>
        <v>10</v>
      </c>
      <c r="BB8" s="81">
        <f t="shared" si="12"/>
        <v>8</v>
      </c>
      <c r="BC8" s="81">
        <f t="shared" si="13"/>
        <v>12</v>
      </c>
      <c r="BD8" s="56">
        <f t="shared" si="14"/>
        <v>12</v>
      </c>
      <c r="BE8" s="81">
        <f t="shared" si="15"/>
        <v>11</v>
      </c>
      <c r="BF8" s="81">
        <f t="shared" si="16"/>
        <v>11</v>
      </c>
      <c r="BG8" s="81">
        <f t="shared" si="17"/>
        <v>13</v>
      </c>
      <c r="BH8" s="81">
        <f t="shared" si="18"/>
        <v>13</v>
      </c>
      <c r="BI8" s="81">
        <f t="shared" si="19"/>
        <v>12</v>
      </c>
      <c r="BJ8" s="81">
        <f t="shared" si="20"/>
        <v>10</v>
      </c>
      <c r="BK8" s="81">
        <f t="shared" si="21"/>
        <v>11</v>
      </c>
      <c r="BL8" s="57">
        <f t="shared" si="31"/>
        <v>123</v>
      </c>
      <c r="BM8" s="56">
        <f t="shared" si="32"/>
        <v>8</v>
      </c>
      <c r="BN8" s="56">
        <f t="shared" si="33"/>
        <v>13</v>
      </c>
      <c r="BO8" s="58">
        <f t="shared" si="34"/>
        <v>102</v>
      </c>
      <c r="BQ8" s="83">
        <f t="shared" si="22"/>
        <v>88</v>
      </c>
      <c r="BR8" s="84">
        <f t="shared" si="23"/>
        <v>89</v>
      </c>
    </row>
    <row r="9" spans="1:70" ht="14.25">
      <c r="A9" s="61">
        <v>5</v>
      </c>
      <c r="B9" s="62" t="s">
        <v>35</v>
      </c>
      <c r="C9" s="62" t="s">
        <v>34</v>
      </c>
      <c r="D9" s="63"/>
      <c r="E9" s="64">
        <f t="shared" si="24"/>
        <v>1914</v>
      </c>
      <c r="F9" s="65">
        <f t="shared" si="25"/>
        <v>-53.000000000000007</v>
      </c>
      <c r="G9" s="63">
        <v>1967</v>
      </c>
      <c r="H9" s="66"/>
      <c r="I9" s="67">
        <f t="shared" si="26"/>
        <v>479.36363636363626</v>
      </c>
      <c r="J9" s="68">
        <f t="shared" si="27"/>
        <v>130</v>
      </c>
      <c r="K9" s="69">
        <v>9</v>
      </c>
      <c r="L9" s="86">
        <v>11</v>
      </c>
      <c r="M9" s="71">
        <f t="shared" si="28"/>
        <v>1487.6363636363637</v>
      </c>
      <c r="N9" s="67">
        <f t="shared" si="29"/>
        <v>121</v>
      </c>
      <c r="O9" s="72">
        <f t="shared" si="30"/>
        <v>100</v>
      </c>
      <c r="P9" s="73">
        <v>92</v>
      </c>
      <c r="Q9" s="74">
        <v>0</v>
      </c>
      <c r="R9" s="75">
        <v>170</v>
      </c>
      <c r="S9" s="76">
        <v>2</v>
      </c>
      <c r="T9" s="77">
        <v>94</v>
      </c>
      <c r="U9" s="78">
        <v>1</v>
      </c>
      <c r="V9" s="75">
        <v>84</v>
      </c>
      <c r="W9" s="78">
        <v>1</v>
      </c>
      <c r="X9" s="77">
        <v>96</v>
      </c>
      <c r="Y9" s="78">
        <v>1</v>
      </c>
      <c r="Z9" s="77">
        <v>79</v>
      </c>
      <c r="AA9" s="78">
        <v>2</v>
      </c>
      <c r="AB9" s="77">
        <v>70</v>
      </c>
      <c r="AC9" s="76">
        <v>0</v>
      </c>
      <c r="AD9" s="73">
        <v>107</v>
      </c>
      <c r="AE9" s="74">
        <v>2</v>
      </c>
      <c r="AF9" s="79">
        <v>78</v>
      </c>
      <c r="AG9" s="76">
        <v>0</v>
      </c>
      <c r="AH9" s="75">
        <v>90</v>
      </c>
      <c r="AI9" s="78">
        <v>0</v>
      </c>
      <c r="AJ9" s="75">
        <v>103</v>
      </c>
      <c r="AK9" s="78">
        <v>0</v>
      </c>
      <c r="AL9" s="50"/>
      <c r="AM9" s="22"/>
      <c r="AN9" s="50"/>
      <c r="AO9" s="80">
        <f t="shared" si="0"/>
        <v>1500</v>
      </c>
      <c r="AP9" s="56">
        <f t="shared" si="1"/>
        <v>1262</v>
      </c>
      <c r="AQ9" s="81">
        <f t="shared" si="2"/>
        <v>1497</v>
      </c>
      <c r="AR9" s="56">
        <f t="shared" si="3"/>
        <v>1522</v>
      </c>
      <c r="AS9" s="81">
        <f t="shared" si="4"/>
        <v>1496</v>
      </c>
      <c r="AT9" s="81">
        <f t="shared" si="5"/>
        <v>1538</v>
      </c>
      <c r="AU9" s="81">
        <f t="shared" si="6"/>
        <v>1561</v>
      </c>
      <c r="AV9" s="81">
        <f t="shared" si="7"/>
        <v>1465</v>
      </c>
      <c r="AW9" s="56">
        <f t="shared" si="8"/>
        <v>1541</v>
      </c>
      <c r="AX9" s="81">
        <f t="shared" si="9"/>
        <v>1509</v>
      </c>
      <c r="AY9" s="81">
        <f t="shared" si="10"/>
        <v>1473</v>
      </c>
      <c r="AZ9" s="2"/>
      <c r="BA9" s="82">
        <f t="shared" si="11"/>
        <v>9</v>
      </c>
      <c r="BB9" s="81">
        <f t="shared" si="12"/>
        <v>8</v>
      </c>
      <c r="BC9" s="81">
        <f t="shared" si="13"/>
        <v>11</v>
      </c>
      <c r="BD9" s="56">
        <f t="shared" si="14"/>
        <v>11</v>
      </c>
      <c r="BE9" s="81">
        <f t="shared" si="15"/>
        <v>10</v>
      </c>
      <c r="BF9" s="81">
        <f t="shared" si="16"/>
        <v>12</v>
      </c>
      <c r="BG9" s="81">
        <f t="shared" si="17"/>
        <v>12</v>
      </c>
      <c r="BH9" s="81">
        <f t="shared" si="18"/>
        <v>12</v>
      </c>
      <c r="BI9" s="81">
        <f t="shared" si="19"/>
        <v>13</v>
      </c>
      <c r="BJ9" s="81">
        <f t="shared" si="20"/>
        <v>12</v>
      </c>
      <c r="BK9" s="81">
        <f t="shared" si="21"/>
        <v>11</v>
      </c>
      <c r="BL9" s="57">
        <f t="shared" si="31"/>
        <v>121</v>
      </c>
      <c r="BM9" s="56">
        <f t="shared" si="32"/>
        <v>8</v>
      </c>
      <c r="BN9" s="56">
        <f t="shared" si="33"/>
        <v>13</v>
      </c>
      <c r="BO9" s="58">
        <f t="shared" si="34"/>
        <v>100</v>
      </c>
      <c r="BQ9" s="83">
        <f t="shared" si="22"/>
        <v>46</v>
      </c>
      <c r="BR9" s="84">
        <f t="shared" si="23"/>
        <v>130</v>
      </c>
    </row>
    <row r="10" spans="1:70" ht="14.25">
      <c r="A10" s="61">
        <v>6</v>
      </c>
      <c r="B10" s="62" t="s">
        <v>36</v>
      </c>
      <c r="C10" s="31" t="s">
        <v>30</v>
      </c>
      <c r="D10" s="63"/>
      <c r="E10" s="64">
        <f t="shared" si="24"/>
        <v>1914</v>
      </c>
      <c r="F10" s="65">
        <f t="shared" si="25"/>
        <v>-53.000000000000007</v>
      </c>
      <c r="G10" s="63">
        <v>1967</v>
      </c>
      <c r="H10" s="66"/>
      <c r="I10" s="67">
        <f t="shared" si="26"/>
        <v>521.27272727272725</v>
      </c>
      <c r="J10" s="68">
        <f t="shared" si="27"/>
        <v>138</v>
      </c>
      <c r="K10" s="69">
        <v>9</v>
      </c>
      <c r="L10" s="70">
        <v>11</v>
      </c>
      <c r="M10" s="71">
        <f t="shared" si="28"/>
        <v>1445.7272727272727</v>
      </c>
      <c r="N10" s="67">
        <f t="shared" si="29"/>
        <v>108</v>
      </c>
      <c r="O10" s="72">
        <f t="shared" si="30"/>
        <v>88</v>
      </c>
      <c r="P10" s="73">
        <v>93</v>
      </c>
      <c r="Q10" s="74">
        <v>1</v>
      </c>
      <c r="R10" s="75">
        <v>89</v>
      </c>
      <c r="S10" s="76">
        <v>2</v>
      </c>
      <c r="T10" s="77">
        <v>59</v>
      </c>
      <c r="U10" s="78">
        <v>0</v>
      </c>
      <c r="V10" s="75">
        <v>85</v>
      </c>
      <c r="W10" s="78">
        <v>1</v>
      </c>
      <c r="X10" s="77">
        <v>95</v>
      </c>
      <c r="Y10" s="78">
        <v>0</v>
      </c>
      <c r="Z10" s="77">
        <v>152</v>
      </c>
      <c r="AA10" s="78">
        <v>0</v>
      </c>
      <c r="AB10" s="77">
        <v>134</v>
      </c>
      <c r="AC10" s="76">
        <v>0</v>
      </c>
      <c r="AD10" s="73">
        <v>139</v>
      </c>
      <c r="AE10" s="74">
        <v>2</v>
      </c>
      <c r="AF10" s="79">
        <v>118</v>
      </c>
      <c r="AG10" s="76">
        <v>2</v>
      </c>
      <c r="AH10" s="75">
        <v>108</v>
      </c>
      <c r="AI10" s="78">
        <v>1</v>
      </c>
      <c r="AJ10" s="75">
        <v>104</v>
      </c>
      <c r="AK10" s="78">
        <v>0</v>
      </c>
      <c r="AL10" s="50"/>
      <c r="AM10" s="22"/>
      <c r="AN10" s="50"/>
      <c r="AO10" s="80">
        <f t="shared" si="0"/>
        <v>1500</v>
      </c>
      <c r="AP10" s="56">
        <f t="shared" si="1"/>
        <v>1513</v>
      </c>
      <c r="AQ10" s="81">
        <f t="shared" si="2"/>
        <v>1607</v>
      </c>
      <c r="AR10" s="56">
        <f t="shared" si="3"/>
        <v>1522</v>
      </c>
      <c r="AS10" s="81">
        <f t="shared" si="4"/>
        <v>1496</v>
      </c>
      <c r="AT10" s="81">
        <f t="shared" si="5"/>
        <v>1300</v>
      </c>
      <c r="AU10" s="81">
        <f t="shared" si="6"/>
        <v>1300</v>
      </c>
      <c r="AV10" s="81">
        <f t="shared" si="7"/>
        <v>1300</v>
      </c>
      <c r="AW10" s="56">
        <f t="shared" si="8"/>
        <v>1432</v>
      </c>
      <c r="AX10" s="81">
        <f t="shared" si="9"/>
        <v>1462</v>
      </c>
      <c r="AY10" s="81">
        <f t="shared" si="10"/>
        <v>1471</v>
      </c>
      <c r="AZ10" s="2"/>
      <c r="BA10" s="82">
        <f t="shared" si="11"/>
        <v>10</v>
      </c>
      <c r="BB10" s="81">
        <f t="shared" si="12"/>
        <v>12</v>
      </c>
      <c r="BC10" s="81">
        <f t="shared" si="13"/>
        <v>14</v>
      </c>
      <c r="BD10" s="56">
        <f t="shared" si="14"/>
        <v>9</v>
      </c>
      <c r="BE10" s="81">
        <f t="shared" si="15"/>
        <v>11</v>
      </c>
      <c r="BF10" s="81">
        <f t="shared" si="16"/>
        <v>10</v>
      </c>
      <c r="BG10" s="81">
        <f t="shared" si="17"/>
        <v>8</v>
      </c>
      <c r="BH10" s="81">
        <f t="shared" si="18"/>
        <v>8</v>
      </c>
      <c r="BI10" s="81">
        <f t="shared" si="19"/>
        <v>6</v>
      </c>
      <c r="BJ10" s="81">
        <f t="shared" si="20"/>
        <v>9</v>
      </c>
      <c r="BK10" s="81">
        <f t="shared" si="21"/>
        <v>11</v>
      </c>
      <c r="BL10" s="57">
        <f t="shared" si="31"/>
        <v>108</v>
      </c>
      <c r="BM10" s="56">
        <f t="shared" si="32"/>
        <v>6</v>
      </c>
      <c r="BN10" s="56">
        <f t="shared" si="33"/>
        <v>14</v>
      </c>
      <c r="BO10" s="58">
        <f>SUM($BL10-$BM10-BN10)</f>
        <v>88</v>
      </c>
      <c r="BQ10" s="83">
        <f t="shared" si="22"/>
        <v>39</v>
      </c>
      <c r="BR10" s="84">
        <f t="shared" si="23"/>
        <v>138</v>
      </c>
    </row>
    <row r="11" spans="1:70" ht="14.25">
      <c r="A11" s="61">
        <v>7</v>
      </c>
      <c r="B11" s="62" t="s">
        <v>37</v>
      </c>
      <c r="C11" s="31" t="s">
        <v>30</v>
      </c>
      <c r="D11" s="63"/>
      <c r="E11" s="64">
        <f t="shared" si="24"/>
        <v>1964</v>
      </c>
      <c r="F11" s="65">
        <f t="shared" si="25"/>
        <v>0</v>
      </c>
      <c r="G11" s="63">
        <v>1964</v>
      </c>
      <c r="H11" s="66"/>
      <c r="I11" s="67">
        <f t="shared" si="26"/>
        <v>326.90909090909099</v>
      </c>
      <c r="J11" s="68">
        <f t="shared" si="27"/>
        <v>13</v>
      </c>
      <c r="K11" s="69">
        <v>15</v>
      </c>
      <c r="L11" s="70">
        <v>11</v>
      </c>
      <c r="M11" s="71">
        <f t="shared" si="28"/>
        <v>1637.090909090909</v>
      </c>
      <c r="N11" s="67">
        <f t="shared" si="29"/>
        <v>159</v>
      </c>
      <c r="O11" s="72">
        <f t="shared" si="30"/>
        <v>130</v>
      </c>
      <c r="P11" s="73">
        <v>94</v>
      </c>
      <c r="Q11" s="74">
        <v>2</v>
      </c>
      <c r="R11" s="75">
        <v>70</v>
      </c>
      <c r="S11" s="76">
        <v>1</v>
      </c>
      <c r="T11" s="77">
        <v>66</v>
      </c>
      <c r="U11" s="78">
        <v>2</v>
      </c>
      <c r="V11" s="75">
        <v>38</v>
      </c>
      <c r="W11" s="78">
        <v>2</v>
      </c>
      <c r="X11" s="77">
        <v>51</v>
      </c>
      <c r="Y11" s="78">
        <v>2</v>
      </c>
      <c r="Z11" s="77">
        <v>53</v>
      </c>
      <c r="AA11" s="78">
        <v>2</v>
      </c>
      <c r="AB11" s="77">
        <v>28</v>
      </c>
      <c r="AC11" s="76">
        <v>0</v>
      </c>
      <c r="AD11" s="73">
        <v>37</v>
      </c>
      <c r="AE11" s="74">
        <v>1</v>
      </c>
      <c r="AF11" s="79">
        <v>30</v>
      </c>
      <c r="AG11" s="76">
        <v>1</v>
      </c>
      <c r="AH11" s="75">
        <v>76</v>
      </c>
      <c r="AI11" s="78">
        <v>0</v>
      </c>
      <c r="AJ11" s="75">
        <v>44</v>
      </c>
      <c r="AK11" s="78">
        <v>2</v>
      </c>
      <c r="AL11" s="50"/>
      <c r="AM11" s="22"/>
      <c r="AN11" s="50"/>
      <c r="AO11" s="80">
        <f t="shared" si="0"/>
        <v>1497</v>
      </c>
      <c r="AP11" s="56">
        <f t="shared" si="1"/>
        <v>1561</v>
      </c>
      <c r="AQ11" s="81">
        <f t="shared" si="2"/>
        <v>1581</v>
      </c>
      <c r="AR11" s="56">
        <f t="shared" si="3"/>
        <v>1691</v>
      </c>
      <c r="AS11" s="81">
        <f t="shared" si="4"/>
        <v>1637</v>
      </c>
      <c r="AT11" s="81">
        <f t="shared" si="5"/>
        <v>1633</v>
      </c>
      <c r="AU11" s="81">
        <f t="shared" si="6"/>
        <v>1762</v>
      </c>
      <c r="AV11" s="81">
        <f t="shared" si="7"/>
        <v>1693</v>
      </c>
      <c r="AW11" s="56">
        <f t="shared" si="8"/>
        <v>1746</v>
      </c>
      <c r="AX11" s="81">
        <f t="shared" si="9"/>
        <v>1542</v>
      </c>
      <c r="AY11" s="81">
        <f t="shared" si="10"/>
        <v>1665</v>
      </c>
      <c r="AZ11" s="2"/>
      <c r="BA11" s="82">
        <f t="shared" si="11"/>
        <v>11</v>
      </c>
      <c r="BB11" s="81">
        <f t="shared" si="12"/>
        <v>12</v>
      </c>
      <c r="BC11" s="81">
        <f t="shared" si="13"/>
        <v>16</v>
      </c>
      <c r="BD11" s="56">
        <f t="shared" si="14"/>
        <v>13</v>
      </c>
      <c r="BE11" s="81">
        <f t="shared" si="15"/>
        <v>14</v>
      </c>
      <c r="BF11" s="81">
        <f t="shared" si="16"/>
        <v>14</v>
      </c>
      <c r="BG11" s="81">
        <f t="shared" si="17"/>
        <v>16</v>
      </c>
      <c r="BH11" s="81">
        <f t="shared" si="18"/>
        <v>18</v>
      </c>
      <c r="BI11" s="81">
        <f t="shared" si="19"/>
        <v>16</v>
      </c>
      <c r="BJ11" s="81">
        <f t="shared" si="20"/>
        <v>16</v>
      </c>
      <c r="BK11" s="81">
        <f t="shared" si="21"/>
        <v>13</v>
      </c>
      <c r="BL11" s="57">
        <f t="shared" si="31"/>
        <v>159</v>
      </c>
      <c r="BM11" s="56">
        <f t="shared" si="32"/>
        <v>11</v>
      </c>
      <c r="BN11" s="56">
        <f t="shared" si="33"/>
        <v>18</v>
      </c>
      <c r="BO11" s="58">
        <f t="shared" si="34"/>
        <v>130</v>
      </c>
      <c r="BQ11" s="83">
        <f t="shared" si="22"/>
        <v>164</v>
      </c>
      <c r="BR11" s="84">
        <f t="shared" si="23"/>
        <v>13</v>
      </c>
    </row>
    <row r="12" spans="1:70" ht="14.25">
      <c r="A12" s="61">
        <v>8</v>
      </c>
      <c r="B12" s="62" t="s">
        <v>38</v>
      </c>
      <c r="C12" s="31" t="s">
        <v>30</v>
      </c>
      <c r="D12" s="87"/>
      <c r="E12" s="64">
        <f t="shared" si="24"/>
        <v>1959</v>
      </c>
      <c r="F12" s="65">
        <f t="shared" si="25"/>
        <v>0</v>
      </c>
      <c r="G12" s="63">
        <v>1959</v>
      </c>
      <c r="H12" s="66"/>
      <c r="I12" s="67">
        <f t="shared" si="26"/>
        <v>321.27272727272725</v>
      </c>
      <c r="J12" s="68">
        <f t="shared" si="27"/>
        <v>3</v>
      </c>
      <c r="K12" s="69">
        <v>17</v>
      </c>
      <c r="L12" s="70">
        <v>11</v>
      </c>
      <c r="M12" s="71">
        <f t="shared" si="28"/>
        <v>1637.7272727272727</v>
      </c>
      <c r="N12" s="67">
        <f t="shared" si="29"/>
        <v>145</v>
      </c>
      <c r="O12" s="72">
        <f t="shared" si="30"/>
        <v>116</v>
      </c>
      <c r="P12" s="73">
        <v>95</v>
      </c>
      <c r="Q12" s="74">
        <v>2</v>
      </c>
      <c r="R12" s="75">
        <v>63</v>
      </c>
      <c r="S12" s="76">
        <v>1</v>
      </c>
      <c r="T12" s="77">
        <v>69</v>
      </c>
      <c r="U12" s="78">
        <v>2</v>
      </c>
      <c r="V12" s="75">
        <v>37</v>
      </c>
      <c r="W12" s="78">
        <v>1</v>
      </c>
      <c r="X12" s="77">
        <v>47</v>
      </c>
      <c r="Y12" s="78">
        <v>1</v>
      </c>
      <c r="Z12" s="77">
        <v>59</v>
      </c>
      <c r="AA12" s="78">
        <v>0</v>
      </c>
      <c r="AB12" s="77">
        <v>71</v>
      </c>
      <c r="AC12" s="76">
        <v>2</v>
      </c>
      <c r="AD12" s="73">
        <v>50</v>
      </c>
      <c r="AE12" s="74">
        <v>2</v>
      </c>
      <c r="AF12" s="79">
        <v>55</v>
      </c>
      <c r="AG12" s="76">
        <v>2</v>
      </c>
      <c r="AH12" s="75">
        <v>27</v>
      </c>
      <c r="AI12" s="78">
        <v>2</v>
      </c>
      <c r="AJ12" s="75">
        <v>19</v>
      </c>
      <c r="AK12" s="78">
        <v>2</v>
      </c>
      <c r="AL12" s="50"/>
      <c r="AM12" s="22"/>
      <c r="AN12" s="50"/>
      <c r="AO12" s="80">
        <f t="shared" si="0"/>
        <v>1496</v>
      </c>
      <c r="AP12" s="56">
        <f t="shared" si="1"/>
        <v>1598</v>
      </c>
      <c r="AQ12" s="81">
        <f t="shared" si="2"/>
        <v>1577</v>
      </c>
      <c r="AR12" s="56">
        <f t="shared" si="3"/>
        <v>1693</v>
      </c>
      <c r="AS12" s="81">
        <f t="shared" si="4"/>
        <v>1648</v>
      </c>
      <c r="AT12" s="81">
        <f t="shared" si="5"/>
        <v>1607</v>
      </c>
      <c r="AU12" s="81">
        <f t="shared" si="6"/>
        <v>1551</v>
      </c>
      <c r="AV12" s="81">
        <f t="shared" si="7"/>
        <v>1638</v>
      </c>
      <c r="AW12" s="56">
        <f t="shared" si="8"/>
        <v>1617</v>
      </c>
      <c r="AX12" s="81">
        <f t="shared" si="9"/>
        <v>1779</v>
      </c>
      <c r="AY12" s="81">
        <f t="shared" si="10"/>
        <v>1811</v>
      </c>
      <c r="AZ12" s="2"/>
      <c r="BA12" s="82">
        <f t="shared" si="11"/>
        <v>11</v>
      </c>
      <c r="BB12" s="81">
        <f t="shared" si="12"/>
        <v>11</v>
      </c>
      <c r="BC12" s="81">
        <f t="shared" si="13"/>
        <v>11</v>
      </c>
      <c r="BD12" s="56">
        <f t="shared" si="14"/>
        <v>18</v>
      </c>
      <c r="BE12" s="81">
        <f t="shared" si="15"/>
        <v>13</v>
      </c>
      <c r="BF12" s="81">
        <f t="shared" si="16"/>
        <v>14</v>
      </c>
      <c r="BG12" s="81">
        <f t="shared" si="17"/>
        <v>12</v>
      </c>
      <c r="BH12" s="81">
        <f t="shared" si="18"/>
        <v>13</v>
      </c>
      <c r="BI12" s="81">
        <f t="shared" si="19"/>
        <v>12</v>
      </c>
      <c r="BJ12" s="81">
        <f t="shared" si="20"/>
        <v>15</v>
      </c>
      <c r="BK12" s="81">
        <f t="shared" si="21"/>
        <v>15</v>
      </c>
      <c r="BL12" s="57">
        <f t="shared" si="31"/>
        <v>145</v>
      </c>
      <c r="BM12" s="56">
        <f t="shared" si="32"/>
        <v>11</v>
      </c>
      <c r="BN12" s="56">
        <f t="shared" si="33"/>
        <v>18</v>
      </c>
      <c r="BO12" s="58">
        <f t="shared" si="34"/>
        <v>116</v>
      </c>
      <c r="BQ12" s="83">
        <f t="shared" si="22"/>
        <v>174</v>
      </c>
      <c r="BR12" s="84">
        <f t="shared" si="23"/>
        <v>3</v>
      </c>
    </row>
    <row r="13" spans="1:70" ht="14.25">
      <c r="A13" s="61">
        <v>9</v>
      </c>
      <c r="B13" s="62" t="s">
        <v>39</v>
      </c>
      <c r="C13" s="31" t="s">
        <v>30</v>
      </c>
      <c r="D13" s="87"/>
      <c r="E13" s="64">
        <f t="shared" si="24"/>
        <v>1952</v>
      </c>
      <c r="F13" s="65">
        <f t="shared" si="25"/>
        <v>0</v>
      </c>
      <c r="G13" s="63">
        <v>1952</v>
      </c>
      <c r="H13" s="66"/>
      <c r="I13" s="67">
        <f t="shared" si="26"/>
        <v>395.63636363636374</v>
      </c>
      <c r="J13" s="68">
        <f t="shared" si="27"/>
        <v>10</v>
      </c>
      <c r="K13" s="69">
        <v>16</v>
      </c>
      <c r="L13" s="70">
        <v>11</v>
      </c>
      <c r="M13" s="71">
        <f t="shared" si="28"/>
        <v>1556.3636363636363</v>
      </c>
      <c r="N13" s="67">
        <f t="shared" si="29"/>
        <v>126</v>
      </c>
      <c r="O13" s="72">
        <f t="shared" si="30"/>
        <v>106</v>
      </c>
      <c r="P13" s="73">
        <v>96</v>
      </c>
      <c r="Q13" s="74">
        <v>0</v>
      </c>
      <c r="R13" s="75">
        <v>124</v>
      </c>
      <c r="S13" s="76">
        <v>2</v>
      </c>
      <c r="T13" s="77">
        <v>100</v>
      </c>
      <c r="U13" s="78">
        <v>1</v>
      </c>
      <c r="V13" s="75">
        <v>94</v>
      </c>
      <c r="W13" s="78">
        <v>2</v>
      </c>
      <c r="X13" s="77">
        <v>64</v>
      </c>
      <c r="Y13" s="78">
        <v>2</v>
      </c>
      <c r="Z13" s="77">
        <v>58</v>
      </c>
      <c r="AA13" s="78">
        <v>1</v>
      </c>
      <c r="AB13" s="77">
        <v>51</v>
      </c>
      <c r="AC13" s="76">
        <v>0</v>
      </c>
      <c r="AD13" s="73">
        <v>110</v>
      </c>
      <c r="AE13" s="74">
        <v>2</v>
      </c>
      <c r="AF13" s="79">
        <v>53</v>
      </c>
      <c r="AG13" s="76">
        <v>2</v>
      </c>
      <c r="AH13" s="75">
        <v>60</v>
      </c>
      <c r="AI13" s="78">
        <v>2</v>
      </c>
      <c r="AJ13" s="75">
        <v>33</v>
      </c>
      <c r="AK13" s="78">
        <v>2</v>
      </c>
      <c r="AL13" s="50"/>
      <c r="AM13" s="22"/>
      <c r="AN13" s="50"/>
      <c r="AO13" s="80">
        <f t="shared" si="0"/>
        <v>1496</v>
      </c>
      <c r="AP13" s="56">
        <f t="shared" si="1"/>
        <v>1389</v>
      </c>
      <c r="AQ13" s="81">
        <f t="shared" si="2"/>
        <v>1483</v>
      </c>
      <c r="AR13" s="56">
        <f t="shared" si="3"/>
        <v>1497</v>
      </c>
      <c r="AS13" s="81">
        <f t="shared" si="4"/>
        <v>1587</v>
      </c>
      <c r="AT13" s="81">
        <f t="shared" si="5"/>
        <v>1611</v>
      </c>
      <c r="AU13" s="81">
        <f t="shared" si="6"/>
        <v>1637</v>
      </c>
      <c r="AV13" s="81">
        <f t="shared" si="7"/>
        <v>1454</v>
      </c>
      <c r="AW13" s="56">
        <f t="shared" si="8"/>
        <v>1633</v>
      </c>
      <c r="AX13" s="81">
        <f t="shared" si="9"/>
        <v>1607</v>
      </c>
      <c r="AY13" s="81">
        <f t="shared" si="10"/>
        <v>1726</v>
      </c>
      <c r="AZ13" s="2"/>
      <c r="BA13" s="82">
        <f t="shared" si="11"/>
        <v>10</v>
      </c>
      <c r="BB13" s="81">
        <f t="shared" si="12"/>
        <v>6</v>
      </c>
      <c r="BC13" s="81">
        <f t="shared" si="13"/>
        <v>10</v>
      </c>
      <c r="BD13" s="56">
        <f t="shared" si="14"/>
        <v>11</v>
      </c>
      <c r="BE13" s="81">
        <f t="shared" si="15"/>
        <v>11</v>
      </c>
      <c r="BF13" s="81">
        <f t="shared" si="16"/>
        <v>12</v>
      </c>
      <c r="BG13" s="81">
        <f t="shared" si="17"/>
        <v>14</v>
      </c>
      <c r="BH13" s="81">
        <f t="shared" si="18"/>
        <v>11</v>
      </c>
      <c r="BI13" s="81">
        <f t="shared" si="19"/>
        <v>14</v>
      </c>
      <c r="BJ13" s="81">
        <f t="shared" si="20"/>
        <v>13</v>
      </c>
      <c r="BK13" s="81">
        <f t="shared" si="21"/>
        <v>14</v>
      </c>
      <c r="BL13" s="57">
        <f t="shared" si="31"/>
        <v>126</v>
      </c>
      <c r="BM13" s="56">
        <f t="shared" si="32"/>
        <v>6</v>
      </c>
      <c r="BN13" s="56">
        <f t="shared" si="33"/>
        <v>14</v>
      </c>
      <c r="BO13" s="58">
        <f t="shared" si="34"/>
        <v>106</v>
      </c>
      <c r="BQ13" s="83">
        <f t="shared" si="22"/>
        <v>167</v>
      </c>
      <c r="BR13" s="84">
        <f t="shared" si="23"/>
        <v>10</v>
      </c>
    </row>
    <row r="14" spans="1:70" ht="14.25">
      <c r="A14" s="61">
        <v>10</v>
      </c>
      <c r="B14" s="62" t="s">
        <v>40</v>
      </c>
      <c r="C14" s="31" t="s">
        <v>30</v>
      </c>
      <c r="D14" s="87"/>
      <c r="E14" s="64">
        <f t="shared" si="24"/>
        <v>1939</v>
      </c>
      <c r="F14" s="65">
        <f t="shared" si="25"/>
        <v>0</v>
      </c>
      <c r="G14" s="88">
        <v>1939</v>
      </c>
      <c r="H14" s="66"/>
      <c r="I14" s="67">
        <f t="shared" si="26"/>
        <v>417</v>
      </c>
      <c r="J14" s="68">
        <f t="shared" si="27"/>
        <v>31</v>
      </c>
      <c r="K14" s="69">
        <v>14</v>
      </c>
      <c r="L14" s="70">
        <v>11</v>
      </c>
      <c r="M14" s="71">
        <f t="shared" si="28"/>
        <v>1522</v>
      </c>
      <c r="N14" s="67">
        <f t="shared" si="29"/>
        <v>134</v>
      </c>
      <c r="O14" s="72">
        <f t="shared" si="30"/>
        <v>109</v>
      </c>
      <c r="P14" s="73">
        <v>97</v>
      </c>
      <c r="Q14" s="74">
        <v>1</v>
      </c>
      <c r="R14" s="75">
        <v>101</v>
      </c>
      <c r="S14" s="76">
        <v>2</v>
      </c>
      <c r="T14" s="77">
        <v>63</v>
      </c>
      <c r="U14" s="78">
        <v>1</v>
      </c>
      <c r="V14" s="75">
        <v>67</v>
      </c>
      <c r="W14" s="78">
        <v>1</v>
      </c>
      <c r="X14" s="77">
        <v>66</v>
      </c>
      <c r="Y14" s="78">
        <v>0</v>
      </c>
      <c r="Z14" s="77">
        <v>81</v>
      </c>
      <c r="AA14" s="78">
        <v>0</v>
      </c>
      <c r="AB14" s="77">
        <v>162</v>
      </c>
      <c r="AC14" s="76">
        <v>2</v>
      </c>
      <c r="AD14" s="73">
        <v>89</v>
      </c>
      <c r="AE14" s="74">
        <v>2</v>
      </c>
      <c r="AF14" s="79">
        <v>82</v>
      </c>
      <c r="AG14" s="76">
        <v>1</v>
      </c>
      <c r="AH14" s="75">
        <v>88</v>
      </c>
      <c r="AI14" s="78">
        <v>2</v>
      </c>
      <c r="AJ14" s="75">
        <v>56</v>
      </c>
      <c r="AK14" s="78">
        <v>2</v>
      </c>
      <c r="AL14" s="50"/>
      <c r="AM14" s="22"/>
      <c r="AN14" s="50"/>
      <c r="AO14" s="80">
        <f t="shared" si="0"/>
        <v>1492</v>
      </c>
      <c r="AP14" s="56">
        <f t="shared" si="1"/>
        <v>1480</v>
      </c>
      <c r="AQ14" s="81">
        <f t="shared" si="2"/>
        <v>1598</v>
      </c>
      <c r="AR14" s="56">
        <f t="shared" si="3"/>
        <v>1580</v>
      </c>
      <c r="AS14" s="81">
        <f t="shared" si="4"/>
        <v>1581</v>
      </c>
      <c r="AT14" s="81">
        <f t="shared" si="5"/>
        <v>1537</v>
      </c>
      <c r="AU14" s="81">
        <f t="shared" si="6"/>
        <v>1300</v>
      </c>
      <c r="AV14" s="81">
        <f t="shared" si="7"/>
        <v>1513</v>
      </c>
      <c r="AW14" s="56">
        <f t="shared" si="8"/>
        <v>1529</v>
      </c>
      <c r="AX14" s="81">
        <f t="shared" si="9"/>
        <v>1515</v>
      </c>
      <c r="AY14" s="81">
        <f t="shared" si="10"/>
        <v>1617</v>
      </c>
      <c r="AZ14" s="2"/>
      <c r="BA14" s="82">
        <f t="shared" si="11"/>
        <v>14</v>
      </c>
      <c r="BB14" s="81">
        <f t="shared" si="12"/>
        <v>12</v>
      </c>
      <c r="BC14" s="81">
        <f t="shared" si="13"/>
        <v>11</v>
      </c>
      <c r="BD14" s="56">
        <f t="shared" si="14"/>
        <v>10</v>
      </c>
      <c r="BE14" s="81">
        <f t="shared" si="15"/>
        <v>16</v>
      </c>
      <c r="BF14" s="81">
        <f t="shared" si="16"/>
        <v>13</v>
      </c>
      <c r="BG14" s="81">
        <f t="shared" si="17"/>
        <v>9</v>
      </c>
      <c r="BH14" s="81">
        <f t="shared" si="18"/>
        <v>12</v>
      </c>
      <c r="BI14" s="81">
        <f t="shared" si="19"/>
        <v>12</v>
      </c>
      <c r="BJ14" s="81">
        <f t="shared" si="20"/>
        <v>13</v>
      </c>
      <c r="BK14" s="81">
        <f t="shared" si="21"/>
        <v>12</v>
      </c>
      <c r="BL14" s="57">
        <f t="shared" si="31"/>
        <v>134</v>
      </c>
      <c r="BM14" s="56">
        <f t="shared" si="32"/>
        <v>9</v>
      </c>
      <c r="BN14" s="56">
        <f t="shared" si="33"/>
        <v>16</v>
      </c>
      <c r="BO14" s="58">
        <f t="shared" si="34"/>
        <v>109</v>
      </c>
      <c r="BQ14" s="83">
        <f t="shared" si="22"/>
        <v>146</v>
      </c>
      <c r="BR14" s="84">
        <f t="shared" si="23"/>
        <v>31</v>
      </c>
    </row>
    <row r="15" spans="1:70" ht="14.25">
      <c r="A15" s="61">
        <v>11</v>
      </c>
      <c r="B15" s="62" t="s">
        <v>41</v>
      </c>
      <c r="C15" s="31" t="s">
        <v>30</v>
      </c>
      <c r="D15" s="87"/>
      <c r="E15" s="64">
        <f t="shared" si="24"/>
        <v>1898</v>
      </c>
      <c r="F15" s="65">
        <f t="shared" si="25"/>
        <v>-23.000000000000007</v>
      </c>
      <c r="G15" s="63">
        <v>1921</v>
      </c>
      <c r="H15" s="66"/>
      <c r="I15" s="67">
        <f t="shared" si="26"/>
        <v>460.09090909090901</v>
      </c>
      <c r="J15" s="68">
        <f t="shared" si="27"/>
        <v>66</v>
      </c>
      <c r="K15" s="69">
        <v>12</v>
      </c>
      <c r="L15" s="70">
        <v>11</v>
      </c>
      <c r="M15" s="71">
        <f t="shared" si="28"/>
        <v>1460.909090909091</v>
      </c>
      <c r="N15" s="67">
        <f t="shared" si="29"/>
        <v>119</v>
      </c>
      <c r="O15" s="72">
        <f t="shared" si="30"/>
        <v>98</v>
      </c>
      <c r="P15" s="73">
        <v>98</v>
      </c>
      <c r="Q15" s="74">
        <v>0</v>
      </c>
      <c r="R15" s="75">
        <v>128</v>
      </c>
      <c r="S15" s="76">
        <v>1</v>
      </c>
      <c r="T15" s="77">
        <v>162</v>
      </c>
      <c r="U15" s="78">
        <v>1</v>
      </c>
      <c r="V15" s="75">
        <v>131</v>
      </c>
      <c r="W15" s="78">
        <v>1</v>
      </c>
      <c r="X15" s="77">
        <v>113</v>
      </c>
      <c r="Y15" s="78">
        <v>2</v>
      </c>
      <c r="Z15" s="77">
        <v>86</v>
      </c>
      <c r="AA15" s="78">
        <v>1</v>
      </c>
      <c r="AB15" s="77">
        <v>96</v>
      </c>
      <c r="AC15" s="76">
        <v>2</v>
      </c>
      <c r="AD15" s="73">
        <v>63</v>
      </c>
      <c r="AE15" s="74">
        <v>2</v>
      </c>
      <c r="AF15" s="79">
        <v>56</v>
      </c>
      <c r="AG15" s="76">
        <v>0</v>
      </c>
      <c r="AH15" s="75">
        <v>54</v>
      </c>
      <c r="AI15" s="78">
        <v>0</v>
      </c>
      <c r="AJ15" s="75">
        <v>148</v>
      </c>
      <c r="AK15" s="78">
        <v>2</v>
      </c>
      <c r="AL15" s="50"/>
      <c r="AM15" s="22"/>
      <c r="AN15" s="50"/>
      <c r="AO15" s="80">
        <f t="shared" si="0"/>
        <v>1492</v>
      </c>
      <c r="AP15" s="56">
        <f t="shared" si="1"/>
        <v>1353</v>
      </c>
      <c r="AQ15" s="81">
        <f t="shared" si="2"/>
        <v>1300</v>
      </c>
      <c r="AR15" s="56">
        <f t="shared" si="3"/>
        <v>1328</v>
      </c>
      <c r="AS15" s="81">
        <f t="shared" si="4"/>
        <v>1449</v>
      </c>
      <c r="AT15" s="81">
        <f t="shared" si="5"/>
        <v>1518</v>
      </c>
      <c r="AU15" s="81">
        <f t="shared" si="6"/>
        <v>1496</v>
      </c>
      <c r="AV15" s="81">
        <f t="shared" si="7"/>
        <v>1598</v>
      </c>
      <c r="AW15" s="56">
        <f t="shared" si="8"/>
        <v>1617</v>
      </c>
      <c r="AX15" s="81">
        <f t="shared" si="9"/>
        <v>1619</v>
      </c>
      <c r="AY15" s="81">
        <f t="shared" si="10"/>
        <v>1300</v>
      </c>
      <c r="AZ15" s="2"/>
      <c r="BA15" s="82">
        <f t="shared" si="11"/>
        <v>11</v>
      </c>
      <c r="BB15" s="81">
        <f t="shared" si="12"/>
        <v>7</v>
      </c>
      <c r="BC15" s="81">
        <f t="shared" si="13"/>
        <v>9</v>
      </c>
      <c r="BD15" s="56">
        <f t="shared" si="14"/>
        <v>10</v>
      </c>
      <c r="BE15" s="81">
        <f t="shared" si="15"/>
        <v>10</v>
      </c>
      <c r="BF15" s="81">
        <f t="shared" si="16"/>
        <v>14</v>
      </c>
      <c r="BG15" s="81">
        <f t="shared" si="17"/>
        <v>10</v>
      </c>
      <c r="BH15" s="81">
        <f t="shared" si="18"/>
        <v>11</v>
      </c>
      <c r="BI15" s="81">
        <f t="shared" si="19"/>
        <v>12</v>
      </c>
      <c r="BJ15" s="81">
        <f t="shared" si="20"/>
        <v>14</v>
      </c>
      <c r="BK15" s="81">
        <f t="shared" si="21"/>
        <v>11</v>
      </c>
      <c r="BL15" s="57">
        <f t="shared" si="31"/>
        <v>119</v>
      </c>
      <c r="BM15" s="56">
        <f t="shared" si="32"/>
        <v>7</v>
      </c>
      <c r="BN15" s="56">
        <f t="shared" si="33"/>
        <v>14</v>
      </c>
      <c r="BO15" s="58">
        <f t="shared" si="34"/>
        <v>98</v>
      </c>
      <c r="BQ15" s="83">
        <f t="shared" si="22"/>
        <v>111</v>
      </c>
      <c r="BR15" s="84">
        <f t="shared" si="23"/>
        <v>66</v>
      </c>
    </row>
    <row r="16" spans="1:70" ht="14.25">
      <c r="A16" s="61">
        <v>12</v>
      </c>
      <c r="B16" s="62" t="s">
        <v>42</v>
      </c>
      <c r="C16" s="62" t="s">
        <v>43</v>
      </c>
      <c r="D16" s="87"/>
      <c r="E16" s="64">
        <f t="shared" si="24"/>
        <v>1876</v>
      </c>
      <c r="F16" s="65">
        <f t="shared" si="25"/>
        <v>-43.000000000000007</v>
      </c>
      <c r="G16" s="63">
        <v>1919</v>
      </c>
      <c r="H16" s="66"/>
      <c r="I16" s="67">
        <f t="shared" si="26"/>
        <v>441.18181818181824</v>
      </c>
      <c r="J16" s="68">
        <f t="shared" si="27"/>
        <v>119</v>
      </c>
      <c r="K16" s="69">
        <v>10</v>
      </c>
      <c r="L16" s="70">
        <v>11</v>
      </c>
      <c r="M16" s="71">
        <f t="shared" si="28"/>
        <v>1477.8181818181818</v>
      </c>
      <c r="N16" s="67">
        <f t="shared" si="29"/>
        <v>113</v>
      </c>
      <c r="O16" s="72">
        <f t="shared" si="30"/>
        <v>93</v>
      </c>
      <c r="P16" s="73">
        <v>99</v>
      </c>
      <c r="Q16" s="74">
        <v>2</v>
      </c>
      <c r="R16" s="75">
        <v>67</v>
      </c>
      <c r="S16" s="76">
        <v>2</v>
      </c>
      <c r="T16" s="77">
        <v>51</v>
      </c>
      <c r="U16" s="78">
        <v>0</v>
      </c>
      <c r="V16" s="75">
        <v>70</v>
      </c>
      <c r="W16" s="78">
        <v>0</v>
      </c>
      <c r="X16" s="77">
        <v>85</v>
      </c>
      <c r="Y16" s="78">
        <v>0</v>
      </c>
      <c r="Z16" s="77">
        <v>117</v>
      </c>
      <c r="AA16" s="78">
        <v>2</v>
      </c>
      <c r="AB16" s="77">
        <v>159</v>
      </c>
      <c r="AC16" s="76">
        <v>0</v>
      </c>
      <c r="AD16" s="73">
        <v>121</v>
      </c>
      <c r="AE16" s="74">
        <v>0</v>
      </c>
      <c r="AF16" s="79">
        <v>124</v>
      </c>
      <c r="AG16" s="76">
        <v>2</v>
      </c>
      <c r="AH16" s="75">
        <v>109</v>
      </c>
      <c r="AI16" s="78">
        <v>2</v>
      </c>
      <c r="AJ16" s="75">
        <v>101</v>
      </c>
      <c r="AK16" s="78">
        <v>0</v>
      </c>
      <c r="AL16" s="50"/>
      <c r="AM16" s="22"/>
      <c r="AN16" s="50"/>
      <c r="AO16" s="80">
        <f t="shared" si="0"/>
        <v>1488</v>
      </c>
      <c r="AP16" s="56">
        <f t="shared" si="1"/>
        <v>1580</v>
      </c>
      <c r="AQ16" s="81">
        <f t="shared" si="2"/>
        <v>1637</v>
      </c>
      <c r="AR16" s="56">
        <f t="shared" si="3"/>
        <v>1561</v>
      </c>
      <c r="AS16" s="81">
        <f t="shared" si="4"/>
        <v>1522</v>
      </c>
      <c r="AT16" s="81">
        <f t="shared" si="5"/>
        <v>1432</v>
      </c>
      <c r="AU16" s="81">
        <f t="shared" si="6"/>
        <v>1300</v>
      </c>
      <c r="AV16" s="81">
        <f t="shared" si="7"/>
        <v>1408</v>
      </c>
      <c r="AW16" s="56">
        <f t="shared" si="8"/>
        <v>1389</v>
      </c>
      <c r="AX16" s="81">
        <f t="shared" si="9"/>
        <v>1459</v>
      </c>
      <c r="AY16" s="81">
        <f t="shared" si="10"/>
        <v>1480</v>
      </c>
      <c r="AZ16" s="2"/>
      <c r="BA16" s="82">
        <f t="shared" si="11"/>
        <v>10</v>
      </c>
      <c r="BB16" s="81">
        <f t="shared" si="12"/>
        <v>10</v>
      </c>
      <c r="BC16" s="81">
        <f t="shared" si="13"/>
        <v>14</v>
      </c>
      <c r="BD16" s="56">
        <f t="shared" si="14"/>
        <v>12</v>
      </c>
      <c r="BE16" s="81">
        <f t="shared" si="15"/>
        <v>9</v>
      </c>
      <c r="BF16" s="81">
        <f t="shared" si="16"/>
        <v>9</v>
      </c>
      <c r="BG16" s="81">
        <f t="shared" si="17"/>
        <v>10</v>
      </c>
      <c r="BH16" s="81">
        <f t="shared" si="18"/>
        <v>11</v>
      </c>
      <c r="BI16" s="81">
        <f t="shared" si="19"/>
        <v>6</v>
      </c>
      <c r="BJ16" s="81">
        <f t="shared" si="20"/>
        <v>10</v>
      </c>
      <c r="BK16" s="81">
        <f t="shared" si="21"/>
        <v>12</v>
      </c>
      <c r="BL16" s="57">
        <f t="shared" si="31"/>
        <v>113</v>
      </c>
      <c r="BM16" s="56">
        <f t="shared" si="32"/>
        <v>6</v>
      </c>
      <c r="BN16" s="56">
        <f t="shared" si="33"/>
        <v>14</v>
      </c>
      <c r="BO16" s="58">
        <f t="shared" si="34"/>
        <v>93</v>
      </c>
      <c r="BQ16" s="83">
        <f t="shared" si="22"/>
        <v>58</v>
      </c>
      <c r="BR16" s="84">
        <f t="shared" si="23"/>
        <v>119</v>
      </c>
    </row>
    <row r="17" spans="1:70" ht="14.25">
      <c r="A17" s="61">
        <v>13</v>
      </c>
      <c r="B17" s="62" t="s">
        <v>44</v>
      </c>
      <c r="C17" s="62" t="s">
        <v>34</v>
      </c>
      <c r="D17" s="63"/>
      <c r="E17" s="64">
        <f t="shared" si="24"/>
        <v>1876</v>
      </c>
      <c r="F17" s="65">
        <f t="shared" si="25"/>
        <v>0</v>
      </c>
      <c r="G17" s="63">
        <v>1876</v>
      </c>
      <c r="H17" s="66"/>
      <c r="I17" s="67">
        <f t="shared" si="26"/>
        <v>266</v>
      </c>
      <c r="J17" s="68">
        <f t="shared" si="27"/>
        <v>21</v>
      </c>
      <c r="K17" s="69">
        <v>14</v>
      </c>
      <c r="L17" s="70">
        <v>11</v>
      </c>
      <c r="M17" s="71">
        <f t="shared" si="28"/>
        <v>1610</v>
      </c>
      <c r="N17" s="67">
        <f t="shared" si="29"/>
        <v>147</v>
      </c>
      <c r="O17" s="72">
        <f t="shared" si="30"/>
        <v>121</v>
      </c>
      <c r="P17" s="73">
        <v>100</v>
      </c>
      <c r="Q17" s="74">
        <v>2</v>
      </c>
      <c r="R17" s="75">
        <v>74</v>
      </c>
      <c r="S17" s="76">
        <v>2</v>
      </c>
      <c r="T17" s="77">
        <v>53</v>
      </c>
      <c r="U17" s="78">
        <v>1</v>
      </c>
      <c r="V17" s="75">
        <v>40</v>
      </c>
      <c r="W17" s="78">
        <v>2</v>
      </c>
      <c r="X17" s="77">
        <v>60</v>
      </c>
      <c r="Y17" s="78">
        <v>1</v>
      </c>
      <c r="Z17" s="77">
        <v>43</v>
      </c>
      <c r="AA17" s="78">
        <v>2</v>
      </c>
      <c r="AB17" s="77">
        <v>37</v>
      </c>
      <c r="AC17" s="76">
        <v>0</v>
      </c>
      <c r="AD17" s="73">
        <v>76</v>
      </c>
      <c r="AE17" s="74">
        <v>0</v>
      </c>
      <c r="AF17" s="79">
        <v>58</v>
      </c>
      <c r="AG17" s="76">
        <v>2</v>
      </c>
      <c r="AH17" s="75">
        <v>83</v>
      </c>
      <c r="AI17" s="78">
        <v>2</v>
      </c>
      <c r="AJ17" s="75">
        <v>36</v>
      </c>
      <c r="AK17" s="78">
        <v>0</v>
      </c>
      <c r="AL17" s="50"/>
      <c r="AM17" s="22"/>
      <c r="AN17" s="50"/>
      <c r="AO17" s="80">
        <f t="shared" si="0"/>
        <v>1483</v>
      </c>
      <c r="AP17" s="56">
        <f t="shared" si="1"/>
        <v>1547</v>
      </c>
      <c r="AQ17" s="81">
        <f t="shared" si="2"/>
        <v>1633</v>
      </c>
      <c r="AR17" s="56">
        <f t="shared" si="3"/>
        <v>1683</v>
      </c>
      <c r="AS17" s="81">
        <f t="shared" si="4"/>
        <v>1607</v>
      </c>
      <c r="AT17" s="81">
        <f t="shared" si="5"/>
        <v>1679</v>
      </c>
      <c r="AU17" s="81">
        <f t="shared" si="6"/>
        <v>1693</v>
      </c>
      <c r="AV17" s="81">
        <f t="shared" si="7"/>
        <v>1542</v>
      </c>
      <c r="AW17" s="56">
        <f t="shared" si="8"/>
        <v>1611</v>
      </c>
      <c r="AX17" s="81">
        <f t="shared" si="9"/>
        <v>1528</v>
      </c>
      <c r="AY17" s="81">
        <f t="shared" si="10"/>
        <v>1704</v>
      </c>
      <c r="AZ17" s="2"/>
      <c r="BA17" s="82">
        <f t="shared" si="11"/>
        <v>10</v>
      </c>
      <c r="BB17" s="81">
        <f t="shared" si="12"/>
        <v>12</v>
      </c>
      <c r="BC17" s="81">
        <f t="shared" si="13"/>
        <v>14</v>
      </c>
      <c r="BD17" s="56">
        <f t="shared" si="14"/>
        <v>8</v>
      </c>
      <c r="BE17" s="81">
        <f t="shared" si="15"/>
        <v>13</v>
      </c>
      <c r="BF17" s="81">
        <f t="shared" si="16"/>
        <v>14</v>
      </c>
      <c r="BG17" s="81">
        <f t="shared" si="17"/>
        <v>18</v>
      </c>
      <c r="BH17" s="81">
        <f t="shared" si="18"/>
        <v>16</v>
      </c>
      <c r="BI17" s="81">
        <f t="shared" si="19"/>
        <v>12</v>
      </c>
      <c r="BJ17" s="81">
        <f t="shared" si="20"/>
        <v>14</v>
      </c>
      <c r="BK17" s="81">
        <f t="shared" si="21"/>
        <v>16</v>
      </c>
      <c r="BL17" s="57">
        <f t="shared" si="31"/>
        <v>147</v>
      </c>
      <c r="BM17" s="56">
        <f t="shared" si="32"/>
        <v>8</v>
      </c>
      <c r="BN17" s="56">
        <f t="shared" si="33"/>
        <v>18</v>
      </c>
      <c r="BO17" s="58">
        <f t="shared" si="34"/>
        <v>121</v>
      </c>
      <c r="BQ17" s="83">
        <f t="shared" si="22"/>
        <v>156</v>
      </c>
      <c r="BR17" s="84">
        <f t="shared" si="23"/>
        <v>21</v>
      </c>
    </row>
    <row r="18" spans="1:70" ht="14.25">
      <c r="A18" s="61">
        <v>14</v>
      </c>
      <c r="B18" s="62" t="s">
        <v>45</v>
      </c>
      <c r="C18" s="31" t="s">
        <v>30</v>
      </c>
      <c r="D18" s="63"/>
      <c r="E18" s="64">
        <f t="shared" si="24"/>
        <v>1849</v>
      </c>
      <c r="F18" s="65">
        <f t="shared" si="25"/>
        <v>0</v>
      </c>
      <c r="G18" s="63">
        <v>1849</v>
      </c>
      <c r="H18" s="66"/>
      <c r="I18" s="67">
        <f t="shared" si="26"/>
        <v>299.81818181818176</v>
      </c>
      <c r="J18" s="68">
        <f t="shared" si="27"/>
        <v>18</v>
      </c>
      <c r="K18" s="69">
        <v>15</v>
      </c>
      <c r="L18" s="70">
        <v>11</v>
      </c>
      <c r="M18" s="71">
        <f t="shared" si="28"/>
        <v>1549.1818181818182</v>
      </c>
      <c r="N18" s="67">
        <f t="shared" si="29"/>
        <v>128</v>
      </c>
      <c r="O18" s="72">
        <f t="shared" si="30"/>
        <v>103</v>
      </c>
      <c r="P18" s="73">
        <v>101</v>
      </c>
      <c r="Q18" s="74">
        <v>1</v>
      </c>
      <c r="R18" s="75">
        <v>97</v>
      </c>
      <c r="S18" s="76">
        <v>0</v>
      </c>
      <c r="T18" s="77">
        <v>113</v>
      </c>
      <c r="U18" s="78">
        <v>2</v>
      </c>
      <c r="V18" s="75">
        <v>87</v>
      </c>
      <c r="W18" s="78">
        <v>2</v>
      </c>
      <c r="X18" s="77">
        <v>67</v>
      </c>
      <c r="Y18" s="78">
        <v>2</v>
      </c>
      <c r="Z18" s="77">
        <v>66</v>
      </c>
      <c r="AA18" s="78">
        <v>0</v>
      </c>
      <c r="AB18" s="77">
        <v>73</v>
      </c>
      <c r="AC18" s="76">
        <v>2</v>
      </c>
      <c r="AD18" s="73">
        <v>55</v>
      </c>
      <c r="AE18" s="74">
        <v>0</v>
      </c>
      <c r="AF18" s="79">
        <v>85</v>
      </c>
      <c r="AG18" s="76">
        <v>2</v>
      </c>
      <c r="AH18" s="75">
        <v>61</v>
      </c>
      <c r="AI18" s="78">
        <v>2</v>
      </c>
      <c r="AJ18" s="75">
        <v>46</v>
      </c>
      <c r="AK18" s="78">
        <v>2</v>
      </c>
      <c r="AL18" s="50"/>
      <c r="AM18" s="22"/>
      <c r="AN18" s="50"/>
      <c r="AO18" s="80">
        <f t="shared" si="0"/>
        <v>1480</v>
      </c>
      <c r="AP18" s="56">
        <f t="shared" si="1"/>
        <v>1492</v>
      </c>
      <c r="AQ18" s="81">
        <f t="shared" si="2"/>
        <v>1449</v>
      </c>
      <c r="AR18" s="56">
        <f t="shared" si="3"/>
        <v>1516</v>
      </c>
      <c r="AS18" s="81">
        <f t="shared" si="4"/>
        <v>1580</v>
      </c>
      <c r="AT18" s="81">
        <f t="shared" si="5"/>
        <v>1581</v>
      </c>
      <c r="AU18" s="81">
        <f t="shared" si="6"/>
        <v>1548</v>
      </c>
      <c r="AV18" s="81">
        <f t="shared" si="7"/>
        <v>1617</v>
      </c>
      <c r="AW18" s="56">
        <f t="shared" si="8"/>
        <v>1522</v>
      </c>
      <c r="AX18" s="81">
        <f t="shared" si="9"/>
        <v>1599</v>
      </c>
      <c r="AY18" s="81">
        <f t="shared" si="10"/>
        <v>1657</v>
      </c>
      <c r="AZ18" s="2"/>
      <c r="BA18" s="82">
        <f t="shared" si="11"/>
        <v>12</v>
      </c>
      <c r="BB18" s="81">
        <f t="shared" si="12"/>
        <v>14</v>
      </c>
      <c r="BC18" s="81">
        <f t="shared" si="13"/>
        <v>10</v>
      </c>
      <c r="BD18" s="56">
        <f t="shared" si="14"/>
        <v>10</v>
      </c>
      <c r="BE18" s="81">
        <f t="shared" si="15"/>
        <v>10</v>
      </c>
      <c r="BF18" s="81">
        <f t="shared" si="16"/>
        <v>16</v>
      </c>
      <c r="BG18" s="81">
        <f t="shared" si="17"/>
        <v>9</v>
      </c>
      <c r="BH18" s="81">
        <f t="shared" si="18"/>
        <v>12</v>
      </c>
      <c r="BI18" s="81">
        <f t="shared" si="19"/>
        <v>9</v>
      </c>
      <c r="BJ18" s="81">
        <f t="shared" si="20"/>
        <v>13</v>
      </c>
      <c r="BK18" s="81">
        <f t="shared" si="21"/>
        <v>13</v>
      </c>
      <c r="BL18" s="57">
        <f t="shared" si="31"/>
        <v>128</v>
      </c>
      <c r="BM18" s="56">
        <f t="shared" si="32"/>
        <v>9</v>
      </c>
      <c r="BN18" s="56">
        <f t="shared" si="33"/>
        <v>16</v>
      </c>
      <c r="BO18" s="58">
        <f t="shared" si="34"/>
        <v>103</v>
      </c>
      <c r="BQ18" s="83">
        <f t="shared" si="22"/>
        <v>159</v>
      </c>
      <c r="BR18" s="84">
        <f t="shared" si="23"/>
        <v>18</v>
      </c>
    </row>
    <row r="19" spans="1:70" ht="14.25">
      <c r="A19" s="61">
        <v>15</v>
      </c>
      <c r="B19" s="62" t="s">
        <v>46</v>
      </c>
      <c r="C19" s="31" t="s">
        <v>30</v>
      </c>
      <c r="D19" s="63"/>
      <c r="E19" s="64">
        <f t="shared" si="24"/>
        <v>1831</v>
      </c>
      <c r="F19" s="65">
        <f t="shared" si="25"/>
        <v>-13.000000000000007</v>
      </c>
      <c r="G19" s="63">
        <v>1844</v>
      </c>
      <c r="H19" s="66"/>
      <c r="I19" s="67">
        <f t="shared" si="26"/>
        <v>333.27272727272725</v>
      </c>
      <c r="J19" s="68">
        <f t="shared" si="27"/>
        <v>44</v>
      </c>
      <c r="K19" s="69">
        <v>13</v>
      </c>
      <c r="L19" s="70">
        <v>11</v>
      </c>
      <c r="M19" s="71">
        <f t="shared" si="28"/>
        <v>1510.7272727272727</v>
      </c>
      <c r="N19" s="67">
        <f t="shared" si="29"/>
        <v>125</v>
      </c>
      <c r="O19" s="72">
        <f t="shared" si="30"/>
        <v>106</v>
      </c>
      <c r="P19" s="73">
        <v>102</v>
      </c>
      <c r="Q19" s="74">
        <v>0</v>
      </c>
      <c r="R19" s="75">
        <v>130</v>
      </c>
      <c r="S19" s="76">
        <v>2</v>
      </c>
      <c r="T19" s="77">
        <v>96</v>
      </c>
      <c r="U19" s="78">
        <v>2</v>
      </c>
      <c r="V19" s="75">
        <v>74</v>
      </c>
      <c r="W19" s="78">
        <v>1</v>
      </c>
      <c r="X19" s="77">
        <v>68</v>
      </c>
      <c r="Y19" s="78">
        <v>2</v>
      </c>
      <c r="Z19" s="77">
        <v>97</v>
      </c>
      <c r="AA19" s="78">
        <v>0</v>
      </c>
      <c r="AB19" s="77">
        <v>81</v>
      </c>
      <c r="AC19" s="76">
        <v>1</v>
      </c>
      <c r="AD19" s="73">
        <v>72</v>
      </c>
      <c r="AE19" s="74">
        <v>0</v>
      </c>
      <c r="AF19" s="79">
        <v>104</v>
      </c>
      <c r="AG19" s="76">
        <v>2</v>
      </c>
      <c r="AH19" s="75">
        <v>57</v>
      </c>
      <c r="AI19" s="78">
        <v>1</v>
      </c>
      <c r="AJ19" s="75">
        <v>84</v>
      </c>
      <c r="AK19" s="78">
        <v>2</v>
      </c>
      <c r="AL19" s="50"/>
      <c r="AM19" s="22"/>
      <c r="AN19" s="50"/>
      <c r="AO19" s="80">
        <f t="shared" si="0"/>
        <v>1474</v>
      </c>
      <c r="AP19" s="56">
        <f t="shared" si="1"/>
        <v>1338</v>
      </c>
      <c r="AQ19" s="81">
        <f t="shared" si="2"/>
        <v>1496</v>
      </c>
      <c r="AR19" s="56">
        <f t="shared" si="3"/>
        <v>1547</v>
      </c>
      <c r="AS19" s="81">
        <f t="shared" si="4"/>
        <v>1579</v>
      </c>
      <c r="AT19" s="81">
        <f t="shared" si="5"/>
        <v>1492</v>
      </c>
      <c r="AU19" s="81">
        <f t="shared" si="6"/>
        <v>1537</v>
      </c>
      <c r="AV19" s="81">
        <f t="shared" si="7"/>
        <v>1548</v>
      </c>
      <c r="AW19" s="56">
        <f t="shared" si="8"/>
        <v>1471</v>
      </c>
      <c r="AX19" s="81">
        <f t="shared" si="9"/>
        <v>1614</v>
      </c>
      <c r="AY19" s="81">
        <f t="shared" si="10"/>
        <v>1522</v>
      </c>
      <c r="AZ19" s="2"/>
      <c r="BA19" s="82">
        <f t="shared" si="11"/>
        <v>11</v>
      </c>
      <c r="BB19" s="81">
        <f t="shared" si="12"/>
        <v>5</v>
      </c>
      <c r="BC19" s="81">
        <f t="shared" si="13"/>
        <v>10</v>
      </c>
      <c r="BD19" s="56">
        <f t="shared" si="14"/>
        <v>12</v>
      </c>
      <c r="BE19" s="81">
        <f t="shared" si="15"/>
        <v>13</v>
      </c>
      <c r="BF19" s="81">
        <f t="shared" si="16"/>
        <v>14</v>
      </c>
      <c r="BG19" s="81">
        <f t="shared" si="17"/>
        <v>13</v>
      </c>
      <c r="BH19" s="81">
        <f t="shared" si="18"/>
        <v>12</v>
      </c>
      <c r="BI19" s="81">
        <f t="shared" si="19"/>
        <v>11</v>
      </c>
      <c r="BJ19" s="81">
        <f t="shared" si="20"/>
        <v>13</v>
      </c>
      <c r="BK19" s="81">
        <f t="shared" si="21"/>
        <v>11</v>
      </c>
      <c r="BL19" s="57">
        <f t="shared" si="31"/>
        <v>125</v>
      </c>
      <c r="BM19" s="56">
        <f t="shared" si="32"/>
        <v>5</v>
      </c>
      <c r="BN19" s="56">
        <f t="shared" si="33"/>
        <v>14</v>
      </c>
      <c r="BO19" s="58">
        <f t="shared" si="34"/>
        <v>106</v>
      </c>
      <c r="BQ19" s="83">
        <f t="shared" si="22"/>
        <v>133</v>
      </c>
      <c r="BR19" s="84">
        <f t="shared" si="23"/>
        <v>44</v>
      </c>
    </row>
    <row r="20" spans="1:70" ht="14.25">
      <c r="A20" s="61">
        <v>16</v>
      </c>
      <c r="B20" s="62" t="s">
        <v>47</v>
      </c>
      <c r="C20" s="31" t="s">
        <v>30</v>
      </c>
      <c r="D20" s="63"/>
      <c r="E20" s="64">
        <f t="shared" si="24"/>
        <v>1829</v>
      </c>
      <c r="F20" s="65">
        <f t="shared" si="25"/>
        <v>0</v>
      </c>
      <c r="G20" s="63">
        <v>1829</v>
      </c>
      <c r="H20" s="66"/>
      <c r="I20" s="67">
        <f t="shared" si="26"/>
        <v>268.27272727272725</v>
      </c>
      <c r="J20" s="68">
        <f t="shared" si="27"/>
        <v>28</v>
      </c>
      <c r="K20" s="69">
        <v>14</v>
      </c>
      <c r="L20" s="70">
        <v>11</v>
      </c>
      <c r="M20" s="71">
        <f t="shared" si="28"/>
        <v>1560.7272727272727</v>
      </c>
      <c r="N20" s="67">
        <f t="shared" si="29"/>
        <v>139</v>
      </c>
      <c r="O20" s="72">
        <f t="shared" si="30"/>
        <v>113</v>
      </c>
      <c r="P20" s="73">
        <v>103</v>
      </c>
      <c r="Q20" s="74">
        <v>2</v>
      </c>
      <c r="R20" s="75">
        <v>69</v>
      </c>
      <c r="S20" s="76">
        <v>1</v>
      </c>
      <c r="T20" s="77">
        <v>71</v>
      </c>
      <c r="U20" s="78">
        <v>1</v>
      </c>
      <c r="V20" s="75">
        <v>76</v>
      </c>
      <c r="W20" s="78">
        <v>0</v>
      </c>
      <c r="X20" s="77">
        <v>93</v>
      </c>
      <c r="Y20" s="78">
        <v>2</v>
      </c>
      <c r="Z20" s="77">
        <v>173</v>
      </c>
      <c r="AA20" s="78">
        <v>2</v>
      </c>
      <c r="AB20" s="77">
        <v>56</v>
      </c>
      <c r="AC20" s="76">
        <v>2</v>
      </c>
      <c r="AD20" s="73">
        <v>59</v>
      </c>
      <c r="AE20" s="74">
        <v>1</v>
      </c>
      <c r="AF20" s="79">
        <v>47</v>
      </c>
      <c r="AG20" s="76">
        <v>2</v>
      </c>
      <c r="AH20" s="75">
        <v>30</v>
      </c>
      <c r="AI20" s="78">
        <v>0</v>
      </c>
      <c r="AJ20" s="75">
        <v>43</v>
      </c>
      <c r="AK20" s="78">
        <v>1</v>
      </c>
      <c r="AL20" s="50"/>
      <c r="AM20" s="22"/>
      <c r="AN20" s="50"/>
      <c r="AO20" s="80">
        <f t="shared" si="0"/>
        <v>1473</v>
      </c>
      <c r="AP20" s="56">
        <f t="shared" si="1"/>
        <v>1577</v>
      </c>
      <c r="AQ20" s="81">
        <f t="shared" si="2"/>
        <v>1551</v>
      </c>
      <c r="AR20" s="56">
        <f t="shared" si="3"/>
        <v>1542</v>
      </c>
      <c r="AS20" s="81">
        <f t="shared" si="4"/>
        <v>1500</v>
      </c>
      <c r="AT20" s="81">
        <f t="shared" si="5"/>
        <v>1228</v>
      </c>
      <c r="AU20" s="81">
        <f t="shared" si="6"/>
        <v>1617</v>
      </c>
      <c r="AV20" s="81">
        <f t="shared" si="7"/>
        <v>1607</v>
      </c>
      <c r="AW20" s="56">
        <f t="shared" si="8"/>
        <v>1648</v>
      </c>
      <c r="AX20" s="81">
        <f t="shared" si="9"/>
        <v>1746</v>
      </c>
      <c r="AY20" s="81">
        <f t="shared" si="10"/>
        <v>1679</v>
      </c>
      <c r="AZ20" s="2"/>
      <c r="BA20" s="82">
        <f t="shared" si="11"/>
        <v>11</v>
      </c>
      <c r="BB20" s="81">
        <f t="shared" si="12"/>
        <v>11</v>
      </c>
      <c r="BC20" s="81">
        <f t="shared" si="13"/>
        <v>12</v>
      </c>
      <c r="BD20" s="56">
        <f t="shared" si="14"/>
        <v>16</v>
      </c>
      <c r="BE20" s="81">
        <f t="shared" si="15"/>
        <v>10</v>
      </c>
      <c r="BF20" s="81">
        <f t="shared" si="16"/>
        <v>10</v>
      </c>
      <c r="BG20" s="81">
        <f t="shared" si="17"/>
        <v>12</v>
      </c>
      <c r="BH20" s="81">
        <f t="shared" si="18"/>
        <v>14</v>
      </c>
      <c r="BI20" s="81">
        <f t="shared" si="19"/>
        <v>13</v>
      </c>
      <c r="BJ20" s="81">
        <f t="shared" si="20"/>
        <v>16</v>
      </c>
      <c r="BK20" s="81">
        <f t="shared" si="21"/>
        <v>14</v>
      </c>
      <c r="BL20" s="57">
        <f t="shared" si="31"/>
        <v>139</v>
      </c>
      <c r="BM20" s="56">
        <f t="shared" si="32"/>
        <v>10</v>
      </c>
      <c r="BN20" s="56">
        <f t="shared" si="33"/>
        <v>16</v>
      </c>
      <c r="BO20" s="58">
        <f t="shared" si="34"/>
        <v>113</v>
      </c>
      <c r="BQ20" s="83">
        <f t="shared" si="22"/>
        <v>149</v>
      </c>
      <c r="BR20" s="84">
        <f t="shared" si="23"/>
        <v>28</v>
      </c>
    </row>
    <row r="21" spans="1:70" ht="14.25">
      <c r="A21" s="61">
        <v>17</v>
      </c>
      <c r="B21" s="62" t="s">
        <v>48</v>
      </c>
      <c r="C21" s="31" t="s">
        <v>30</v>
      </c>
      <c r="D21" s="63"/>
      <c r="E21" s="64">
        <f t="shared" si="24"/>
        <v>1801</v>
      </c>
      <c r="F21" s="65">
        <f t="shared" si="25"/>
        <v>-23.000000000000007</v>
      </c>
      <c r="G21" s="88">
        <v>1824</v>
      </c>
      <c r="H21" s="66"/>
      <c r="I21" s="67">
        <f t="shared" si="26"/>
        <v>425.5454545454545</v>
      </c>
      <c r="J21" s="68">
        <f t="shared" si="27"/>
        <v>77</v>
      </c>
      <c r="K21" s="69">
        <v>12</v>
      </c>
      <c r="L21" s="70">
        <v>11</v>
      </c>
      <c r="M21" s="71">
        <f t="shared" si="28"/>
        <v>1398.4545454545455</v>
      </c>
      <c r="N21" s="67">
        <f t="shared" si="29"/>
        <v>100</v>
      </c>
      <c r="O21" s="72">
        <f t="shared" si="30"/>
        <v>82</v>
      </c>
      <c r="P21" s="73">
        <v>104</v>
      </c>
      <c r="Q21" s="74">
        <v>0</v>
      </c>
      <c r="R21" s="75">
        <v>134</v>
      </c>
      <c r="S21" s="76">
        <v>2</v>
      </c>
      <c r="T21" s="77">
        <v>102</v>
      </c>
      <c r="U21" s="78">
        <v>0</v>
      </c>
      <c r="V21" s="75">
        <v>167</v>
      </c>
      <c r="W21" s="78">
        <v>2</v>
      </c>
      <c r="X21" s="77">
        <v>105</v>
      </c>
      <c r="Y21" s="78">
        <v>0</v>
      </c>
      <c r="Z21" s="77">
        <v>136</v>
      </c>
      <c r="AA21" s="78">
        <v>0</v>
      </c>
      <c r="AB21" s="77">
        <v>168</v>
      </c>
      <c r="AC21" s="76">
        <v>1</v>
      </c>
      <c r="AD21" s="73">
        <v>128</v>
      </c>
      <c r="AE21" s="74">
        <v>2</v>
      </c>
      <c r="AF21" s="79">
        <v>106</v>
      </c>
      <c r="AG21" s="76">
        <v>1</v>
      </c>
      <c r="AH21" s="75">
        <v>111</v>
      </c>
      <c r="AI21" s="78">
        <v>2</v>
      </c>
      <c r="AJ21" s="75">
        <v>96</v>
      </c>
      <c r="AK21" s="78">
        <v>2</v>
      </c>
      <c r="AL21" s="50"/>
      <c r="AM21" s="22"/>
      <c r="AN21" s="50"/>
      <c r="AO21" s="80">
        <f t="shared" si="0"/>
        <v>1471</v>
      </c>
      <c r="AP21" s="56">
        <f t="shared" si="1"/>
        <v>1300</v>
      </c>
      <c r="AQ21" s="81">
        <f t="shared" si="2"/>
        <v>1474</v>
      </c>
      <c r="AR21" s="56">
        <f t="shared" si="3"/>
        <v>1300</v>
      </c>
      <c r="AS21" s="81">
        <f t="shared" si="4"/>
        <v>1468</v>
      </c>
      <c r="AT21" s="81">
        <f t="shared" si="5"/>
        <v>1300</v>
      </c>
      <c r="AU21" s="81">
        <f t="shared" si="6"/>
        <v>1300</v>
      </c>
      <c r="AV21" s="81">
        <f t="shared" si="7"/>
        <v>1353</v>
      </c>
      <c r="AW21" s="56">
        <f t="shared" si="8"/>
        <v>1467</v>
      </c>
      <c r="AX21" s="81">
        <f t="shared" si="9"/>
        <v>1454</v>
      </c>
      <c r="AY21" s="81">
        <f t="shared" si="10"/>
        <v>1496</v>
      </c>
      <c r="AZ21" s="2"/>
      <c r="BA21" s="82">
        <f t="shared" si="11"/>
        <v>11</v>
      </c>
      <c r="BB21" s="81">
        <f t="shared" si="12"/>
        <v>8</v>
      </c>
      <c r="BC21" s="81">
        <f t="shared" si="13"/>
        <v>11</v>
      </c>
      <c r="BD21" s="56">
        <f t="shared" si="14"/>
        <v>7</v>
      </c>
      <c r="BE21" s="81">
        <f t="shared" si="15"/>
        <v>9</v>
      </c>
      <c r="BF21" s="81">
        <f t="shared" si="16"/>
        <v>8</v>
      </c>
      <c r="BG21" s="81">
        <f t="shared" si="17"/>
        <v>10</v>
      </c>
      <c r="BH21" s="81">
        <f t="shared" si="18"/>
        <v>7</v>
      </c>
      <c r="BI21" s="81">
        <f t="shared" si="19"/>
        <v>10</v>
      </c>
      <c r="BJ21" s="81">
        <f t="shared" si="20"/>
        <v>9</v>
      </c>
      <c r="BK21" s="81">
        <f t="shared" si="21"/>
        <v>10</v>
      </c>
      <c r="BL21" s="57">
        <f t="shared" si="31"/>
        <v>100</v>
      </c>
      <c r="BM21" s="56">
        <f t="shared" si="32"/>
        <v>7</v>
      </c>
      <c r="BN21" s="56">
        <f t="shared" si="33"/>
        <v>11</v>
      </c>
      <c r="BO21" s="58">
        <f t="shared" si="34"/>
        <v>82</v>
      </c>
      <c r="BQ21" s="83">
        <f t="shared" si="22"/>
        <v>100</v>
      </c>
      <c r="BR21" s="84">
        <f t="shared" si="23"/>
        <v>77</v>
      </c>
    </row>
    <row r="22" spans="1:70" ht="14.25">
      <c r="A22" s="61">
        <v>18</v>
      </c>
      <c r="B22" s="62" t="s">
        <v>49</v>
      </c>
      <c r="C22" s="31" t="s">
        <v>30</v>
      </c>
      <c r="D22" s="63"/>
      <c r="E22" s="64">
        <f t="shared" si="24"/>
        <v>1819</v>
      </c>
      <c r="F22" s="65">
        <f t="shared" si="25"/>
        <v>0</v>
      </c>
      <c r="G22" s="63">
        <v>1819</v>
      </c>
      <c r="H22" s="66"/>
      <c r="I22" s="67">
        <f t="shared" si="26"/>
        <v>275</v>
      </c>
      <c r="J22" s="68">
        <f t="shared" si="27"/>
        <v>33</v>
      </c>
      <c r="K22" s="69">
        <v>14</v>
      </c>
      <c r="L22" s="70">
        <v>11</v>
      </c>
      <c r="M22" s="71">
        <f t="shared" si="28"/>
        <v>1544</v>
      </c>
      <c r="N22" s="67">
        <f t="shared" si="29"/>
        <v>122</v>
      </c>
      <c r="O22" s="72">
        <f t="shared" si="30"/>
        <v>100</v>
      </c>
      <c r="P22" s="73">
        <v>105</v>
      </c>
      <c r="Q22" s="74">
        <v>1</v>
      </c>
      <c r="R22" s="75">
        <v>111</v>
      </c>
      <c r="S22" s="76">
        <v>2</v>
      </c>
      <c r="T22" s="77">
        <v>73</v>
      </c>
      <c r="U22" s="78">
        <v>2</v>
      </c>
      <c r="V22" s="75">
        <v>47</v>
      </c>
      <c r="W22" s="78">
        <v>1</v>
      </c>
      <c r="X22" s="77">
        <v>63</v>
      </c>
      <c r="Y22" s="78">
        <v>0</v>
      </c>
      <c r="Z22" s="77">
        <v>70</v>
      </c>
      <c r="AA22" s="78">
        <v>1</v>
      </c>
      <c r="AB22" s="77">
        <v>74</v>
      </c>
      <c r="AC22" s="76">
        <v>1</v>
      </c>
      <c r="AD22" s="73">
        <v>65</v>
      </c>
      <c r="AE22" s="74">
        <v>0</v>
      </c>
      <c r="AF22" s="79">
        <v>107</v>
      </c>
      <c r="AG22" s="76">
        <v>2</v>
      </c>
      <c r="AH22" s="75">
        <v>95</v>
      </c>
      <c r="AI22" s="78">
        <v>2</v>
      </c>
      <c r="AJ22" s="75">
        <v>55</v>
      </c>
      <c r="AK22" s="78">
        <v>2</v>
      </c>
      <c r="AL22" s="50"/>
      <c r="AM22" s="22"/>
      <c r="AN22" s="50"/>
      <c r="AO22" s="80">
        <f t="shared" si="0"/>
        <v>1468</v>
      </c>
      <c r="AP22" s="56">
        <f t="shared" si="1"/>
        <v>1454</v>
      </c>
      <c r="AQ22" s="81">
        <f t="shared" si="2"/>
        <v>1548</v>
      </c>
      <c r="AR22" s="56">
        <f t="shared" si="3"/>
        <v>1648</v>
      </c>
      <c r="AS22" s="81">
        <f t="shared" si="4"/>
        <v>1598</v>
      </c>
      <c r="AT22" s="81">
        <f t="shared" si="5"/>
        <v>1561</v>
      </c>
      <c r="AU22" s="81">
        <f t="shared" si="6"/>
        <v>1547</v>
      </c>
      <c r="AV22" s="81">
        <f t="shared" si="7"/>
        <v>1582</v>
      </c>
      <c r="AW22" s="56">
        <f t="shared" si="8"/>
        <v>1465</v>
      </c>
      <c r="AX22" s="81">
        <f t="shared" si="9"/>
        <v>1496</v>
      </c>
      <c r="AY22" s="81">
        <f t="shared" si="10"/>
        <v>1617</v>
      </c>
      <c r="AZ22" s="2"/>
      <c r="BA22" s="82">
        <f t="shared" si="11"/>
        <v>9</v>
      </c>
      <c r="BB22" s="81">
        <f t="shared" si="12"/>
        <v>9</v>
      </c>
      <c r="BC22" s="81">
        <f t="shared" si="13"/>
        <v>9</v>
      </c>
      <c r="BD22" s="56">
        <f t="shared" si="14"/>
        <v>13</v>
      </c>
      <c r="BE22" s="81">
        <f t="shared" si="15"/>
        <v>11</v>
      </c>
      <c r="BF22" s="81">
        <f t="shared" si="16"/>
        <v>12</v>
      </c>
      <c r="BG22" s="81">
        <f t="shared" si="17"/>
        <v>12</v>
      </c>
      <c r="BH22" s="81">
        <f t="shared" si="18"/>
        <v>12</v>
      </c>
      <c r="BI22" s="81">
        <f t="shared" si="19"/>
        <v>12</v>
      </c>
      <c r="BJ22" s="81">
        <f t="shared" si="20"/>
        <v>11</v>
      </c>
      <c r="BK22" s="81">
        <f t="shared" si="21"/>
        <v>12</v>
      </c>
      <c r="BL22" s="57">
        <f t="shared" si="31"/>
        <v>122</v>
      </c>
      <c r="BM22" s="56">
        <f t="shared" si="32"/>
        <v>9</v>
      </c>
      <c r="BN22" s="56">
        <f t="shared" si="33"/>
        <v>13</v>
      </c>
      <c r="BO22" s="58">
        <f t="shared" si="34"/>
        <v>100</v>
      </c>
      <c r="BQ22" s="83">
        <f t="shared" si="22"/>
        <v>144</v>
      </c>
      <c r="BR22" s="84">
        <f t="shared" si="23"/>
        <v>33</v>
      </c>
    </row>
    <row r="23" spans="1:70" ht="14.25">
      <c r="A23" s="61">
        <v>19</v>
      </c>
      <c r="B23" s="62" t="s">
        <v>50</v>
      </c>
      <c r="C23" s="31" t="s">
        <v>30</v>
      </c>
      <c r="D23" s="63"/>
      <c r="E23" s="64">
        <f t="shared" si="24"/>
        <v>1811</v>
      </c>
      <c r="F23" s="65">
        <f t="shared" si="25"/>
        <v>0</v>
      </c>
      <c r="G23" s="63">
        <v>1811</v>
      </c>
      <c r="H23" s="66"/>
      <c r="I23" s="67">
        <f t="shared" si="26"/>
        <v>211.18181818181824</v>
      </c>
      <c r="J23" s="68">
        <f t="shared" si="27"/>
        <v>14</v>
      </c>
      <c r="K23" s="69">
        <v>15</v>
      </c>
      <c r="L23" s="70">
        <v>11</v>
      </c>
      <c r="M23" s="71">
        <f t="shared" si="28"/>
        <v>1599.8181818181818</v>
      </c>
      <c r="N23" s="67">
        <f t="shared" si="29"/>
        <v>147</v>
      </c>
      <c r="O23" s="72">
        <f t="shared" si="30"/>
        <v>120</v>
      </c>
      <c r="P23" s="73">
        <v>106</v>
      </c>
      <c r="Q23" s="74">
        <v>2</v>
      </c>
      <c r="R23" s="75">
        <v>78</v>
      </c>
      <c r="S23" s="76">
        <v>2</v>
      </c>
      <c r="T23" s="77">
        <v>60</v>
      </c>
      <c r="U23" s="78">
        <v>0</v>
      </c>
      <c r="V23" s="75">
        <v>86</v>
      </c>
      <c r="W23" s="78">
        <v>1</v>
      </c>
      <c r="X23" s="77">
        <v>72</v>
      </c>
      <c r="Y23" s="78">
        <v>1</v>
      </c>
      <c r="Z23" s="77">
        <v>88</v>
      </c>
      <c r="AA23" s="78">
        <v>2</v>
      </c>
      <c r="AB23" s="77">
        <v>58</v>
      </c>
      <c r="AC23" s="76">
        <v>2</v>
      </c>
      <c r="AD23" s="73">
        <v>53</v>
      </c>
      <c r="AE23" s="74">
        <v>2</v>
      </c>
      <c r="AF23" s="79">
        <v>76</v>
      </c>
      <c r="AG23" s="76">
        <v>1</v>
      </c>
      <c r="AH23" s="75">
        <v>46</v>
      </c>
      <c r="AI23" s="78">
        <v>2</v>
      </c>
      <c r="AJ23" s="75">
        <v>8</v>
      </c>
      <c r="AK23" s="78">
        <v>0</v>
      </c>
      <c r="AL23" s="50"/>
      <c r="AM23" s="22"/>
      <c r="AN23" s="50"/>
      <c r="AO23" s="80">
        <f t="shared" si="0"/>
        <v>1467</v>
      </c>
      <c r="AP23" s="56">
        <f t="shared" si="1"/>
        <v>1541</v>
      </c>
      <c r="AQ23" s="81">
        <f t="shared" si="2"/>
        <v>1607</v>
      </c>
      <c r="AR23" s="56">
        <f t="shared" si="3"/>
        <v>1518</v>
      </c>
      <c r="AS23" s="81">
        <f t="shared" si="4"/>
        <v>1548</v>
      </c>
      <c r="AT23" s="81">
        <f t="shared" si="5"/>
        <v>1515</v>
      </c>
      <c r="AU23" s="81">
        <f t="shared" si="6"/>
        <v>1611</v>
      </c>
      <c r="AV23" s="81">
        <f t="shared" si="7"/>
        <v>1633</v>
      </c>
      <c r="AW23" s="56">
        <f t="shared" si="8"/>
        <v>1542</v>
      </c>
      <c r="AX23" s="81">
        <f t="shared" si="9"/>
        <v>1657</v>
      </c>
      <c r="AY23" s="81">
        <f t="shared" si="10"/>
        <v>1959</v>
      </c>
      <c r="AZ23" s="2"/>
      <c r="BA23" s="82">
        <f t="shared" si="11"/>
        <v>10</v>
      </c>
      <c r="BB23" s="81">
        <f t="shared" si="12"/>
        <v>13</v>
      </c>
      <c r="BC23" s="81">
        <f t="shared" si="13"/>
        <v>13</v>
      </c>
      <c r="BD23" s="56">
        <f t="shared" si="14"/>
        <v>14</v>
      </c>
      <c r="BE23" s="81">
        <f t="shared" si="15"/>
        <v>12</v>
      </c>
      <c r="BF23" s="81">
        <f t="shared" si="16"/>
        <v>13</v>
      </c>
      <c r="BG23" s="81">
        <f t="shared" si="17"/>
        <v>12</v>
      </c>
      <c r="BH23" s="81">
        <f t="shared" si="18"/>
        <v>14</v>
      </c>
      <c r="BI23" s="81">
        <f t="shared" si="19"/>
        <v>16</v>
      </c>
      <c r="BJ23" s="81">
        <f t="shared" si="20"/>
        <v>13</v>
      </c>
      <c r="BK23" s="81">
        <f t="shared" si="21"/>
        <v>17</v>
      </c>
      <c r="BL23" s="57">
        <f t="shared" si="31"/>
        <v>147</v>
      </c>
      <c r="BM23" s="56">
        <f t="shared" si="32"/>
        <v>10</v>
      </c>
      <c r="BN23" s="56">
        <f t="shared" si="33"/>
        <v>17</v>
      </c>
      <c r="BO23" s="58">
        <f t="shared" si="34"/>
        <v>120</v>
      </c>
      <c r="BQ23" s="83">
        <f t="shared" si="22"/>
        <v>163</v>
      </c>
      <c r="BR23" s="84">
        <f t="shared" si="23"/>
        <v>14</v>
      </c>
    </row>
    <row r="24" spans="1:70" ht="14.25">
      <c r="A24" s="61">
        <v>20</v>
      </c>
      <c r="B24" s="62" t="s">
        <v>51</v>
      </c>
      <c r="C24" s="31" t="s">
        <v>30</v>
      </c>
      <c r="D24" s="63"/>
      <c r="E24" s="64">
        <f t="shared" si="24"/>
        <v>1786</v>
      </c>
      <c r="F24" s="65">
        <f t="shared" si="25"/>
        <v>-23.000000000000007</v>
      </c>
      <c r="G24" s="63">
        <v>1809</v>
      </c>
      <c r="H24" s="66"/>
      <c r="I24" s="67">
        <f t="shared" si="26"/>
        <v>327.09090909090901</v>
      </c>
      <c r="J24" s="68">
        <f t="shared" si="27"/>
        <v>71</v>
      </c>
      <c r="K24" s="69">
        <v>12</v>
      </c>
      <c r="L24" s="70">
        <v>11</v>
      </c>
      <c r="M24" s="71">
        <f t="shared" si="28"/>
        <v>1481.909090909091</v>
      </c>
      <c r="N24" s="67">
        <f t="shared" si="29"/>
        <v>115</v>
      </c>
      <c r="O24" s="72">
        <f t="shared" si="30"/>
        <v>96</v>
      </c>
      <c r="P24" s="73">
        <v>107</v>
      </c>
      <c r="Q24" s="74">
        <v>0</v>
      </c>
      <c r="R24" s="75">
        <v>129</v>
      </c>
      <c r="S24" s="76">
        <v>2</v>
      </c>
      <c r="T24" s="77">
        <v>91</v>
      </c>
      <c r="U24" s="78">
        <v>1</v>
      </c>
      <c r="V24" s="75">
        <v>90</v>
      </c>
      <c r="W24" s="78">
        <v>2</v>
      </c>
      <c r="X24" s="77">
        <v>74</v>
      </c>
      <c r="Y24" s="78">
        <v>0</v>
      </c>
      <c r="Z24" s="77">
        <v>92</v>
      </c>
      <c r="AA24" s="78">
        <v>1</v>
      </c>
      <c r="AB24" s="77">
        <v>98</v>
      </c>
      <c r="AC24" s="76">
        <v>1</v>
      </c>
      <c r="AD24" s="73">
        <v>99</v>
      </c>
      <c r="AE24" s="74">
        <v>0</v>
      </c>
      <c r="AF24" s="79">
        <v>105</v>
      </c>
      <c r="AG24" s="76">
        <v>2</v>
      </c>
      <c r="AH24" s="75">
        <v>119</v>
      </c>
      <c r="AI24" s="78">
        <v>2</v>
      </c>
      <c r="AJ24" s="75">
        <v>71</v>
      </c>
      <c r="AK24" s="78">
        <v>1</v>
      </c>
      <c r="AL24" s="50"/>
      <c r="AM24" s="22"/>
      <c r="AN24" s="50"/>
      <c r="AO24" s="80">
        <f t="shared" si="0"/>
        <v>1465</v>
      </c>
      <c r="AP24" s="56">
        <f t="shared" si="1"/>
        <v>1348</v>
      </c>
      <c r="AQ24" s="81">
        <f t="shared" si="2"/>
        <v>1503</v>
      </c>
      <c r="AR24" s="56">
        <f t="shared" si="3"/>
        <v>1509</v>
      </c>
      <c r="AS24" s="81">
        <f t="shared" si="4"/>
        <v>1547</v>
      </c>
      <c r="AT24" s="81">
        <f t="shared" si="5"/>
        <v>1500</v>
      </c>
      <c r="AU24" s="81">
        <f t="shared" si="6"/>
        <v>1492</v>
      </c>
      <c r="AV24" s="81">
        <f t="shared" si="7"/>
        <v>1488</v>
      </c>
      <c r="AW24" s="56">
        <f t="shared" si="8"/>
        <v>1468</v>
      </c>
      <c r="AX24" s="81">
        <f t="shared" si="9"/>
        <v>1430</v>
      </c>
      <c r="AY24" s="81">
        <f t="shared" si="10"/>
        <v>1551</v>
      </c>
      <c r="AZ24" s="2"/>
      <c r="BA24" s="82">
        <f t="shared" si="11"/>
        <v>12</v>
      </c>
      <c r="BB24" s="81">
        <f t="shared" si="12"/>
        <v>7</v>
      </c>
      <c r="BC24" s="81">
        <f t="shared" si="13"/>
        <v>10</v>
      </c>
      <c r="BD24" s="56">
        <f t="shared" si="14"/>
        <v>12</v>
      </c>
      <c r="BE24" s="81">
        <f t="shared" si="15"/>
        <v>12</v>
      </c>
      <c r="BF24" s="81">
        <f t="shared" si="16"/>
        <v>9</v>
      </c>
      <c r="BG24" s="81">
        <f t="shared" si="17"/>
        <v>11</v>
      </c>
      <c r="BH24" s="81">
        <f t="shared" si="18"/>
        <v>10</v>
      </c>
      <c r="BI24" s="81">
        <f t="shared" si="19"/>
        <v>9</v>
      </c>
      <c r="BJ24" s="81">
        <f t="shared" si="20"/>
        <v>11</v>
      </c>
      <c r="BK24" s="81">
        <f t="shared" si="21"/>
        <v>12</v>
      </c>
      <c r="BL24" s="57">
        <f t="shared" si="31"/>
        <v>115</v>
      </c>
      <c r="BM24" s="56">
        <f t="shared" si="32"/>
        <v>7</v>
      </c>
      <c r="BN24" s="56">
        <f t="shared" si="33"/>
        <v>12</v>
      </c>
      <c r="BO24" s="58">
        <f t="shared" si="34"/>
        <v>96</v>
      </c>
      <c r="BQ24" s="83">
        <f t="shared" si="22"/>
        <v>106</v>
      </c>
      <c r="BR24" s="84">
        <f t="shared" si="23"/>
        <v>71</v>
      </c>
    </row>
    <row r="25" spans="1:70" ht="14.25">
      <c r="A25" s="61">
        <v>21</v>
      </c>
      <c r="B25" s="62" t="s">
        <v>52</v>
      </c>
      <c r="C25" s="31" t="s">
        <v>30</v>
      </c>
      <c r="D25" s="63"/>
      <c r="E25" s="64">
        <f t="shared" si="24"/>
        <v>1806</v>
      </c>
      <c r="F25" s="65">
        <f t="shared" si="25"/>
        <v>0</v>
      </c>
      <c r="G25" s="63">
        <v>1806</v>
      </c>
      <c r="H25" s="66"/>
      <c r="I25" s="67">
        <f t="shared" si="26"/>
        <v>204.27272727272725</v>
      </c>
      <c r="J25" s="68">
        <f t="shared" si="27"/>
        <v>4</v>
      </c>
      <c r="K25" s="69">
        <v>17</v>
      </c>
      <c r="L25" s="70">
        <v>11</v>
      </c>
      <c r="M25" s="71">
        <f t="shared" si="28"/>
        <v>1601.7272727272727</v>
      </c>
      <c r="N25" s="67">
        <f t="shared" si="29"/>
        <v>139</v>
      </c>
      <c r="O25" s="72">
        <f t="shared" si="30"/>
        <v>116</v>
      </c>
      <c r="P25" s="73">
        <v>108</v>
      </c>
      <c r="Q25" s="74">
        <v>2</v>
      </c>
      <c r="R25" s="75">
        <v>80</v>
      </c>
      <c r="S25" s="76">
        <v>2</v>
      </c>
      <c r="T25" s="77">
        <v>62</v>
      </c>
      <c r="U25" s="78">
        <v>2</v>
      </c>
      <c r="V25" s="75">
        <v>51</v>
      </c>
      <c r="W25" s="78">
        <v>0</v>
      </c>
      <c r="X25" s="77">
        <v>70</v>
      </c>
      <c r="Y25" s="78">
        <v>2</v>
      </c>
      <c r="Z25" s="77">
        <v>55</v>
      </c>
      <c r="AA25" s="78">
        <v>1</v>
      </c>
      <c r="AB25" s="77">
        <v>163</v>
      </c>
      <c r="AC25" s="76">
        <v>1</v>
      </c>
      <c r="AD25" s="73">
        <v>66</v>
      </c>
      <c r="AE25" s="74">
        <v>1</v>
      </c>
      <c r="AF25" s="79">
        <v>59</v>
      </c>
      <c r="AG25" s="76">
        <v>2</v>
      </c>
      <c r="AH25" s="75">
        <v>43</v>
      </c>
      <c r="AI25" s="78">
        <v>2</v>
      </c>
      <c r="AJ25" s="75">
        <v>3</v>
      </c>
      <c r="AK25" s="78">
        <v>2</v>
      </c>
      <c r="AL25" s="50"/>
      <c r="AM25" s="22"/>
      <c r="AN25" s="50"/>
      <c r="AO25" s="80">
        <f t="shared" si="0"/>
        <v>1462</v>
      </c>
      <c r="AP25" s="56">
        <f t="shared" si="1"/>
        <v>1537</v>
      </c>
      <c r="AQ25" s="81">
        <f t="shared" si="2"/>
        <v>1599</v>
      </c>
      <c r="AR25" s="56">
        <f t="shared" si="3"/>
        <v>1637</v>
      </c>
      <c r="AS25" s="81">
        <f t="shared" si="4"/>
        <v>1561</v>
      </c>
      <c r="AT25" s="81">
        <f t="shared" si="5"/>
        <v>1617</v>
      </c>
      <c r="AU25" s="81">
        <f t="shared" si="6"/>
        <v>1300</v>
      </c>
      <c r="AV25" s="81">
        <f t="shared" si="7"/>
        <v>1581</v>
      </c>
      <c r="AW25" s="56">
        <f t="shared" si="8"/>
        <v>1607</v>
      </c>
      <c r="AX25" s="81">
        <f t="shared" si="9"/>
        <v>1679</v>
      </c>
      <c r="AY25" s="81">
        <f t="shared" si="10"/>
        <v>2039</v>
      </c>
      <c r="AZ25" s="2"/>
      <c r="BA25" s="82">
        <f t="shared" si="11"/>
        <v>9</v>
      </c>
      <c r="BB25" s="81">
        <f t="shared" si="12"/>
        <v>7</v>
      </c>
      <c r="BC25" s="81">
        <f t="shared" si="13"/>
        <v>11</v>
      </c>
      <c r="BD25" s="56">
        <f t="shared" si="14"/>
        <v>14</v>
      </c>
      <c r="BE25" s="81">
        <f t="shared" si="15"/>
        <v>12</v>
      </c>
      <c r="BF25" s="81">
        <f t="shared" si="16"/>
        <v>12</v>
      </c>
      <c r="BG25" s="81">
        <f t="shared" si="17"/>
        <v>15</v>
      </c>
      <c r="BH25" s="81">
        <f t="shared" si="18"/>
        <v>16</v>
      </c>
      <c r="BI25" s="81">
        <f t="shared" si="19"/>
        <v>14</v>
      </c>
      <c r="BJ25" s="81">
        <f t="shared" si="20"/>
        <v>14</v>
      </c>
      <c r="BK25" s="81">
        <f t="shared" si="21"/>
        <v>15</v>
      </c>
      <c r="BL25" s="57">
        <f t="shared" si="31"/>
        <v>139</v>
      </c>
      <c r="BM25" s="56">
        <f t="shared" si="32"/>
        <v>7</v>
      </c>
      <c r="BN25" s="56">
        <f t="shared" si="33"/>
        <v>16</v>
      </c>
      <c r="BO25" s="58">
        <f t="shared" si="34"/>
        <v>116</v>
      </c>
      <c r="BQ25" s="83">
        <f t="shared" si="22"/>
        <v>173</v>
      </c>
      <c r="BR25" s="84">
        <f t="shared" si="23"/>
        <v>4</v>
      </c>
    </row>
    <row r="26" spans="1:70" ht="14.25">
      <c r="A26" s="61">
        <v>22</v>
      </c>
      <c r="B26" s="62" t="s">
        <v>53</v>
      </c>
      <c r="C26" s="31" t="s">
        <v>30</v>
      </c>
      <c r="D26" s="63"/>
      <c r="E26" s="64">
        <f t="shared" si="24"/>
        <v>1806</v>
      </c>
      <c r="F26" s="65">
        <f t="shared" si="25"/>
        <v>0</v>
      </c>
      <c r="G26" s="63">
        <v>1806</v>
      </c>
      <c r="H26" s="66"/>
      <c r="I26" s="67">
        <f t="shared" si="26"/>
        <v>243.36363636363626</v>
      </c>
      <c r="J26" s="68">
        <f t="shared" si="27"/>
        <v>17</v>
      </c>
      <c r="K26" s="69">
        <v>15</v>
      </c>
      <c r="L26" s="70">
        <v>11</v>
      </c>
      <c r="M26" s="71">
        <f t="shared" si="28"/>
        <v>1562.6363636363637</v>
      </c>
      <c r="N26" s="67">
        <f t="shared" si="29"/>
        <v>134</v>
      </c>
      <c r="O26" s="72">
        <f t="shared" si="30"/>
        <v>109</v>
      </c>
      <c r="P26" s="73">
        <v>109</v>
      </c>
      <c r="Q26" s="74">
        <v>2</v>
      </c>
      <c r="R26" s="75">
        <v>73</v>
      </c>
      <c r="S26" s="76">
        <v>1</v>
      </c>
      <c r="T26" s="77">
        <v>75</v>
      </c>
      <c r="U26" s="78">
        <v>2</v>
      </c>
      <c r="V26" s="75">
        <v>55</v>
      </c>
      <c r="W26" s="78">
        <v>0</v>
      </c>
      <c r="X26" s="77">
        <v>83</v>
      </c>
      <c r="Y26" s="78">
        <v>1</v>
      </c>
      <c r="Z26" s="77">
        <v>72</v>
      </c>
      <c r="AA26" s="78">
        <v>2</v>
      </c>
      <c r="AB26" s="77">
        <v>66</v>
      </c>
      <c r="AC26" s="76">
        <v>1</v>
      </c>
      <c r="AD26" s="73">
        <v>60</v>
      </c>
      <c r="AE26" s="74">
        <v>0</v>
      </c>
      <c r="AF26" s="79">
        <v>90</v>
      </c>
      <c r="AG26" s="76">
        <v>2</v>
      </c>
      <c r="AH26" s="75">
        <v>62</v>
      </c>
      <c r="AI26" s="78">
        <v>2</v>
      </c>
      <c r="AJ26" s="75">
        <v>47</v>
      </c>
      <c r="AK26" s="78">
        <v>2</v>
      </c>
      <c r="AL26" s="50"/>
      <c r="AM26" s="22"/>
      <c r="AN26" s="50"/>
      <c r="AO26" s="80">
        <f t="shared" si="0"/>
        <v>1459</v>
      </c>
      <c r="AP26" s="56">
        <f t="shared" si="1"/>
        <v>1548</v>
      </c>
      <c r="AQ26" s="81">
        <f t="shared" si="2"/>
        <v>1545</v>
      </c>
      <c r="AR26" s="56">
        <f t="shared" si="3"/>
        <v>1617</v>
      </c>
      <c r="AS26" s="81">
        <f t="shared" si="4"/>
        <v>1528</v>
      </c>
      <c r="AT26" s="81">
        <f t="shared" si="5"/>
        <v>1548</v>
      </c>
      <c r="AU26" s="81">
        <f t="shared" si="6"/>
        <v>1581</v>
      </c>
      <c r="AV26" s="81">
        <f t="shared" si="7"/>
        <v>1607</v>
      </c>
      <c r="AW26" s="56">
        <f t="shared" si="8"/>
        <v>1509</v>
      </c>
      <c r="AX26" s="81">
        <f t="shared" si="9"/>
        <v>1599</v>
      </c>
      <c r="AY26" s="81">
        <f t="shared" si="10"/>
        <v>1648</v>
      </c>
      <c r="AZ26" s="2"/>
      <c r="BA26" s="82">
        <f t="shared" si="11"/>
        <v>10</v>
      </c>
      <c r="BB26" s="81">
        <f t="shared" si="12"/>
        <v>9</v>
      </c>
      <c r="BC26" s="81">
        <f t="shared" si="13"/>
        <v>12</v>
      </c>
      <c r="BD26" s="56">
        <f t="shared" si="14"/>
        <v>12</v>
      </c>
      <c r="BE26" s="81">
        <f t="shared" si="15"/>
        <v>14</v>
      </c>
      <c r="BF26" s="81">
        <f t="shared" si="16"/>
        <v>12</v>
      </c>
      <c r="BG26" s="81">
        <f t="shared" si="17"/>
        <v>16</v>
      </c>
      <c r="BH26" s="81">
        <f t="shared" si="18"/>
        <v>13</v>
      </c>
      <c r="BI26" s="81">
        <f t="shared" si="19"/>
        <v>12</v>
      </c>
      <c r="BJ26" s="81">
        <f t="shared" si="20"/>
        <v>11</v>
      </c>
      <c r="BK26" s="81">
        <f t="shared" si="21"/>
        <v>13</v>
      </c>
      <c r="BL26" s="57">
        <f t="shared" si="31"/>
        <v>134</v>
      </c>
      <c r="BM26" s="56">
        <f t="shared" si="32"/>
        <v>9</v>
      </c>
      <c r="BN26" s="56">
        <f t="shared" si="33"/>
        <v>16</v>
      </c>
      <c r="BO26" s="58">
        <f t="shared" si="34"/>
        <v>109</v>
      </c>
      <c r="BQ26" s="83">
        <f t="shared" si="22"/>
        <v>160</v>
      </c>
      <c r="BR26" s="84">
        <f t="shared" si="23"/>
        <v>17</v>
      </c>
    </row>
    <row r="27" spans="1:70" ht="14.25">
      <c r="A27" s="61">
        <v>23</v>
      </c>
      <c r="B27" s="62" t="s">
        <v>54</v>
      </c>
      <c r="C27" s="31" t="s">
        <v>30</v>
      </c>
      <c r="D27" s="63"/>
      <c r="E27" s="64">
        <f t="shared" si="24"/>
        <v>1785</v>
      </c>
      <c r="F27" s="65">
        <f t="shared" si="25"/>
        <v>-13.000000000000007</v>
      </c>
      <c r="G27" s="63">
        <v>1798</v>
      </c>
      <c r="H27" s="66"/>
      <c r="I27" s="67">
        <f t="shared" si="26"/>
        <v>254.4545454545455</v>
      </c>
      <c r="J27" s="68">
        <f t="shared" si="27"/>
        <v>38</v>
      </c>
      <c r="K27" s="69">
        <v>13</v>
      </c>
      <c r="L27" s="70">
        <v>11</v>
      </c>
      <c r="M27" s="71">
        <f t="shared" si="28"/>
        <v>1543.5454545454545</v>
      </c>
      <c r="N27" s="67">
        <f t="shared" si="29"/>
        <v>135</v>
      </c>
      <c r="O27" s="72">
        <f t="shared" si="30"/>
        <v>112</v>
      </c>
      <c r="P27" s="73">
        <v>110</v>
      </c>
      <c r="Q27" s="74">
        <v>1</v>
      </c>
      <c r="R27" s="75">
        <v>88</v>
      </c>
      <c r="S27" s="76">
        <v>0</v>
      </c>
      <c r="T27" s="77">
        <v>126</v>
      </c>
      <c r="U27" s="78">
        <v>2</v>
      </c>
      <c r="V27" s="75">
        <v>100</v>
      </c>
      <c r="W27" s="78">
        <v>2</v>
      </c>
      <c r="X27" s="77">
        <v>86</v>
      </c>
      <c r="Y27" s="78">
        <v>2</v>
      </c>
      <c r="Z27" s="77">
        <v>104</v>
      </c>
      <c r="AA27" s="78">
        <v>2</v>
      </c>
      <c r="AB27" s="77">
        <v>60</v>
      </c>
      <c r="AC27" s="76">
        <v>2</v>
      </c>
      <c r="AD27" s="73">
        <v>43</v>
      </c>
      <c r="AE27" s="74">
        <v>0</v>
      </c>
      <c r="AF27" s="79">
        <v>46</v>
      </c>
      <c r="AG27" s="76">
        <v>0</v>
      </c>
      <c r="AH27" s="75">
        <v>68</v>
      </c>
      <c r="AI27" s="78">
        <v>2</v>
      </c>
      <c r="AJ27" s="75">
        <v>52</v>
      </c>
      <c r="AK27" s="78">
        <v>0</v>
      </c>
      <c r="AL27" s="50"/>
      <c r="AM27" s="22"/>
      <c r="AN27" s="50"/>
      <c r="AO27" s="80">
        <f t="shared" si="0"/>
        <v>1454</v>
      </c>
      <c r="AP27" s="56">
        <f t="shared" si="1"/>
        <v>1515</v>
      </c>
      <c r="AQ27" s="81">
        <f t="shared" si="2"/>
        <v>1383</v>
      </c>
      <c r="AR27" s="56">
        <f t="shared" si="3"/>
        <v>1483</v>
      </c>
      <c r="AS27" s="81">
        <f t="shared" si="4"/>
        <v>1518</v>
      </c>
      <c r="AT27" s="81">
        <f t="shared" si="5"/>
        <v>1471</v>
      </c>
      <c r="AU27" s="81">
        <f t="shared" si="6"/>
        <v>1607</v>
      </c>
      <c r="AV27" s="81">
        <f t="shared" si="7"/>
        <v>1679</v>
      </c>
      <c r="AW27" s="56">
        <f t="shared" si="8"/>
        <v>1657</v>
      </c>
      <c r="AX27" s="81">
        <f t="shared" si="9"/>
        <v>1579</v>
      </c>
      <c r="AY27" s="81">
        <f t="shared" si="10"/>
        <v>1633</v>
      </c>
      <c r="AZ27" s="2"/>
      <c r="BA27" s="82">
        <f t="shared" si="11"/>
        <v>11</v>
      </c>
      <c r="BB27" s="81">
        <f t="shared" si="12"/>
        <v>13</v>
      </c>
      <c r="BC27" s="81">
        <f t="shared" si="13"/>
        <v>8</v>
      </c>
      <c r="BD27" s="56">
        <f t="shared" si="14"/>
        <v>10</v>
      </c>
      <c r="BE27" s="81">
        <f t="shared" si="15"/>
        <v>14</v>
      </c>
      <c r="BF27" s="81">
        <f t="shared" si="16"/>
        <v>11</v>
      </c>
      <c r="BG27" s="81">
        <f t="shared" si="17"/>
        <v>13</v>
      </c>
      <c r="BH27" s="81">
        <f t="shared" si="18"/>
        <v>14</v>
      </c>
      <c r="BI27" s="81">
        <f t="shared" si="19"/>
        <v>13</v>
      </c>
      <c r="BJ27" s="81">
        <f t="shared" si="20"/>
        <v>13</v>
      </c>
      <c r="BK27" s="81">
        <f t="shared" si="21"/>
        <v>15</v>
      </c>
      <c r="BL27" s="57">
        <f t="shared" si="31"/>
        <v>135</v>
      </c>
      <c r="BM27" s="56">
        <f t="shared" si="32"/>
        <v>8</v>
      </c>
      <c r="BN27" s="56">
        <f t="shared" si="33"/>
        <v>15</v>
      </c>
      <c r="BO27" s="58">
        <f t="shared" si="34"/>
        <v>112</v>
      </c>
      <c r="BQ27" s="83">
        <f t="shared" si="22"/>
        <v>139</v>
      </c>
      <c r="BR27" s="84">
        <f t="shared" si="23"/>
        <v>38</v>
      </c>
    </row>
    <row r="28" spans="1:70" ht="14.25">
      <c r="A28" s="61">
        <v>24</v>
      </c>
      <c r="B28" s="62" t="s">
        <v>55</v>
      </c>
      <c r="C28" s="62" t="s">
        <v>34</v>
      </c>
      <c r="D28" s="63"/>
      <c r="E28" s="64">
        <f t="shared" si="24"/>
        <v>1785</v>
      </c>
      <c r="F28" s="65">
        <f t="shared" si="25"/>
        <v>0</v>
      </c>
      <c r="G28" s="63">
        <v>1785</v>
      </c>
      <c r="H28" s="66"/>
      <c r="I28" s="67">
        <f t="shared" si="26"/>
        <v>274.09090909090901</v>
      </c>
      <c r="J28" s="68">
        <f t="shared" si="27"/>
        <v>30</v>
      </c>
      <c r="K28" s="69">
        <v>14</v>
      </c>
      <c r="L28" s="70">
        <v>11</v>
      </c>
      <c r="M28" s="71">
        <f t="shared" si="28"/>
        <v>1510.909090909091</v>
      </c>
      <c r="N28" s="67">
        <f t="shared" si="29"/>
        <v>137</v>
      </c>
      <c r="O28" s="72">
        <f t="shared" si="30"/>
        <v>112</v>
      </c>
      <c r="P28" s="73">
        <v>111</v>
      </c>
      <c r="Q28" s="74">
        <v>1</v>
      </c>
      <c r="R28" s="75">
        <v>105</v>
      </c>
      <c r="S28" s="76">
        <v>2</v>
      </c>
      <c r="T28" s="77">
        <v>79</v>
      </c>
      <c r="U28" s="78">
        <v>1</v>
      </c>
      <c r="V28" s="75">
        <v>71</v>
      </c>
      <c r="W28" s="78">
        <v>2</v>
      </c>
      <c r="X28" s="77">
        <v>76</v>
      </c>
      <c r="Y28" s="78">
        <v>0</v>
      </c>
      <c r="Z28" s="77">
        <v>78</v>
      </c>
      <c r="AA28" s="78">
        <v>2</v>
      </c>
      <c r="AB28" s="77">
        <v>61</v>
      </c>
      <c r="AC28" s="76">
        <v>1</v>
      </c>
      <c r="AD28" s="73">
        <v>83</v>
      </c>
      <c r="AE28" s="74">
        <v>1</v>
      </c>
      <c r="AF28" s="79">
        <v>135</v>
      </c>
      <c r="AG28" s="76">
        <v>2</v>
      </c>
      <c r="AH28" s="75">
        <v>97</v>
      </c>
      <c r="AI28" s="78">
        <v>1</v>
      </c>
      <c r="AJ28" s="75">
        <v>59</v>
      </c>
      <c r="AK28" s="78">
        <v>1</v>
      </c>
      <c r="AL28" s="50"/>
      <c r="AM28" s="22"/>
      <c r="AN28" s="50"/>
      <c r="AO28" s="80">
        <f t="shared" si="0"/>
        <v>1454</v>
      </c>
      <c r="AP28" s="56">
        <f t="shared" si="1"/>
        <v>1468</v>
      </c>
      <c r="AQ28" s="81">
        <f t="shared" si="2"/>
        <v>1538</v>
      </c>
      <c r="AR28" s="56">
        <f t="shared" si="3"/>
        <v>1551</v>
      </c>
      <c r="AS28" s="81">
        <f t="shared" si="4"/>
        <v>1542</v>
      </c>
      <c r="AT28" s="81">
        <f t="shared" si="5"/>
        <v>1541</v>
      </c>
      <c r="AU28" s="81">
        <f t="shared" si="6"/>
        <v>1599</v>
      </c>
      <c r="AV28" s="81">
        <f t="shared" si="7"/>
        <v>1528</v>
      </c>
      <c r="AW28" s="56">
        <f t="shared" si="8"/>
        <v>1300</v>
      </c>
      <c r="AX28" s="81">
        <f t="shared" si="9"/>
        <v>1492</v>
      </c>
      <c r="AY28" s="81">
        <f t="shared" si="10"/>
        <v>1607</v>
      </c>
      <c r="AZ28" s="2"/>
      <c r="BA28" s="82">
        <f t="shared" si="11"/>
        <v>9</v>
      </c>
      <c r="BB28" s="81">
        <f t="shared" si="12"/>
        <v>9</v>
      </c>
      <c r="BC28" s="81">
        <f t="shared" si="13"/>
        <v>12</v>
      </c>
      <c r="BD28" s="56">
        <f t="shared" si="14"/>
        <v>12</v>
      </c>
      <c r="BE28" s="81">
        <f t="shared" si="15"/>
        <v>16</v>
      </c>
      <c r="BF28" s="81">
        <f t="shared" si="16"/>
        <v>13</v>
      </c>
      <c r="BG28" s="81">
        <f t="shared" si="17"/>
        <v>13</v>
      </c>
      <c r="BH28" s="81">
        <f t="shared" si="18"/>
        <v>14</v>
      </c>
      <c r="BI28" s="81">
        <f t="shared" si="19"/>
        <v>11</v>
      </c>
      <c r="BJ28" s="81">
        <f t="shared" si="20"/>
        <v>14</v>
      </c>
      <c r="BK28" s="81">
        <f t="shared" si="21"/>
        <v>14</v>
      </c>
      <c r="BL28" s="57">
        <f t="shared" si="31"/>
        <v>137</v>
      </c>
      <c r="BM28" s="56">
        <f t="shared" si="32"/>
        <v>9</v>
      </c>
      <c r="BN28" s="56">
        <f t="shared" si="33"/>
        <v>16</v>
      </c>
      <c r="BO28" s="58">
        <f t="shared" si="34"/>
        <v>112</v>
      </c>
      <c r="BQ28" s="83">
        <f t="shared" si="22"/>
        <v>147</v>
      </c>
      <c r="BR28" s="84">
        <f t="shared" si="23"/>
        <v>30</v>
      </c>
    </row>
    <row r="29" spans="1:70" ht="14.25">
      <c r="A29" s="61">
        <v>25</v>
      </c>
      <c r="B29" s="62" t="s">
        <v>56</v>
      </c>
      <c r="C29" s="31" t="s">
        <v>30</v>
      </c>
      <c r="D29" s="63"/>
      <c r="E29" s="64">
        <f t="shared" si="24"/>
        <v>1784</v>
      </c>
      <c r="F29" s="65">
        <f t="shared" si="25"/>
        <v>0</v>
      </c>
      <c r="G29" s="63">
        <v>1784</v>
      </c>
      <c r="H29" s="66"/>
      <c r="I29" s="67">
        <f t="shared" si="26"/>
        <v>265.63636363636374</v>
      </c>
      <c r="J29" s="68">
        <f t="shared" si="27"/>
        <v>15</v>
      </c>
      <c r="K29" s="69">
        <v>15</v>
      </c>
      <c r="L29" s="70">
        <v>11</v>
      </c>
      <c r="M29" s="71">
        <f t="shared" si="28"/>
        <v>1518.3636363636363</v>
      </c>
      <c r="N29" s="67">
        <f t="shared" si="29"/>
        <v>141</v>
      </c>
      <c r="O29" s="72">
        <f t="shared" si="30"/>
        <v>115</v>
      </c>
      <c r="P29" s="73">
        <v>112</v>
      </c>
      <c r="Q29" s="74">
        <v>2</v>
      </c>
      <c r="R29" s="75">
        <v>82</v>
      </c>
      <c r="S29" s="76">
        <v>1</v>
      </c>
      <c r="T29" s="77">
        <v>88</v>
      </c>
      <c r="U29" s="78">
        <v>1</v>
      </c>
      <c r="V29" s="75">
        <v>78</v>
      </c>
      <c r="W29" s="78">
        <v>2</v>
      </c>
      <c r="X29" s="77">
        <v>98</v>
      </c>
      <c r="Y29" s="78">
        <v>2</v>
      </c>
      <c r="Z29" s="77">
        <v>60</v>
      </c>
      <c r="AA29" s="78">
        <v>1</v>
      </c>
      <c r="AB29" s="77">
        <v>97</v>
      </c>
      <c r="AC29" s="76">
        <v>1</v>
      </c>
      <c r="AD29" s="73">
        <v>122</v>
      </c>
      <c r="AE29" s="74">
        <v>2</v>
      </c>
      <c r="AF29" s="79">
        <v>158</v>
      </c>
      <c r="AG29" s="76">
        <v>2</v>
      </c>
      <c r="AH29" s="75">
        <v>2</v>
      </c>
      <c r="AI29" s="78">
        <v>0</v>
      </c>
      <c r="AJ29" s="75">
        <v>163</v>
      </c>
      <c r="AK29" s="78">
        <v>1</v>
      </c>
      <c r="AL29" s="50"/>
      <c r="AM29" s="22"/>
      <c r="AN29" s="50"/>
      <c r="AO29" s="80">
        <f t="shared" si="0"/>
        <v>1451</v>
      </c>
      <c r="AP29" s="56">
        <f t="shared" si="1"/>
        <v>1529</v>
      </c>
      <c r="AQ29" s="81">
        <f t="shared" si="2"/>
        <v>1515</v>
      </c>
      <c r="AR29" s="56">
        <f t="shared" si="3"/>
        <v>1541</v>
      </c>
      <c r="AS29" s="81">
        <f t="shared" si="4"/>
        <v>1492</v>
      </c>
      <c r="AT29" s="81">
        <f t="shared" si="5"/>
        <v>1607</v>
      </c>
      <c r="AU29" s="81">
        <f t="shared" si="6"/>
        <v>1492</v>
      </c>
      <c r="AV29" s="81">
        <f t="shared" si="7"/>
        <v>1404</v>
      </c>
      <c r="AW29" s="56">
        <f t="shared" si="8"/>
        <v>1300</v>
      </c>
      <c r="AX29" s="81">
        <f t="shared" si="9"/>
        <v>2071</v>
      </c>
      <c r="AY29" s="81">
        <f t="shared" si="10"/>
        <v>1300</v>
      </c>
      <c r="AZ29" s="2"/>
      <c r="BA29" s="82">
        <f t="shared" si="11"/>
        <v>9</v>
      </c>
      <c r="BB29" s="81">
        <f t="shared" si="12"/>
        <v>12</v>
      </c>
      <c r="BC29" s="81">
        <f t="shared" si="13"/>
        <v>13</v>
      </c>
      <c r="BD29" s="56">
        <f t="shared" si="14"/>
        <v>13</v>
      </c>
      <c r="BE29" s="81">
        <f t="shared" si="15"/>
        <v>11</v>
      </c>
      <c r="BF29" s="81">
        <f t="shared" si="16"/>
        <v>13</v>
      </c>
      <c r="BG29" s="81">
        <f t="shared" si="17"/>
        <v>14</v>
      </c>
      <c r="BH29" s="81">
        <f t="shared" si="18"/>
        <v>12</v>
      </c>
      <c r="BI29" s="81">
        <f t="shared" si="19"/>
        <v>12</v>
      </c>
      <c r="BJ29" s="81">
        <f t="shared" si="20"/>
        <v>17</v>
      </c>
      <c r="BK29" s="81">
        <f t="shared" si="21"/>
        <v>15</v>
      </c>
      <c r="BL29" s="57">
        <f t="shared" si="31"/>
        <v>141</v>
      </c>
      <c r="BM29" s="56">
        <f t="shared" si="32"/>
        <v>9</v>
      </c>
      <c r="BN29" s="56">
        <f t="shared" si="33"/>
        <v>17</v>
      </c>
      <c r="BO29" s="58">
        <f t="shared" si="34"/>
        <v>115</v>
      </c>
      <c r="BQ29" s="83">
        <f t="shared" si="22"/>
        <v>162</v>
      </c>
      <c r="BR29" s="84">
        <f t="shared" si="23"/>
        <v>15</v>
      </c>
    </row>
    <row r="30" spans="1:70" ht="14.25">
      <c r="A30" s="61">
        <v>26</v>
      </c>
      <c r="B30" s="62" t="s">
        <v>57</v>
      </c>
      <c r="C30" s="62" t="s">
        <v>34</v>
      </c>
      <c r="D30" s="63"/>
      <c r="E30" s="64">
        <f t="shared" si="24"/>
        <v>1779</v>
      </c>
      <c r="F30" s="65">
        <f t="shared" si="25"/>
        <v>0</v>
      </c>
      <c r="G30" s="63">
        <v>1779</v>
      </c>
      <c r="H30" s="66"/>
      <c r="I30" s="67">
        <f t="shared" si="26"/>
        <v>228.90909090909099</v>
      </c>
      <c r="J30" s="68">
        <f t="shared" si="27"/>
        <v>23</v>
      </c>
      <c r="K30" s="69">
        <v>14</v>
      </c>
      <c r="L30" s="70">
        <v>11</v>
      </c>
      <c r="M30" s="71">
        <f t="shared" si="28"/>
        <v>1550.090909090909</v>
      </c>
      <c r="N30" s="67">
        <f t="shared" si="29"/>
        <v>143</v>
      </c>
      <c r="O30" s="72">
        <f t="shared" si="30"/>
        <v>117</v>
      </c>
      <c r="P30" s="73">
        <v>113</v>
      </c>
      <c r="Q30" s="74">
        <v>2</v>
      </c>
      <c r="R30" s="75">
        <v>75</v>
      </c>
      <c r="S30" s="76">
        <v>1</v>
      </c>
      <c r="T30" s="77">
        <v>81</v>
      </c>
      <c r="U30" s="78">
        <v>2</v>
      </c>
      <c r="V30" s="75">
        <v>59</v>
      </c>
      <c r="W30" s="78">
        <v>2</v>
      </c>
      <c r="X30" s="77">
        <v>43</v>
      </c>
      <c r="Y30" s="78">
        <v>0</v>
      </c>
      <c r="Z30" s="77">
        <v>74</v>
      </c>
      <c r="AA30" s="78">
        <v>2</v>
      </c>
      <c r="AB30" s="77">
        <v>55</v>
      </c>
      <c r="AC30" s="76">
        <v>2</v>
      </c>
      <c r="AD30" s="73">
        <v>163</v>
      </c>
      <c r="AE30" s="74">
        <v>0</v>
      </c>
      <c r="AF30" s="79">
        <v>60</v>
      </c>
      <c r="AG30" s="76">
        <v>1</v>
      </c>
      <c r="AH30" s="75">
        <v>65</v>
      </c>
      <c r="AI30" s="78">
        <v>2</v>
      </c>
      <c r="AJ30" s="75">
        <v>66</v>
      </c>
      <c r="AK30" s="78">
        <v>0</v>
      </c>
      <c r="AL30" s="50"/>
      <c r="AM30" s="22"/>
      <c r="AN30" s="50"/>
      <c r="AO30" s="80">
        <f t="shared" si="0"/>
        <v>1449</v>
      </c>
      <c r="AP30" s="56">
        <f t="shared" si="1"/>
        <v>1545</v>
      </c>
      <c r="AQ30" s="81">
        <f t="shared" si="2"/>
        <v>1537</v>
      </c>
      <c r="AR30" s="56">
        <f t="shared" si="3"/>
        <v>1607</v>
      </c>
      <c r="AS30" s="81">
        <f t="shared" si="4"/>
        <v>1679</v>
      </c>
      <c r="AT30" s="81">
        <f t="shared" si="5"/>
        <v>1547</v>
      </c>
      <c r="AU30" s="81">
        <f t="shared" si="6"/>
        <v>1617</v>
      </c>
      <c r="AV30" s="81">
        <f t="shared" si="7"/>
        <v>1300</v>
      </c>
      <c r="AW30" s="56">
        <f t="shared" si="8"/>
        <v>1607</v>
      </c>
      <c r="AX30" s="81">
        <f t="shared" si="9"/>
        <v>1582</v>
      </c>
      <c r="AY30" s="81">
        <f t="shared" si="10"/>
        <v>1581</v>
      </c>
      <c r="AZ30" s="2"/>
      <c r="BA30" s="82">
        <f t="shared" si="11"/>
        <v>10</v>
      </c>
      <c r="BB30" s="81">
        <f t="shared" si="12"/>
        <v>12</v>
      </c>
      <c r="BC30" s="81">
        <f t="shared" si="13"/>
        <v>13</v>
      </c>
      <c r="BD30" s="56">
        <f t="shared" si="14"/>
        <v>14</v>
      </c>
      <c r="BE30" s="81">
        <f t="shared" si="15"/>
        <v>14</v>
      </c>
      <c r="BF30" s="81">
        <f t="shared" si="16"/>
        <v>12</v>
      </c>
      <c r="BG30" s="81">
        <f t="shared" si="17"/>
        <v>12</v>
      </c>
      <c r="BH30" s="81">
        <f t="shared" si="18"/>
        <v>15</v>
      </c>
      <c r="BI30" s="81">
        <f t="shared" si="19"/>
        <v>13</v>
      </c>
      <c r="BJ30" s="81">
        <f t="shared" si="20"/>
        <v>12</v>
      </c>
      <c r="BK30" s="81">
        <f t="shared" si="21"/>
        <v>16</v>
      </c>
      <c r="BL30" s="57">
        <f t="shared" si="31"/>
        <v>143</v>
      </c>
      <c r="BM30" s="56">
        <f t="shared" si="32"/>
        <v>10</v>
      </c>
      <c r="BN30" s="56">
        <f t="shared" si="33"/>
        <v>16</v>
      </c>
      <c r="BO30" s="58">
        <f t="shared" si="34"/>
        <v>117</v>
      </c>
      <c r="BQ30" s="83">
        <f t="shared" si="22"/>
        <v>154</v>
      </c>
      <c r="BR30" s="84">
        <f t="shared" si="23"/>
        <v>23</v>
      </c>
    </row>
    <row r="31" spans="1:70" ht="14.25">
      <c r="A31" s="61">
        <v>27</v>
      </c>
      <c r="B31" s="62" t="s">
        <v>58</v>
      </c>
      <c r="C31" s="31" t="s">
        <v>30</v>
      </c>
      <c r="D31" s="63"/>
      <c r="E31" s="64">
        <f t="shared" si="24"/>
        <v>1779</v>
      </c>
      <c r="F31" s="65">
        <f t="shared" si="25"/>
        <v>0</v>
      </c>
      <c r="G31" s="63">
        <v>1779</v>
      </c>
      <c r="H31" s="66"/>
      <c r="I31" s="67">
        <f t="shared" si="26"/>
        <v>207.90909090909099</v>
      </c>
      <c r="J31" s="68">
        <f t="shared" si="27"/>
        <v>16</v>
      </c>
      <c r="K31" s="69">
        <v>15</v>
      </c>
      <c r="L31" s="70">
        <v>11</v>
      </c>
      <c r="M31" s="71">
        <f t="shared" si="28"/>
        <v>1571.090909090909</v>
      </c>
      <c r="N31" s="67">
        <f t="shared" si="29"/>
        <v>137</v>
      </c>
      <c r="O31" s="72">
        <f t="shared" si="30"/>
        <v>109</v>
      </c>
      <c r="P31" s="73">
        <v>114</v>
      </c>
      <c r="Q31" s="74">
        <v>2</v>
      </c>
      <c r="R31" s="75">
        <v>84</v>
      </c>
      <c r="S31" s="76">
        <v>2</v>
      </c>
      <c r="T31" s="77">
        <v>98</v>
      </c>
      <c r="U31" s="78">
        <v>2</v>
      </c>
      <c r="V31" s="75">
        <v>60</v>
      </c>
      <c r="W31" s="78">
        <v>1</v>
      </c>
      <c r="X31" s="77">
        <v>53</v>
      </c>
      <c r="Y31" s="78">
        <v>0</v>
      </c>
      <c r="Z31" s="77">
        <v>110</v>
      </c>
      <c r="AA31" s="78">
        <v>0</v>
      </c>
      <c r="AB31" s="77">
        <v>104</v>
      </c>
      <c r="AC31" s="76">
        <v>2</v>
      </c>
      <c r="AD31" s="73">
        <v>70</v>
      </c>
      <c r="AE31" s="74">
        <v>2</v>
      </c>
      <c r="AF31" s="79">
        <v>61</v>
      </c>
      <c r="AG31" s="76">
        <v>2</v>
      </c>
      <c r="AH31" s="75">
        <v>8</v>
      </c>
      <c r="AI31" s="78">
        <v>0</v>
      </c>
      <c r="AJ31" s="75">
        <v>78</v>
      </c>
      <c r="AK31" s="78">
        <v>2</v>
      </c>
      <c r="AL31" s="50"/>
      <c r="AM31" s="22"/>
      <c r="AN31" s="50"/>
      <c r="AO31" s="80">
        <f t="shared" si="0"/>
        <v>1443</v>
      </c>
      <c r="AP31" s="56">
        <f t="shared" si="1"/>
        <v>1522</v>
      </c>
      <c r="AQ31" s="81">
        <f t="shared" si="2"/>
        <v>1492</v>
      </c>
      <c r="AR31" s="56">
        <f t="shared" si="3"/>
        <v>1607</v>
      </c>
      <c r="AS31" s="81">
        <f t="shared" si="4"/>
        <v>1633</v>
      </c>
      <c r="AT31" s="81">
        <f t="shared" si="5"/>
        <v>1454</v>
      </c>
      <c r="AU31" s="81">
        <f t="shared" si="6"/>
        <v>1471</v>
      </c>
      <c r="AV31" s="81">
        <f t="shared" si="7"/>
        <v>1561</v>
      </c>
      <c r="AW31" s="56">
        <f t="shared" si="8"/>
        <v>1599</v>
      </c>
      <c r="AX31" s="81">
        <f t="shared" si="9"/>
        <v>1959</v>
      </c>
      <c r="AY31" s="81">
        <f t="shared" si="10"/>
        <v>1541</v>
      </c>
      <c r="AZ31" s="2"/>
      <c r="BA31" s="82">
        <f t="shared" si="11"/>
        <v>11</v>
      </c>
      <c r="BB31" s="81">
        <f t="shared" si="12"/>
        <v>11</v>
      </c>
      <c r="BC31" s="81">
        <f t="shared" si="13"/>
        <v>11</v>
      </c>
      <c r="BD31" s="56">
        <f t="shared" si="14"/>
        <v>13</v>
      </c>
      <c r="BE31" s="81">
        <f t="shared" si="15"/>
        <v>14</v>
      </c>
      <c r="BF31" s="81">
        <f t="shared" si="16"/>
        <v>11</v>
      </c>
      <c r="BG31" s="81">
        <f t="shared" si="17"/>
        <v>11</v>
      </c>
      <c r="BH31" s="81">
        <f t="shared" si="18"/>
        <v>12</v>
      </c>
      <c r="BI31" s="81">
        <f t="shared" si="19"/>
        <v>13</v>
      </c>
      <c r="BJ31" s="81">
        <f t="shared" si="20"/>
        <v>17</v>
      </c>
      <c r="BK31" s="81">
        <f t="shared" si="21"/>
        <v>13</v>
      </c>
      <c r="BL31" s="57">
        <f t="shared" si="31"/>
        <v>137</v>
      </c>
      <c r="BM31" s="56">
        <f t="shared" si="32"/>
        <v>11</v>
      </c>
      <c r="BN31" s="56">
        <f t="shared" si="33"/>
        <v>17</v>
      </c>
      <c r="BO31" s="58">
        <f t="shared" si="34"/>
        <v>109</v>
      </c>
      <c r="BQ31" s="83">
        <f t="shared" si="22"/>
        <v>161</v>
      </c>
      <c r="BR31" s="84">
        <f t="shared" si="23"/>
        <v>16</v>
      </c>
    </row>
    <row r="32" spans="1:70" ht="14.25">
      <c r="A32" s="61">
        <v>28</v>
      </c>
      <c r="B32" s="62" t="s">
        <v>59</v>
      </c>
      <c r="C32" s="31" t="s">
        <v>30</v>
      </c>
      <c r="D32" s="63"/>
      <c r="E32" s="64">
        <f t="shared" si="24"/>
        <v>1779.06</v>
      </c>
      <c r="F32" s="65">
        <f t="shared" si="25"/>
        <v>17.059999999999995</v>
      </c>
      <c r="G32" s="63">
        <v>1762</v>
      </c>
      <c r="H32" s="66"/>
      <c r="I32" s="67">
        <f t="shared" si="26"/>
        <v>149.72727272727275</v>
      </c>
      <c r="J32" s="68">
        <f t="shared" si="27"/>
        <v>7</v>
      </c>
      <c r="K32" s="69">
        <v>16</v>
      </c>
      <c r="L32" s="70">
        <v>11</v>
      </c>
      <c r="M32" s="71">
        <f t="shared" si="28"/>
        <v>1612.2727272727273</v>
      </c>
      <c r="N32" s="67">
        <f t="shared" si="29"/>
        <v>148</v>
      </c>
      <c r="O32" s="72">
        <f t="shared" si="30"/>
        <v>120</v>
      </c>
      <c r="P32" s="73">
        <v>115</v>
      </c>
      <c r="Q32" s="74">
        <v>2</v>
      </c>
      <c r="R32" s="75">
        <v>79</v>
      </c>
      <c r="S32" s="76">
        <v>1</v>
      </c>
      <c r="T32" s="77">
        <v>82</v>
      </c>
      <c r="U32" s="78">
        <v>2</v>
      </c>
      <c r="V32" s="75">
        <v>83</v>
      </c>
      <c r="W32" s="78">
        <v>2</v>
      </c>
      <c r="X32" s="77">
        <v>55</v>
      </c>
      <c r="Y32" s="78">
        <v>1</v>
      </c>
      <c r="Z32" s="77">
        <v>63</v>
      </c>
      <c r="AA32" s="78">
        <v>2</v>
      </c>
      <c r="AB32" s="77">
        <v>7</v>
      </c>
      <c r="AC32" s="76">
        <v>2</v>
      </c>
      <c r="AD32" s="73">
        <v>3</v>
      </c>
      <c r="AE32" s="74">
        <v>1</v>
      </c>
      <c r="AF32" s="79">
        <v>163</v>
      </c>
      <c r="AG32" s="76">
        <v>1</v>
      </c>
      <c r="AH32" s="75">
        <v>37</v>
      </c>
      <c r="AI32" s="78">
        <v>0</v>
      </c>
      <c r="AJ32" s="75">
        <v>97</v>
      </c>
      <c r="AK32" s="78">
        <v>2</v>
      </c>
      <c r="AL32" s="50"/>
      <c r="AM32" s="22"/>
      <c r="AN32" s="50"/>
      <c r="AO32" s="80">
        <f t="shared" si="0"/>
        <v>1437</v>
      </c>
      <c r="AP32" s="56">
        <f t="shared" si="1"/>
        <v>1538</v>
      </c>
      <c r="AQ32" s="81">
        <f t="shared" si="2"/>
        <v>1529</v>
      </c>
      <c r="AR32" s="56">
        <f t="shared" si="3"/>
        <v>1528</v>
      </c>
      <c r="AS32" s="81">
        <f t="shared" si="4"/>
        <v>1617</v>
      </c>
      <c r="AT32" s="81">
        <f t="shared" si="5"/>
        <v>1598</v>
      </c>
      <c r="AU32" s="81">
        <f t="shared" si="6"/>
        <v>1964</v>
      </c>
      <c r="AV32" s="81">
        <f t="shared" si="7"/>
        <v>2039</v>
      </c>
      <c r="AW32" s="56">
        <f t="shared" si="8"/>
        <v>1300</v>
      </c>
      <c r="AX32" s="81">
        <f t="shared" si="9"/>
        <v>1693</v>
      </c>
      <c r="AY32" s="81">
        <f t="shared" si="10"/>
        <v>1492</v>
      </c>
      <c r="AZ32" s="2"/>
      <c r="BA32" s="82">
        <f t="shared" si="11"/>
        <v>10</v>
      </c>
      <c r="BB32" s="81">
        <f t="shared" si="12"/>
        <v>12</v>
      </c>
      <c r="BC32" s="81">
        <f t="shared" si="13"/>
        <v>12</v>
      </c>
      <c r="BD32" s="56">
        <f t="shared" si="14"/>
        <v>14</v>
      </c>
      <c r="BE32" s="81">
        <f t="shared" si="15"/>
        <v>12</v>
      </c>
      <c r="BF32" s="81">
        <f t="shared" si="16"/>
        <v>11</v>
      </c>
      <c r="BG32" s="81">
        <f t="shared" si="17"/>
        <v>15</v>
      </c>
      <c r="BH32" s="81">
        <f t="shared" si="18"/>
        <v>15</v>
      </c>
      <c r="BI32" s="81">
        <f t="shared" si="19"/>
        <v>15</v>
      </c>
      <c r="BJ32" s="81">
        <f t="shared" si="20"/>
        <v>18</v>
      </c>
      <c r="BK32" s="81">
        <f t="shared" si="21"/>
        <v>14</v>
      </c>
      <c r="BL32" s="57">
        <f t="shared" si="31"/>
        <v>148</v>
      </c>
      <c r="BM32" s="56">
        <f t="shared" si="32"/>
        <v>10</v>
      </c>
      <c r="BN32" s="56">
        <f t="shared" si="33"/>
        <v>18</v>
      </c>
      <c r="BO32" s="58">
        <f t="shared" si="34"/>
        <v>120</v>
      </c>
      <c r="BQ32" s="83">
        <f t="shared" si="22"/>
        <v>170</v>
      </c>
      <c r="BR32" s="84">
        <f t="shared" si="23"/>
        <v>7</v>
      </c>
    </row>
    <row r="33" spans="1:70" ht="14.25">
      <c r="A33" s="61">
        <v>29</v>
      </c>
      <c r="B33" s="62" t="s">
        <v>60</v>
      </c>
      <c r="C33" s="31" t="s">
        <v>30</v>
      </c>
      <c r="D33" s="63"/>
      <c r="E33" s="64">
        <f t="shared" si="24"/>
        <v>1736</v>
      </c>
      <c r="F33" s="65">
        <f t="shared" si="25"/>
        <v>-13.000000000000007</v>
      </c>
      <c r="G33" s="63">
        <v>1749</v>
      </c>
      <c r="H33" s="66"/>
      <c r="I33" s="67">
        <f t="shared" si="26"/>
        <v>251.18181818181824</v>
      </c>
      <c r="J33" s="68">
        <f t="shared" si="27"/>
        <v>49</v>
      </c>
      <c r="K33" s="69">
        <v>13</v>
      </c>
      <c r="L33" s="70">
        <v>11</v>
      </c>
      <c r="M33" s="71">
        <f t="shared" si="28"/>
        <v>1497.8181818181818</v>
      </c>
      <c r="N33" s="67">
        <f t="shared" si="29"/>
        <v>118</v>
      </c>
      <c r="O33" s="72">
        <f t="shared" si="30"/>
        <v>97</v>
      </c>
      <c r="P33" s="73">
        <v>116</v>
      </c>
      <c r="Q33" s="74">
        <v>1</v>
      </c>
      <c r="R33" s="75">
        <v>110</v>
      </c>
      <c r="S33" s="76">
        <v>2</v>
      </c>
      <c r="T33" s="77">
        <v>92</v>
      </c>
      <c r="U33" s="78">
        <v>1</v>
      </c>
      <c r="V33" s="75">
        <v>88</v>
      </c>
      <c r="W33" s="78">
        <v>0</v>
      </c>
      <c r="X33" s="77">
        <v>84</v>
      </c>
      <c r="Y33" s="78">
        <v>1</v>
      </c>
      <c r="Z33" s="77">
        <v>94</v>
      </c>
      <c r="AA33" s="78">
        <v>1</v>
      </c>
      <c r="AB33" s="77">
        <v>100</v>
      </c>
      <c r="AC33" s="76">
        <v>1</v>
      </c>
      <c r="AD33" s="73">
        <v>104</v>
      </c>
      <c r="AE33" s="74">
        <v>1</v>
      </c>
      <c r="AF33" s="79">
        <v>126</v>
      </c>
      <c r="AG33" s="76">
        <v>2</v>
      </c>
      <c r="AH33" s="75">
        <v>58</v>
      </c>
      <c r="AI33" s="78">
        <v>2</v>
      </c>
      <c r="AJ33" s="75">
        <v>60</v>
      </c>
      <c r="AK33" s="78">
        <v>1</v>
      </c>
      <c r="AL33" s="50"/>
      <c r="AM33" s="22"/>
      <c r="AN33" s="50"/>
      <c r="AO33" s="80">
        <f t="shared" si="0"/>
        <v>1433</v>
      </c>
      <c r="AP33" s="56">
        <f t="shared" si="1"/>
        <v>1454</v>
      </c>
      <c r="AQ33" s="81">
        <f t="shared" si="2"/>
        <v>1500</v>
      </c>
      <c r="AR33" s="56">
        <f t="shared" si="3"/>
        <v>1515</v>
      </c>
      <c r="AS33" s="81">
        <f t="shared" si="4"/>
        <v>1522</v>
      </c>
      <c r="AT33" s="81">
        <f t="shared" si="5"/>
        <v>1497</v>
      </c>
      <c r="AU33" s="81">
        <f t="shared" si="6"/>
        <v>1483</v>
      </c>
      <c r="AV33" s="81">
        <f t="shared" si="7"/>
        <v>1471</v>
      </c>
      <c r="AW33" s="56">
        <f t="shared" si="8"/>
        <v>1383</v>
      </c>
      <c r="AX33" s="81">
        <f t="shared" si="9"/>
        <v>1611</v>
      </c>
      <c r="AY33" s="81">
        <f t="shared" si="10"/>
        <v>1607</v>
      </c>
      <c r="AZ33" s="2"/>
      <c r="BA33" s="82">
        <f t="shared" si="11"/>
        <v>9</v>
      </c>
      <c r="BB33" s="81">
        <f t="shared" si="12"/>
        <v>11</v>
      </c>
      <c r="BC33" s="81">
        <f t="shared" si="13"/>
        <v>9</v>
      </c>
      <c r="BD33" s="56">
        <f t="shared" si="14"/>
        <v>13</v>
      </c>
      <c r="BE33" s="81">
        <f t="shared" si="15"/>
        <v>11</v>
      </c>
      <c r="BF33" s="81">
        <f t="shared" si="16"/>
        <v>11</v>
      </c>
      <c r="BG33" s="81">
        <f t="shared" si="17"/>
        <v>10</v>
      </c>
      <c r="BH33" s="81">
        <f t="shared" si="18"/>
        <v>11</v>
      </c>
      <c r="BI33" s="81">
        <f t="shared" si="19"/>
        <v>8</v>
      </c>
      <c r="BJ33" s="81">
        <f t="shared" si="20"/>
        <v>12</v>
      </c>
      <c r="BK33" s="81">
        <f t="shared" si="21"/>
        <v>13</v>
      </c>
      <c r="BL33" s="57">
        <f t="shared" si="31"/>
        <v>118</v>
      </c>
      <c r="BM33" s="56">
        <f t="shared" si="32"/>
        <v>8</v>
      </c>
      <c r="BN33" s="56">
        <f t="shared" si="33"/>
        <v>13</v>
      </c>
      <c r="BO33" s="58">
        <f t="shared" si="34"/>
        <v>97</v>
      </c>
      <c r="BQ33" s="83">
        <f t="shared" si="22"/>
        <v>128</v>
      </c>
      <c r="BR33" s="84">
        <f t="shared" si="23"/>
        <v>49</v>
      </c>
    </row>
    <row r="34" spans="1:70" ht="14.25">
      <c r="A34" s="61">
        <v>30</v>
      </c>
      <c r="B34" s="62" t="s">
        <v>61</v>
      </c>
      <c r="C34" s="31" t="s">
        <v>30</v>
      </c>
      <c r="D34" s="63"/>
      <c r="E34" s="64">
        <f t="shared" si="24"/>
        <v>1746</v>
      </c>
      <c r="F34" s="65">
        <f t="shared" si="25"/>
        <v>0</v>
      </c>
      <c r="G34" s="63">
        <v>1746</v>
      </c>
      <c r="H34" s="66"/>
      <c r="I34" s="67">
        <f t="shared" si="26"/>
        <v>197.5454545454545</v>
      </c>
      <c r="J34" s="68">
        <f t="shared" si="27"/>
        <v>9</v>
      </c>
      <c r="K34" s="69">
        <v>16</v>
      </c>
      <c r="L34" s="70">
        <v>11</v>
      </c>
      <c r="M34" s="71">
        <f t="shared" si="28"/>
        <v>1548.4545454545455</v>
      </c>
      <c r="N34" s="67">
        <f t="shared" si="29"/>
        <v>127</v>
      </c>
      <c r="O34" s="72">
        <f t="shared" si="30"/>
        <v>105</v>
      </c>
      <c r="P34" s="73">
        <v>117</v>
      </c>
      <c r="Q34" s="74">
        <v>1</v>
      </c>
      <c r="R34" s="75">
        <v>127</v>
      </c>
      <c r="S34" s="76">
        <v>2</v>
      </c>
      <c r="T34" s="77">
        <v>83</v>
      </c>
      <c r="U34" s="78">
        <v>0</v>
      </c>
      <c r="V34" s="75">
        <v>91</v>
      </c>
      <c r="W34" s="78">
        <v>2</v>
      </c>
      <c r="X34" s="77">
        <v>92</v>
      </c>
      <c r="Y34" s="78">
        <v>2</v>
      </c>
      <c r="Z34" s="77">
        <v>107</v>
      </c>
      <c r="AA34" s="78">
        <v>1</v>
      </c>
      <c r="AB34" s="77">
        <v>63</v>
      </c>
      <c r="AC34" s="76">
        <v>2</v>
      </c>
      <c r="AD34" s="73">
        <v>135</v>
      </c>
      <c r="AE34" s="74">
        <v>2</v>
      </c>
      <c r="AF34" s="79">
        <v>7</v>
      </c>
      <c r="AG34" s="76">
        <v>1</v>
      </c>
      <c r="AH34" s="75">
        <v>16</v>
      </c>
      <c r="AI34" s="78">
        <v>2</v>
      </c>
      <c r="AJ34" s="75">
        <v>76</v>
      </c>
      <c r="AK34" s="78">
        <v>1</v>
      </c>
      <c r="AL34" s="50"/>
      <c r="AM34" s="22"/>
      <c r="AN34" s="50"/>
      <c r="AO34" s="80">
        <f t="shared" si="0"/>
        <v>1432</v>
      </c>
      <c r="AP34" s="56">
        <f t="shared" si="1"/>
        <v>1372</v>
      </c>
      <c r="AQ34" s="81">
        <f t="shared" si="2"/>
        <v>1528</v>
      </c>
      <c r="AR34" s="56">
        <f t="shared" si="3"/>
        <v>1503</v>
      </c>
      <c r="AS34" s="81">
        <f t="shared" si="4"/>
        <v>1500</v>
      </c>
      <c r="AT34" s="81">
        <f t="shared" si="5"/>
        <v>1465</v>
      </c>
      <c r="AU34" s="81">
        <f t="shared" si="6"/>
        <v>1598</v>
      </c>
      <c r="AV34" s="81">
        <f t="shared" si="7"/>
        <v>1300</v>
      </c>
      <c r="AW34" s="56">
        <f t="shared" si="8"/>
        <v>1964</v>
      </c>
      <c r="AX34" s="81">
        <f t="shared" si="9"/>
        <v>1829</v>
      </c>
      <c r="AY34" s="81">
        <f t="shared" si="10"/>
        <v>1542</v>
      </c>
      <c r="AZ34" s="2"/>
      <c r="BA34" s="82">
        <f t="shared" si="11"/>
        <v>9</v>
      </c>
      <c r="BB34" s="81">
        <f t="shared" si="12"/>
        <v>6</v>
      </c>
      <c r="BC34" s="81">
        <f t="shared" si="13"/>
        <v>14</v>
      </c>
      <c r="BD34" s="56">
        <f t="shared" si="14"/>
        <v>10</v>
      </c>
      <c r="BE34" s="81">
        <f t="shared" si="15"/>
        <v>9</v>
      </c>
      <c r="BF34" s="81">
        <f t="shared" si="16"/>
        <v>12</v>
      </c>
      <c r="BG34" s="81">
        <f t="shared" si="17"/>
        <v>11</v>
      </c>
      <c r="BH34" s="81">
        <f t="shared" si="18"/>
        <v>11</v>
      </c>
      <c r="BI34" s="81">
        <f t="shared" si="19"/>
        <v>15</v>
      </c>
      <c r="BJ34" s="81">
        <f t="shared" si="20"/>
        <v>14</v>
      </c>
      <c r="BK34" s="81">
        <f t="shared" si="21"/>
        <v>16</v>
      </c>
      <c r="BL34" s="57">
        <f t="shared" si="31"/>
        <v>127</v>
      </c>
      <c r="BM34" s="56">
        <f t="shared" si="32"/>
        <v>6</v>
      </c>
      <c r="BN34" s="56">
        <f t="shared" si="33"/>
        <v>16</v>
      </c>
      <c r="BO34" s="58">
        <f t="shared" si="34"/>
        <v>105</v>
      </c>
      <c r="BQ34" s="83">
        <f t="shared" si="22"/>
        <v>168</v>
      </c>
      <c r="BR34" s="84">
        <f t="shared" si="23"/>
        <v>9</v>
      </c>
    </row>
    <row r="35" spans="1:70" ht="14.25">
      <c r="A35" s="61">
        <v>31</v>
      </c>
      <c r="B35" s="62" t="s">
        <v>62</v>
      </c>
      <c r="C35" s="31" t="s">
        <v>30</v>
      </c>
      <c r="D35" s="89"/>
      <c r="E35" s="64">
        <f t="shared" si="24"/>
        <v>1670</v>
      </c>
      <c r="F35" s="65">
        <f t="shared" si="25"/>
        <v>-63.000000000000007</v>
      </c>
      <c r="G35" s="67">
        <v>1733</v>
      </c>
      <c r="H35" s="66"/>
      <c r="I35" s="67">
        <f t="shared" si="26"/>
        <v>398.72727272727275</v>
      </c>
      <c r="J35" s="68">
        <f t="shared" si="27"/>
        <v>157</v>
      </c>
      <c r="K35" s="69">
        <v>8</v>
      </c>
      <c r="L35" s="70">
        <v>11</v>
      </c>
      <c r="M35" s="71">
        <f t="shared" si="28"/>
        <v>1334.2727272727273</v>
      </c>
      <c r="N35" s="67">
        <f t="shared" si="29"/>
        <v>94</v>
      </c>
      <c r="O35" s="72">
        <f t="shared" si="30"/>
        <v>76</v>
      </c>
      <c r="P35" s="73">
        <v>118</v>
      </c>
      <c r="Q35" s="74">
        <v>0</v>
      </c>
      <c r="R35" s="75">
        <v>138</v>
      </c>
      <c r="S35" s="76">
        <v>2</v>
      </c>
      <c r="T35" s="77">
        <v>108</v>
      </c>
      <c r="U35" s="78">
        <v>0</v>
      </c>
      <c r="V35" s="75">
        <v>132</v>
      </c>
      <c r="W35" s="78">
        <v>1</v>
      </c>
      <c r="X35" s="77">
        <v>158</v>
      </c>
      <c r="Y35" s="78">
        <v>0</v>
      </c>
      <c r="Z35" s="77">
        <v>141</v>
      </c>
      <c r="AA35" s="78">
        <v>1</v>
      </c>
      <c r="AB35" s="77">
        <v>139</v>
      </c>
      <c r="AC35" s="76">
        <v>2</v>
      </c>
      <c r="AD35" s="73">
        <v>126</v>
      </c>
      <c r="AE35" s="74">
        <v>0</v>
      </c>
      <c r="AF35" s="79">
        <v>133</v>
      </c>
      <c r="AG35" s="76">
        <v>0</v>
      </c>
      <c r="AH35" s="75">
        <v>154</v>
      </c>
      <c r="AI35" s="78">
        <v>2</v>
      </c>
      <c r="AJ35" s="75">
        <v>146</v>
      </c>
      <c r="AK35" s="78">
        <v>0</v>
      </c>
      <c r="AL35" s="50"/>
      <c r="AM35" s="22"/>
      <c r="AN35" s="50"/>
      <c r="AO35" s="80">
        <f t="shared" si="0"/>
        <v>1432</v>
      </c>
      <c r="AP35" s="56">
        <f t="shared" si="1"/>
        <v>1300</v>
      </c>
      <c r="AQ35" s="81">
        <f t="shared" si="2"/>
        <v>1462</v>
      </c>
      <c r="AR35" s="56">
        <f t="shared" si="3"/>
        <v>1300</v>
      </c>
      <c r="AS35" s="81">
        <f t="shared" si="4"/>
        <v>1300</v>
      </c>
      <c r="AT35" s="81">
        <f t="shared" si="5"/>
        <v>1300</v>
      </c>
      <c r="AU35" s="81">
        <f t="shared" si="6"/>
        <v>1300</v>
      </c>
      <c r="AV35" s="81">
        <f t="shared" si="7"/>
        <v>1383</v>
      </c>
      <c r="AW35" s="56">
        <f t="shared" si="8"/>
        <v>1300</v>
      </c>
      <c r="AX35" s="81">
        <f t="shared" si="9"/>
        <v>1300</v>
      </c>
      <c r="AY35" s="81">
        <f t="shared" si="10"/>
        <v>1300</v>
      </c>
      <c r="AZ35" s="2"/>
      <c r="BA35" s="82">
        <f t="shared" si="11"/>
        <v>6</v>
      </c>
      <c r="BB35" s="81">
        <f t="shared" si="12"/>
        <v>7</v>
      </c>
      <c r="BC35" s="81">
        <f t="shared" si="13"/>
        <v>9</v>
      </c>
      <c r="BD35" s="56">
        <f t="shared" si="14"/>
        <v>8</v>
      </c>
      <c r="BE35" s="81">
        <f t="shared" si="15"/>
        <v>12</v>
      </c>
      <c r="BF35" s="81">
        <f t="shared" si="16"/>
        <v>8</v>
      </c>
      <c r="BG35" s="81">
        <f t="shared" si="17"/>
        <v>8</v>
      </c>
      <c r="BH35" s="81">
        <f t="shared" si="18"/>
        <v>8</v>
      </c>
      <c r="BI35" s="81">
        <f t="shared" si="19"/>
        <v>9</v>
      </c>
      <c r="BJ35" s="81">
        <f t="shared" si="20"/>
        <v>8</v>
      </c>
      <c r="BK35" s="81">
        <f t="shared" si="21"/>
        <v>11</v>
      </c>
      <c r="BL35" s="57">
        <f t="shared" si="31"/>
        <v>94</v>
      </c>
      <c r="BM35" s="56">
        <f t="shared" si="32"/>
        <v>6</v>
      </c>
      <c r="BN35" s="56">
        <f t="shared" si="33"/>
        <v>12</v>
      </c>
      <c r="BO35" s="58">
        <f t="shared" si="34"/>
        <v>76</v>
      </c>
      <c r="BQ35" s="83">
        <f t="shared" si="22"/>
        <v>20</v>
      </c>
      <c r="BR35" s="84">
        <f t="shared" si="23"/>
        <v>157</v>
      </c>
    </row>
    <row r="36" spans="1:70" ht="14.25">
      <c r="A36" s="61">
        <v>32</v>
      </c>
      <c r="B36" s="62" t="s">
        <v>63</v>
      </c>
      <c r="C36" s="31" t="s">
        <v>30</v>
      </c>
      <c r="D36" s="89"/>
      <c r="E36" s="64">
        <f t="shared" si="24"/>
        <v>1696</v>
      </c>
      <c r="F36" s="65">
        <f t="shared" si="25"/>
        <v>-33.000000000000007</v>
      </c>
      <c r="G36" s="67">
        <v>1729</v>
      </c>
      <c r="H36" s="66"/>
      <c r="I36" s="67">
        <f t="shared" si="26"/>
        <v>303.18181818181824</v>
      </c>
      <c r="J36" s="68">
        <f t="shared" si="27"/>
        <v>100</v>
      </c>
      <c r="K36" s="69">
        <v>11</v>
      </c>
      <c r="L36" s="70">
        <v>11</v>
      </c>
      <c r="M36" s="71">
        <f t="shared" si="28"/>
        <v>1425.8181818181818</v>
      </c>
      <c r="N36" s="67">
        <f t="shared" si="29"/>
        <v>109</v>
      </c>
      <c r="O36" s="72">
        <f t="shared" si="30"/>
        <v>88</v>
      </c>
      <c r="P36" s="73">
        <v>119</v>
      </c>
      <c r="Q36" s="74">
        <v>0</v>
      </c>
      <c r="R36" s="75">
        <v>131</v>
      </c>
      <c r="S36" s="76">
        <v>2</v>
      </c>
      <c r="T36" s="77">
        <v>99</v>
      </c>
      <c r="U36" s="78">
        <v>0</v>
      </c>
      <c r="V36" s="75">
        <v>133</v>
      </c>
      <c r="W36" s="78">
        <v>1</v>
      </c>
      <c r="X36" s="77">
        <v>117</v>
      </c>
      <c r="Y36" s="78">
        <v>1</v>
      </c>
      <c r="Z36" s="77">
        <v>121</v>
      </c>
      <c r="AA36" s="78">
        <v>1</v>
      </c>
      <c r="AB36" s="77">
        <v>115</v>
      </c>
      <c r="AC36" s="76">
        <v>2</v>
      </c>
      <c r="AD36" s="73">
        <v>90</v>
      </c>
      <c r="AE36" s="74">
        <v>0</v>
      </c>
      <c r="AF36" s="79">
        <v>112</v>
      </c>
      <c r="AG36" s="76">
        <v>1</v>
      </c>
      <c r="AH36" s="75">
        <v>116</v>
      </c>
      <c r="AI36" s="78">
        <v>1</v>
      </c>
      <c r="AJ36" s="75">
        <v>105</v>
      </c>
      <c r="AK36" s="78">
        <v>2</v>
      </c>
      <c r="AL36" s="50"/>
      <c r="AM36" s="22"/>
      <c r="AN36" s="50"/>
      <c r="AO36" s="80">
        <f t="shared" si="0"/>
        <v>1430</v>
      </c>
      <c r="AP36" s="56">
        <f t="shared" si="1"/>
        <v>1328</v>
      </c>
      <c r="AQ36" s="81">
        <f t="shared" si="2"/>
        <v>1488</v>
      </c>
      <c r="AR36" s="56">
        <f t="shared" si="3"/>
        <v>1300</v>
      </c>
      <c r="AS36" s="81">
        <f t="shared" si="4"/>
        <v>1432</v>
      </c>
      <c r="AT36" s="81">
        <f t="shared" si="5"/>
        <v>1408</v>
      </c>
      <c r="AU36" s="81">
        <f t="shared" si="6"/>
        <v>1437</v>
      </c>
      <c r="AV36" s="81">
        <f t="shared" si="7"/>
        <v>1509</v>
      </c>
      <c r="AW36" s="56">
        <f t="shared" si="8"/>
        <v>1451</v>
      </c>
      <c r="AX36" s="81">
        <f t="shared" si="9"/>
        <v>1433</v>
      </c>
      <c r="AY36" s="81">
        <f t="shared" si="10"/>
        <v>1468</v>
      </c>
      <c r="AZ36" s="2"/>
      <c r="BA36" s="82">
        <f t="shared" si="11"/>
        <v>11</v>
      </c>
      <c r="BB36" s="81">
        <f t="shared" si="12"/>
        <v>10</v>
      </c>
      <c r="BC36" s="81">
        <f t="shared" si="13"/>
        <v>10</v>
      </c>
      <c r="BD36" s="56">
        <f t="shared" si="14"/>
        <v>9</v>
      </c>
      <c r="BE36" s="81">
        <f t="shared" si="15"/>
        <v>9</v>
      </c>
      <c r="BF36" s="81">
        <f t="shared" si="16"/>
        <v>11</v>
      </c>
      <c r="BG36" s="81">
        <f t="shared" si="17"/>
        <v>10</v>
      </c>
      <c r="BH36" s="81">
        <f t="shared" si="18"/>
        <v>12</v>
      </c>
      <c r="BI36" s="81">
        <f t="shared" si="19"/>
        <v>9</v>
      </c>
      <c r="BJ36" s="81">
        <f t="shared" si="20"/>
        <v>9</v>
      </c>
      <c r="BK36" s="81">
        <f t="shared" si="21"/>
        <v>9</v>
      </c>
      <c r="BL36" s="57">
        <f t="shared" si="31"/>
        <v>109</v>
      </c>
      <c r="BM36" s="56">
        <f t="shared" si="32"/>
        <v>9</v>
      </c>
      <c r="BN36" s="56">
        <f t="shared" si="33"/>
        <v>12</v>
      </c>
      <c r="BO36" s="58">
        <f t="shared" si="34"/>
        <v>88</v>
      </c>
      <c r="BQ36" s="83">
        <f t="shared" si="22"/>
        <v>77</v>
      </c>
      <c r="BR36" s="84">
        <f t="shared" si="23"/>
        <v>100</v>
      </c>
    </row>
    <row r="37" spans="1:70" ht="14.25">
      <c r="A37" s="61">
        <v>33</v>
      </c>
      <c r="B37" s="62" t="s">
        <v>64</v>
      </c>
      <c r="C37" s="31" t="s">
        <v>30</v>
      </c>
      <c r="D37" s="89"/>
      <c r="E37" s="64">
        <f t="shared" si="24"/>
        <v>1726</v>
      </c>
      <c r="F37" s="65">
        <f t="shared" si="25"/>
        <v>0</v>
      </c>
      <c r="G37" s="67">
        <v>1726</v>
      </c>
      <c r="H37" s="66"/>
      <c r="I37" s="67">
        <f t="shared" si="26"/>
        <v>223</v>
      </c>
      <c r="J37" s="68">
        <f t="shared" si="27"/>
        <v>27</v>
      </c>
      <c r="K37" s="69">
        <v>14</v>
      </c>
      <c r="L37" s="70">
        <v>11</v>
      </c>
      <c r="M37" s="71">
        <f t="shared" si="28"/>
        <v>1503</v>
      </c>
      <c r="N37" s="67">
        <f t="shared" si="29"/>
        <v>140</v>
      </c>
      <c r="O37" s="72">
        <f t="shared" si="30"/>
        <v>115</v>
      </c>
      <c r="P37" s="73">
        <v>120</v>
      </c>
      <c r="Q37" s="74">
        <v>2</v>
      </c>
      <c r="R37" s="75">
        <v>92</v>
      </c>
      <c r="S37" s="76">
        <v>1</v>
      </c>
      <c r="T37" s="77">
        <v>104</v>
      </c>
      <c r="U37" s="78">
        <v>2</v>
      </c>
      <c r="V37" s="75">
        <v>52</v>
      </c>
      <c r="W37" s="78">
        <v>2</v>
      </c>
      <c r="X37" s="77">
        <v>163</v>
      </c>
      <c r="Y37" s="78">
        <v>1</v>
      </c>
      <c r="Z37" s="77">
        <v>76</v>
      </c>
      <c r="AA37" s="78">
        <v>0</v>
      </c>
      <c r="AB37" s="77">
        <v>102</v>
      </c>
      <c r="AC37" s="76">
        <v>2</v>
      </c>
      <c r="AD37" s="73">
        <v>158</v>
      </c>
      <c r="AE37" s="74">
        <v>0</v>
      </c>
      <c r="AF37" s="79">
        <v>72</v>
      </c>
      <c r="AG37" s="76">
        <v>2</v>
      </c>
      <c r="AH37" s="75">
        <v>122</v>
      </c>
      <c r="AI37" s="78">
        <v>2</v>
      </c>
      <c r="AJ37" s="75">
        <v>9</v>
      </c>
      <c r="AK37" s="78">
        <v>0</v>
      </c>
      <c r="AL37" s="50"/>
      <c r="AM37" s="22"/>
      <c r="AN37" s="50"/>
      <c r="AO37" s="80">
        <f t="shared" si="0"/>
        <v>1409</v>
      </c>
      <c r="AP37" s="56">
        <f t="shared" si="1"/>
        <v>1500</v>
      </c>
      <c r="AQ37" s="81">
        <f t="shared" si="2"/>
        <v>1471</v>
      </c>
      <c r="AR37" s="56">
        <f t="shared" si="3"/>
        <v>1633</v>
      </c>
      <c r="AS37" s="81">
        <f t="shared" si="4"/>
        <v>1300</v>
      </c>
      <c r="AT37" s="81">
        <f t="shared" si="5"/>
        <v>1542</v>
      </c>
      <c r="AU37" s="81">
        <f t="shared" si="6"/>
        <v>1474</v>
      </c>
      <c r="AV37" s="81">
        <f t="shared" si="7"/>
        <v>1300</v>
      </c>
      <c r="AW37" s="56">
        <f t="shared" si="8"/>
        <v>1548</v>
      </c>
      <c r="AX37" s="81">
        <f t="shared" si="9"/>
        <v>1404</v>
      </c>
      <c r="AY37" s="81">
        <f t="shared" si="10"/>
        <v>1952</v>
      </c>
      <c r="AZ37" s="2"/>
      <c r="BA37" s="82">
        <f t="shared" si="11"/>
        <v>11</v>
      </c>
      <c r="BB37" s="81">
        <f t="shared" si="12"/>
        <v>9</v>
      </c>
      <c r="BC37" s="81">
        <f t="shared" si="13"/>
        <v>11</v>
      </c>
      <c r="BD37" s="56">
        <f t="shared" si="14"/>
        <v>15</v>
      </c>
      <c r="BE37" s="81">
        <f t="shared" si="15"/>
        <v>15</v>
      </c>
      <c r="BF37" s="81">
        <f t="shared" si="16"/>
        <v>16</v>
      </c>
      <c r="BG37" s="81">
        <f t="shared" si="17"/>
        <v>11</v>
      </c>
      <c r="BH37" s="81">
        <f t="shared" si="18"/>
        <v>12</v>
      </c>
      <c r="BI37" s="81">
        <f t="shared" si="19"/>
        <v>12</v>
      </c>
      <c r="BJ37" s="81">
        <f t="shared" si="20"/>
        <v>12</v>
      </c>
      <c r="BK37" s="81">
        <f t="shared" si="21"/>
        <v>16</v>
      </c>
      <c r="BL37" s="57">
        <f t="shared" si="31"/>
        <v>140</v>
      </c>
      <c r="BM37" s="56">
        <f t="shared" si="32"/>
        <v>9</v>
      </c>
      <c r="BN37" s="56">
        <f t="shared" si="33"/>
        <v>16</v>
      </c>
      <c r="BO37" s="58">
        <f t="shared" si="34"/>
        <v>115</v>
      </c>
      <c r="BQ37" s="83">
        <f t="shared" si="22"/>
        <v>150</v>
      </c>
      <c r="BR37" s="84">
        <f t="shared" si="23"/>
        <v>27</v>
      </c>
    </row>
    <row r="38" spans="1:70" ht="14.25">
      <c r="A38" s="61">
        <v>34</v>
      </c>
      <c r="B38" s="62" t="s">
        <v>65</v>
      </c>
      <c r="C38" s="31" t="s">
        <v>30</v>
      </c>
      <c r="D38" s="89"/>
      <c r="E38" s="64">
        <f t="shared" si="24"/>
        <v>1673</v>
      </c>
      <c r="F38" s="65">
        <f t="shared" si="25"/>
        <v>-33.000000000000007</v>
      </c>
      <c r="G38" s="67">
        <v>1706</v>
      </c>
      <c r="H38" s="66"/>
      <c r="I38" s="67">
        <f t="shared" si="26"/>
        <v>249.5454545454545</v>
      </c>
      <c r="J38" s="68">
        <f t="shared" si="27"/>
        <v>90</v>
      </c>
      <c r="K38" s="69">
        <v>11</v>
      </c>
      <c r="L38" s="70">
        <v>11</v>
      </c>
      <c r="M38" s="71">
        <f t="shared" si="28"/>
        <v>1456.4545454545455</v>
      </c>
      <c r="N38" s="67">
        <f t="shared" si="29"/>
        <v>123</v>
      </c>
      <c r="O38" s="72">
        <f t="shared" si="30"/>
        <v>100</v>
      </c>
      <c r="P38" s="73">
        <v>121</v>
      </c>
      <c r="Q38" s="74">
        <v>2</v>
      </c>
      <c r="R38" s="75">
        <v>85</v>
      </c>
      <c r="S38" s="76">
        <v>1</v>
      </c>
      <c r="T38" s="77">
        <v>87</v>
      </c>
      <c r="U38" s="78">
        <v>2</v>
      </c>
      <c r="V38" s="75">
        <v>135</v>
      </c>
      <c r="W38" s="78">
        <v>0</v>
      </c>
      <c r="X38" s="77">
        <v>97</v>
      </c>
      <c r="Y38" s="78">
        <v>0</v>
      </c>
      <c r="Z38" s="77">
        <v>90</v>
      </c>
      <c r="AA38" s="78">
        <v>2</v>
      </c>
      <c r="AB38" s="77">
        <v>83</v>
      </c>
      <c r="AC38" s="76">
        <v>0</v>
      </c>
      <c r="AD38" s="73">
        <v>91</v>
      </c>
      <c r="AE38" s="74">
        <v>2</v>
      </c>
      <c r="AF38" s="79">
        <v>98</v>
      </c>
      <c r="AG38" s="76">
        <v>0</v>
      </c>
      <c r="AH38" s="75">
        <v>153</v>
      </c>
      <c r="AI38" s="78">
        <v>0</v>
      </c>
      <c r="AJ38" s="75">
        <v>112</v>
      </c>
      <c r="AK38" s="78">
        <v>2</v>
      </c>
      <c r="AL38" s="50"/>
      <c r="AM38" s="22"/>
      <c r="AN38" s="50"/>
      <c r="AO38" s="80">
        <f t="shared" si="0"/>
        <v>1408</v>
      </c>
      <c r="AP38" s="56">
        <f t="shared" si="1"/>
        <v>1522</v>
      </c>
      <c r="AQ38" s="81">
        <f t="shared" si="2"/>
        <v>1516</v>
      </c>
      <c r="AR38" s="56">
        <f t="shared" si="3"/>
        <v>1300</v>
      </c>
      <c r="AS38" s="81">
        <f t="shared" si="4"/>
        <v>1492</v>
      </c>
      <c r="AT38" s="81">
        <f t="shared" si="5"/>
        <v>1509</v>
      </c>
      <c r="AU38" s="81">
        <f t="shared" si="6"/>
        <v>1528</v>
      </c>
      <c r="AV38" s="81">
        <f t="shared" si="7"/>
        <v>1503</v>
      </c>
      <c r="AW38" s="56">
        <f t="shared" si="8"/>
        <v>1492</v>
      </c>
      <c r="AX38" s="81">
        <f t="shared" si="9"/>
        <v>1300</v>
      </c>
      <c r="AY38" s="81">
        <f t="shared" si="10"/>
        <v>1451</v>
      </c>
      <c r="AZ38" s="2"/>
      <c r="BA38" s="82">
        <f t="shared" si="11"/>
        <v>11</v>
      </c>
      <c r="BB38" s="81">
        <f t="shared" si="12"/>
        <v>9</v>
      </c>
      <c r="BC38" s="81">
        <f t="shared" si="13"/>
        <v>10</v>
      </c>
      <c r="BD38" s="56">
        <f t="shared" si="14"/>
        <v>11</v>
      </c>
      <c r="BE38" s="81">
        <f t="shared" si="15"/>
        <v>14</v>
      </c>
      <c r="BF38" s="81">
        <f t="shared" si="16"/>
        <v>12</v>
      </c>
      <c r="BG38" s="81">
        <f t="shared" si="17"/>
        <v>14</v>
      </c>
      <c r="BH38" s="81">
        <f t="shared" si="18"/>
        <v>10</v>
      </c>
      <c r="BI38" s="81">
        <f t="shared" si="19"/>
        <v>11</v>
      </c>
      <c r="BJ38" s="81">
        <f t="shared" si="20"/>
        <v>12</v>
      </c>
      <c r="BK38" s="81">
        <f t="shared" si="21"/>
        <v>9</v>
      </c>
      <c r="BL38" s="57">
        <f t="shared" si="31"/>
        <v>123</v>
      </c>
      <c r="BM38" s="56">
        <f t="shared" si="32"/>
        <v>9</v>
      </c>
      <c r="BN38" s="56">
        <f t="shared" si="33"/>
        <v>14</v>
      </c>
      <c r="BO38" s="58">
        <f t="shared" si="34"/>
        <v>100</v>
      </c>
      <c r="BQ38" s="83">
        <f t="shared" si="22"/>
        <v>87</v>
      </c>
      <c r="BR38" s="84">
        <f t="shared" si="23"/>
        <v>90</v>
      </c>
    </row>
    <row r="39" spans="1:70" ht="14.25">
      <c r="A39" s="61">
        <v>35</v>
      </c>
      <c r="B39" s="62" t="s">
        <v>66</v>
      </c>
      <c r="C39" s="31" t="s">
        <v>30</v>
      </c>
      <c r="D39" s="89"/>
      <c r="E39" s="64">
        <f t="shared" si="24"/>
        <v>1673</v>
      </c>
      <c r="F39" s="65">
        <f t="shared" si="25"/>
        <v>-33.000000000000007</v>
      </c>
      <c r="G39" s="67">
        <v>1706</v>
      </c>
      <c r="H39" s="66"/>
      <c r="I39" s="67">
        <f t="shared" si="26"/>
        <v>227.5454545454545</v>
      </c>
      <c r="J39" s="68">
        <f t="shared" si="27"/>
        <v>86</v>
      </c>
      <c r="K39" s="69">
        <v>11</v>
      </c>
      <c r="L39" s="70">
        <v>11</v>
      </c>
      <c r="M39" s="71">
        <f t="shared" si="28"/>
        <v>1478.4545454545455</v>
      </c>
      <c r="N39" s="67">
        <f t="shared" si="29"/>
        <v>127</v>
      </c>
      <c r="O39" s="72">
        <f t="shared" si="30"/>
        <v>104</v>
      </c>
      <c r="P39" s="73">
        <v>122</v>
      </c>
      <c r="Q39" s="74">
        <v>1</v>
      </c>
      <c r="R39" s="75">
        <v>116</v>
      </c>
      <c r="S39" s="76">
        <v>2</v>
      </c>
      <c r="T39" s="77">
        <v>144</v>
      </c>
      <c r="U39" s="78">
        <v>2</v>
      </c>
      <c r="V39" s="75">
        <v>53</v>
      </c>
      <c r="W39" s="78">
        <v>0</v>
      </c>
      <c r="X39" s="77">
        <v>104</v>
      </c>
      <c r="Y39" s="78">
        <v>0</v>
      </c>
      <c r="Z39" s="77">
        <v>96</v>
      </c>
      <c r="AA39" s="78">
        <v>1</v>
      </c>
      <c r="AB39" s="77">
        <v>103</v>
      </c>
      <c r="AC39" s="76">
        <v>2</v>
      </c>
      <c r="AD39" s="73">
        <v>81</v>
      </c>
      <c r="AE39" s="74">
        <v>1</v>
      </c>
      <c r="AF39" s="79">
        <v>86</v>
      </c>
      <c r="AG39" s="76">
        <v>0</v>
      </c>
      <c r="AH39" s="75">
        <v>100</v>
      </c>
      <c r="AI39" s="78">
        <v>2</v>
      </c>
      <c r="AJ39" s="75">
        <v>88</v>
      </c>
      <c r="AK39" s="78">
        <v>0</v>
      </c>
      <c r="AL39" s="50"/>
      <c r="AM39" s="22"/>
      <c r="AN39" s="50"/>
      <c r="AO39" s="80">
        <f t="shared" si="0"/>
        <v>1404</v>
      </c>
      <c r="AP39" s="56">
        <f t="shared" si="1"/>
        <v>1433</v>
      </c>
      <c r="AQ39" s="81">
        <f t="shared" si="2"/>
        <v>1300</v>
      </c>
      <c r="AR39" s="56">
        <f t="shared" si="3"/>
        <v>1633</v>
      </c>
      <c r="AS39" s="81">
        <f t="shared" si="4"/>
        <v>1471</v>
      </c>
      <c r="AT39" s="81">
        <f t="shared" si="5"/>
        <v>1496</v>
      </c>
      <c r="AU39" s="81">
        <f t="shared" si="6"/>
        <v>1473</v>
      </c>
      <c r="AV39" s="81">
        <f t="shared" si="7"/>
        <v>1537</v>
      </c>
      <c r="AW39" s="56">
        <f t="shared" si="8"/>
        <v>1518</v>
      </c>
      <c r="AX39" s="81">
        <f t="shared" si="9"/>
        <v>1483</v>
      </c>
      <c r="AY39" s="81">
        <f t="shared" si="10"/>
        <v>1515</v>
      </c>
      <c r="AZ39" s="2"/>
      <c r="BA39" s="82">
        <f t="shared" si="11"/>
        <v>12</v>
      </c>
      <c r="BB39" s="81">
        <f t="shared" si="12"/>
        <v>9</v>
      </c>
      <c r="BC39" s="81">
        <f t="shared" si="13"/>
        <v>10</v>
      </c>
      <c r="BD39" s="56">
        <f t="shared" si="14"/>
        <v>14</v>
      </c>
      <c r="BE39" s="81">
        <f t="shared" si="15"/>
        <v>11</v>
      </c>
      <c r="BF39" s="81">
        <f t="shared" si="16"/>
        <v>10</v>
      </c>
      <c r="BG39" s="81">
        <f t="shared" si="17"/>
        <v>11</v>
      </c>
      <c r="BH39" s="81">
        <f t="shared" si="18"/>
        <v>13</v>
      </c>
      <c r="BI39" s="81">
        <f t="shared" si="19"/>
        <v>14</v>
      </c>
      <c r="BJ39" s="81">
        <f t="shared" si="20"/>
        <v>10</v>
      </c>
      <c r="BK39" s="81">
        <f t="shared" si="21"/>
        <v>13</v>
      </c>
      <c r="BL39" s="57">
        <f t="shared" si="31"/>
        <v>127</v>
      </c>
      <c r="BM39" s="56">
        <f t="shared" si="32"/>
        <v>9</v>
      </c>
      <c r="BN39" s="56">
        <f t="shared" si="33"/>
        <v>14</v>
      </c>
      <c r="BO39" s="58">
        <f t="shared" si="34"/>
        <v>104</v>
      </c>
      <c r="BQ39" s="83">
        <f t="shared" si="22"/>
        <v>91</v>
      </c>
      <c r="BR39" s="84">
        <f t="shared" si="23"/>
        <v>86</v>
      </c>
    </row>
    <row r="40" spans="1:70" ht="14.25">
      <c r="A40" s="61">
        <v>36</v>
      </c>
      <c r="B40" s="62" t="s">
        <v>67</v>
      </c>
      <c r="C40" s="31" t="s">
        <v>30</v>
      </c>
      <c r="D40" s="89"/>
      <c r="E40" s="64">
        <f t="shared" si="24"/>
        <v>1704</v>
      </c>
      <c r="F40" s="65">
        <f t="shared" si="25"/>
        <v>0</v>
      </c>
      <c r="G40" s="67">
        <v>1704</v>
      </c>
      <c r="H40" s="66"/>
      <c r="I40" s="67">
        <f t="shared" si="26"/>
        <v>245.09090909090901</v>
      </c>
      <c r="J40" s="68">
        <f t="shared" si="27"/>
        <v>8</v>
      </c>
      <c r="K40" s="69">
        <v>16</v>
      </c>
      <c r="L40" s="70">
        <v>11</v>
      </c>
      <c r="M40" s="71">
        <f t="shared" si="28"/>
        <v>1458.909090909091</v>
      </c>
      <c r="N40" s="67">
        <f t="shared" si="29"/>
        <v>133</v>
      </c>
      <c r="O40" s="72">
        <f t="shared" si="30"/>
        <v>108</v>
      </c>
      <c r="P40" s="73">
        <v>123</v>
      </c>
      <c r="Q40" s="74">
        <v>2</v>
      </c>
      <c r="R40" s="75">
        <v>87</v>
      </c>
      <c r="S40" s="76">
        <v>1</v>
      </c>
      <c r="T40" s="77">
        <v>85</v>
      </c>
      <c r="U40" s="78">
        <v>2</v>
      </c>
      <c r="V40" s="75">
        <v>159</v>
      </c>
      <c r="W40" s="78">
        <v>2</v>
      </c>
      <c r="X40" s="77">
        <v>135</v>
      </c>
      <c r="Y40" s="78">
        <v>1</v>
      </c>
      <c r="Z40" s="77">
        <v>163</v>
      </c>
      <c r="AA40" s="78">
        <v>0</v>
      </c>
      <c r="AB40" s="77">
        <v>107</v>
      </c>
      <c r="AC40" s="76">
        <v>2</v>
      </c>
      <c r="AD40" s="73">
        <v>97</v>
      </c>
      <c r="AE40" s="74">
        <v>1</v>
      </c>
      <c r="AF40" s="79">
        <v>66</v>
      </c>
      <c r="AG40" s="76">
        <v>1</v>
      </c>
      <c r="AH40" s="75">
        <v>158</v>
      </c>
      <c r="AI40" s="78">
        <v>2</v>
      </c>
      <c r="AJ40" s="75">
        <v>13</v>
      </c>
      <c r="AK40" s="78">
        <v>2</v>
      </c>
      <c r="AL40" s="50"/>
      <c r="AM40" s="22"/>
      <c r="AN40" s="50"/>
      <c r="AO40" s="80">
        <f t="shared" si="0"/>
        <v>1396</v>
      </c>
      <c r="AP40" s="56">
        <f t="shared" si="1"/>
        <v>1516</v>
      </c>
      <c r="AQ40" s="81">
        <f t="shared" si="2"/>
        <v>1522</v>
      </c>
      <c r="AR40" s="56">
        <f t="shared" si="3"/>
        <v>1300</v>
      </c>
      <c r="AS40" s="81">
        <f t="shared" si="4"/>
        <v>1300</v>
      </c>
      <c r="AT40" s="81">
        <f t="shared" si="5"/>
        <v>1300</v>
      </c>
      <c r="AU40" s="81">
        <f t="shared" si="6"/>
        <v>1465</v>
      </c>
      <c r="AV40" s="81">
        <f t="shared" si="7"/>
        <v>1492</v>
      </c>
      <c r="AW40" s="56">
        <f t="shared" si="8"/>
        <v>1581</v>
      </c>
      <c r="AX40" s="81">
        <f t="shared" si="9"/>
        <v>1300</v>
      </c>
      <c r="AY40" s="81">
        <f t="shared" si="10"/>
        <v>1876</v>
      </c>
      <c r="AZ40" s="2"/>
      <c r="BA40" s="82">
        <f t="shared" si="11"/>
        <v>10</v>
      </c>
      <c r="BB40" s="81">
        <f t="shared" si="12"/>
        <v>10</v>
      </c>
      <c r="BC40" s="81">
        <f t="shared" si="13"/>
        <v>9</v>
      </c>
      <c r="BD40" s="56">
        <f t="shared" si="14"/>
        <v>10</v>
      </c>
      <c r="BE40" s="81">
        <f t="shared" si="15"/>
        <v>11</v>
      </c>
      <c r="BF40" s="81">
        <f t="shared" si="16"/>
        <v>15</v>
      </c>
      <c r="BG40" s="81">
        <f t="shared" si="17"/>
        <v>12</v>
      </c>
      <c r="BH40" s="81">
        <f t="shared" si="18"/>
        <v>14</v>
      </c>
      <c r="BI40" s="81">
        <f t="shared" si="19"/>
        <v>16</v>
      </c>
      <c r="BJ40" s="81">
        <f t="shared" si="20"/>
        <v>12</v>
      </c>
      <c r="BK40" s="81">
        <f t="shared" si="21"/>
        <v>14</v>
      </c>
      <c r="BL40" s="57">
        <f t="shared" si="31"/>
        <v>133</v>
      </c>
      <c r="BM40" s="56">
        <f t="shared" si="32"/>
        <v>9</v>
      </c>
      <c r="BN40" s="56">
        <f t="shared" si="33"/>
        <v>16</v>
      </c>
      <c r="BO40" s="58">
        <f t="shared" si="34"/>
        <v>108</v>
      </c>
      <c r="BQ40" s="83">
        <f t="shared" si="22"/>
        <v>169</v>
      </c>
      <c r="BR40" s="84">
        <f t="shared" si="23"/>
        <v>8</v>
      </c>
    </row>
    <row r="41" spans="1:70" ht="14.25">
      <c r="A41" s="61">
        <v>37</v>
      </c>
      <c r="B41" s="62" t="s">
        <v>68</v>
      </c>
      <c r="C41" s="31" t="s">
        <v>30</v>
      </c>
      <c r="D41" s="89"/>
      <c r="E41" s="64">
        <f t="shared" si="24"/>
        <v>1763.54</v>
      </c>
      <c r="F41" s="65">
        <f t="shared" si="25"/>
        <v>70.540000000000006</v>
      </c>
      <c r="G41" s="67">
        <v>1693</v>
      </c>
      <c r="H41" s="66"/>
      <c r="I41" s="67">
        <f t="shared" si="26"/>
        <v>-2.4545454545454959</v>
      </c>
      <c r="J41" s="68">
        <f t="shared" si="27"/>
        <v>1</v>
      </c>
      <c r="K41" s="69">
        <v>18</v>
      </c>
      <c r="L41" s="70">
        <v>11</v>
      </c>
      <c r="M41" s="71">
        <f t="shared" si="28"/>
        <v>1695.4545454545455</v>
      </c>
      <c r="N41" s="67">
        <f t="shared" si="29"/>
        <v>145</v>
      </c>
      <c r="O41" s="72">
        <f t="shared" si="30"/>
        <v>122</v>
      </c>
      <c r="P41" s="73">
        <v>124</v>
      </c>
      <c r="Q41" s="74">
        <v>2</v>
      </c>
      <c r="R41" s="75">
        <v>96</v>
      </c>
      <c r="S41" s="76">
        <v>2</v>
      </c>
      <c r="T41" s="77">
        <v>107</v>
      </c>
      <c r="U41" s="78">
        <v>1</v>
      </c>
      <c r="V41" s="75">
        <v>8</v>
      </c>
      <c r="W41" s="78">
        <v>1</v>
      </c>
      <c r="X41" s="77">
        <v>88</v>
      </c>
      <c r="Y41" s="78">
        <v>2</v>
      </c>
      <c r="Z41" s="77">
        <v>102</v>
      </c>
      <c r="AA41" s="78">
        <v>2</v>
      </c>
      <c r="AB41" s="77">
        <v>13</v>
      </c>
      <c r="AC41" s="76">
        <v>2</v>
      </c>
      <c r="AD41" s="73">
        <v>7</v>
      </c>
      <c r="AE41" s="74">
        <v>1</v>
      </c>
      <c r="AF41" s="79">
        <v>43</v>
      </c>
      <c r="AG41" s="76">
        <v>2</v>
      </c>
      <c r="AH41" s="75">
        <v>28</v>
      </c>
      <c r="AI41" s="78">
        <v>2</v>
      </c>
      <c r="AJ41" s="75">
        <v>2</v>
      </c>
      <c r="AK41" s="78">
        <v>1</v>
      </c>
      <c r="AL41" s="50"/>
      <c r="AM41" s="22"/>
      <c r="AN41" s="50"/>
      <c r="AO41" s="80">
        <f t="shared" si="0"/>
        <v>1389</v>
      </c>
      <c r="AP41" s="56">
        <f t="shared" si="1"/>
        <v>1496</v>
      </c>
      <c r="AQ41" s="81">
        <f t="shared" si="2"/>
        <v>1465</v>
      </c>
      <c r="AR41" s="56">
        <f t="shared" si="3"/>
        <v>1959</v>
      </c>
      <c r="AS41" s="81">
        <f t="shared" si="4"/>
        <v>1515</v>
      </c>
      <c r="AT41" s="81">
        <f t="shared" si="5"/>
        <v>1474</v>
      </c>
      <c r="AU41" s="81">
        <f t="shared" si="6"/>
        <v>1876</v>
      </c>
      <c r="AV41" s="81">
        <f t="shared" si="7"/>
        <v>1964</v>
      </c>
      <c r="AW41" s="56">
        <f t="shared" si="8"/>
        <v>1679</v>
      </c>
      <c r="AX41" s="81">
        <f t="shared" si="9"/>
        <v>1762</v>
      </c>
      <c r="AY41" s="81">
        <f t="shared" si="10"/>
        <v>2071</v>
      </c>
      <c r="AZ41" s="2"/>
      <c r="BA41" s="82">
        <f t="shared" si="11"/>
        <v>6</v>
      </c>
      <c r="BB41" s="81">
        <f t="shared" si="12"/>
        <v>10</v>
      </c>
      <c r="BC41" s="81">
        <f t="shared" si="13"/>
        <v>12</v>
      </c>
      <c r="BD41" s="56">
        <f t="shared" si="14"/>
        <v>17</v>
      </c>
      <c r="BE41" s="81">
        <f t="shared" si="15"/>
        <v>13</v>
      </c>
      <c r="BF41" s="81">
        <f t="shared" si="16"/>
        <v>11</v>
      </c>
      <c r="BG41" s="81">
        <f t="shared" si="17"/>
        <v>14</v>
      </c>
      <c r="BH41" s="81">
        <f t="shared" si="18"/>
        <v>15</v>
      </c>
      <c r="BI41" s="81">
        <f t="shared" si="19"/>
        <v>14</v>
      </c>
      <c r="BJ41" s="81">
        <f t="shared" si="20"/>
        <v>16</v>
      </c>
      <c r="BK41" s="81">
        <f t="shared" si="21"/>
        <v>17</v>
      </c>
      <c r="BL41" s="57">
        <f t="shared" si="31"/>
        <v>145</v>
      </c>
      <c r="BM41" s="56">
        <f t="shared" si="32"/>
        <v>6</v>
      </c>
      <c r="BN41" s="56">
        <f t="shared" si="33"/>
        <v>17</v>
      </c>
      <c r="BO41" s="58">
        <f t="shared" si="34"/>
        <v>122</v>
      </c>
      <c r="BQ41" s="83">
        <f t="shared" si="22"/>
        <v>176</v>
      </c>
      <c r="BR41" s="84">
        <f t="shared" si="23"/>
        <v>1</v>
      </c>
    </row>
    <row r="42" spans="1:70" ht="14.25">
      <c r="A42" s="61">
        <v>38</v>
      </c>
      <c r="B42" s="62" t="s">
        <v>69</v>
      </c>
      <c r="C42" s="31" t="s">
        <v>30</v>
      </c>
      <c r="D42" s="89"/>
      <c r="E42" s="64">
        <f t="shared" si="24"/>
        <v>1678</v>
      </c>
      <c r="F42" s="65">
        <f t="shared" si="25"/>
        <v>-13.000000000000007</v>
      </c>
      <c r="G42" s="67">
        <v>1691</v>
      </c>
      <c r="H42" s="66"/>
      <c r="I42" s="67">
        <f t="shared" si="26"/>
        <v>176.72727272727275</v>
      </c>
      <c r="J42" s="68">
        <f t="shared" si="27"/>
        <v>46</v>
      </c>
      <c r="K42" s="69">
        <v>13</v>
      </c>
      <c r="L42" s="70">
        <v>11</v>
      </c>
      <c r="M42" s="71">
        <f t="shared" si="28"/>
        <v>1514.2727272727273</v>
      </c>
      <c r="N42" s="67">
        <f t="shared" si="29"/>
        <v>124</v>
      </c>
      <c r="O42" s="72">
        <f t="shared" si="30"/>
        <v>101</v>
      </c>
      <c r="P42" s="73">
        <v>125</v>
      </c>
      <c r="Q42" s="74">
        <v>2</v>
      </c>
      <c r="R42" s="75">
        <v>91</v>
      </c>
      <c r="S42" s="76">
        <v>2</v>
      </c>
      <c r="T42" s="77">
        <v>135</v>
      </c>
      <c r="U42" s="78">
        <v>1</v>
      </c>
      <c r="V42" s="75">
        <v>7</v>
      </c>
      <c r="W42" s="78">
        <v>0</v>
      </c>
      <c r="X42" s="77">
        <v>99</v>
      </c>
      <c r="Y42" s="78">
        <v>1</v>
      </c>
      <c r="Z42" s="77">
        <v>83</v>
      </c>
      <c r="AA42" s="78">
        <v>1</v>
      </c>
      <c r="AB42" s="77">
        <v>85</v>
      </c>
      <c r="AC42" s="76">
        <v>1</v>
      </c>
      <c r="AD42" s="73">
        <v>74</v>
      </c>
      <c r="AE42" s="74">
        <v>2</v>
      </c>
      <c r="AF42" s="79">
        <v>65</v>
      </c>
      <c r="AG42" s="76">
        <v>0</v>
      </c>
      <c r="AH42" s="75">
        <v>137</v>
      </c>
      <c r="AI42" s="78">
        <v>2</v>
      </c>
      <c r="AJ42" s="75">
        <v>81</v>
      </c>
      <c r="AK42" s="78">
        <v>1</v>
      </c>
      <c r="AL42" s="50"/>
      <c r="AM42" s="22"/>
      <c r="AN42" s="50"/>
      <c r="AO42" s="80">
        <f t="shared" si="0"/>
        <v>1386</v>
      </c>
      <c r="AP42" s="56">
        <f t="shared" si="1"/>
        <v>1503</v>
      </c>
      <c r="AQ42" s="81">
        <f t="shared" si="2"/>
        <v>1300</v>
      </c>
      <c r="AR42" s="56">
        <f t="shared" si="3"/>
        <v>1964</v>
      </c>
      <c r="AS42" s="81">
        <f t="shared" si="4"/>
        <v>1488</v>
      </c>
      <c r="AT42" s="81">
        <f t="shared" si="5"/>
        <v>1528</v>
      </c>
      <c r="AU42" s="81">
        <f t="shared" si="6"/>
        <v>1522</v>
      </c>
      <c r="AV42" s="81">
        <f t="shared" si="7"/>
        <v>1547</v>
      </c>
      <c r="AW42" s="56">
        <f t="shared" si="8"/>
        <v>1582</v>
      </c>
      <c r="AX42" s="81">
        <f t="shared" si="9"/>
        <v>1300</v>
      </c>
      <c r="AY42" s="81">
        <f t="shared" si="10"/>
        <v>1537</v>
      </c>
      <c r="AZ42" s="2"/>
      <c r="BA42" s="82">
        <f t="shared" si="11"/>
        <v>8</v>
      </c>
      <c r="BB42" s="81">
        <f t="shared" si="12"/>
        <v>10</v>
      </c>
      <c r="BC42" s="81">
        <f t="shared" si="13"/>
        <v>11</v>
      </c>
      <c r="BD42" s="56">
        <f t="shared" si="14"/>
        <v>15</v>
      </c>
      <c r="BE42" s="81">
        <f t="shared" si="15"/>
        <v>10</v>
      </c>
      <c r="BF42" s="81">
        <f t="shared" si="16"/>
        <v>14</v>
      </c>
      <c r="BG42" s="81">
        <f t="shared" si="17"/>
        <v>9</v>
      </c>
      <c r="BH42" s="81">
        <f t="shared" si="18"/>
        <v>12</v>
      </c>
      <c r="BI42" s="81">
        <f t="shared" si="19"/>
        <v>12</v>
      </c>
      <c r="BJ42" s="81">
        <f t="shared" si="20"/>
        <v>10</v>
      </c>
      <c r="BK42" s="81">
        <f t="shared" si="21"/>
        <v>13</v>
      </c>
      <c r="BL42" s="57">
        <f t="shared" si="31"/>
        <v>124</v>
      </c>
      <c r="BM42" s="56">
        <f t="shared" si="32"/>
        <v>8</v>
      </c>
      <c r="BN42" s="56">
        <f t="shared" si="33"/>
        <v>15</v>
      </c>
      <c r="BO42" s="58">
        <f t="shared" si="34"/>
        <v>101</v>
      </c>
      <c r="BQ42" s="83">
        <f t="shared" si="22"/>
        <v>131</v>
      </c>
      <c r="BR42" s="84">
        <f t="shared" si="23"/>
        <v>46</v>
      </c>
    </row>
    <row r="43" spans="1:70" ht="14.25">
      <c r="A43" s="61">
        <v>39</v>
      </c>
      <c r="B43" s="62" t="s">
        <v>70</v>
      </c>
      <c r="C43" s="31" t="s">
        <v>30</v>
      </c>
      <c r="D43" s="89"/>
      <c r="E43" s="64">
        <f t="shared" si="24"/>
        <v>1664</v>
      </c>
      <c r="F43" s="65">
        <f t="shared" si="25"/>
        <v>-23.000000000000007</v>
      </c>
      <c r="G43" s="67">
        <v>1687</v>
      </c>
      <c r="H43" s="66"/>
      <c r="I43" s="67">
        <f t="shared" si="26"/>
        <v>260</v>
      </c>
      <c r="J43" s="68">
        <f t="shared" si="27"/>
        <v>76</v>
      </c>
      <c r="K43" s="69">
        <v>12</v>
      </c>
      <c r="L43" s="70">
        <v>11</v>
      </c>
      <c r="M43" s="71">
        <f t="shared" si="28"/>
        <v>1427</v>
      </c>
      <c r="N43" s="67">
        <f t="shared" si="29"/>
        <v>110</v>
      </c>
      <c r="O43" s="72">
        <f t="shared" si="30"/>
        <v>89</v>
      </c>
      <c r="P43" s="73">
        <v>126</v>
      </c>
      <c r="Q43" s="74">
        <v>1</v>
      </c>
      <c r="R43" s="75">
        <v>122</v>
      </c>
      <c r="S43" s="76">
        <v>0</v>
      </c>
      <c r="T43" s="77">
        <v>128</v>
      </c>
      <c r="U43" s="78">
        <v>2</v>
      </c>
      <c r="V43" s="75">
        <v>104</v>
      </c>
      <c r="W43" s="78">
        <v>0</v>
      </c>
      <c r="X43" s="77">
        <v>116</v>
      </c>
      <c r="Y43" s="78">
        <v>1</v>
      </c>
      <c r="Z43" s="77">
        <v>138</v>
      </c>
      <c r="AA43" s="78">
        <v>2</v>
      </c>
      <c r="AB43" s="77">
        <v>108</v>
      </c>
      <c r="AC43" s="76">
        <v>2</v>
      </c>
      <c r="AD43" s="73">
        <v>88</v>
      </c>
      <c r="AE43" s="74">
        <v>0</v>
      </c>
      <c r="AF43" s="79">
        <v>145</v>
      </c>
      <c r="AG43" s="76">
        <v>2</v>
      </c>
      <c r="AH43" s="75">
        <v>72</v>
      </c>
      <c r="AI43" s="78">
        <v>2</v>
      </c>
      <c r="AJ43" s="75">
        <v>83</v>
      </c>
      <c r="AK43" s="78">
        <v>0</v>
      </c>
      <c r="AL43" s="50"/>
      <c r="AM43" s="22"/>
      <c r="AN43" s="50"/>
      <c r="AO43" s="80">
        <f t="shared" si="0"/>
        <v>1383</v>
      </c>
      <c r="AP43" s="56">
        <f t="shared" si="1"/>
        <v>1404</v>
      </c>
      <c r="AQ43" s="81">
        <f t="shared" si="2"/>
        <v>1353</v>
      </c>
      <c r="AR43" s="56">
        <f t="shared" si="3"/>
        <v>1471</v>
      </c>
      <c r="AS43" s="81">
        <f t="shared" si="4"/>
        <v>1433</v>
      </c>
      <c r="AT43" s="81">
        <f t="shared" si="5"/>
        <v>1300</v>
      </c>
      <c r="AU43" s="81">
        <f t="shared" si="6"/>
        <v>1462</v>
      </c>
      <c r="AV43" s="81">
        <f t="shared" si="7"/>
        <v>1515</v>
      </c>
      <c r="AW43" s="56">
        <f t="shared" si="8"/>
        <v>1300</v>
      </c>
      <c r="AX43" s="81">
        <f t="shared" si="9"/>
        <v>1548</v>
      </c>
      <c r="AY43" s="81">
        <f t="shared" si="10"/>
        <v>1528</v>
      </c>
      <c r="AZ43" s="2"/>
      <c r="BA43" s="82">
        <f t="shared" si="11"/>
        <v>8</v>
      </c>
      <c r="BB43" s="81">
        <f t="shared" si="12"/>
        <v>12</v>
      </c>
      <c r="BC43" s="81">
        <f t="shared" si="13"/>
        <v>7</v>
      </c>
      <c r="BD43" s="56">
        <f t="shared" si="14"/>
        <v>11</v>
      </c>
      <c r="BE43" s="81">
        <f t="shared" si="15"/>
        <v>9</v>
      </c>
      <c r="BF43" s="81">
        <f t="shared" si="16"/>
        <v>7</v>
      </c>
      <c r="BG43" s="81">
        <f t="shared" si="17"/>
        <v>9</v>
      </c>
      <c r="BH43" s="81">
        <f t="shared" si="18"/>
        <v>13</v>
      </c>
      <c r="BI43" s="81">
        <f t="shared" si="19"/>
        <v>8</v>
      </c>
      <c r="BJ43" s="81">
        <f t="shared" si="20"/>
        <v>12</v>
      </c>
      <c r="BK43" s="81">
        <f t="shared" si="21"/>
        <v>14</v>
      </c>
      <c r="BL43" s="57">
        <f t="shared" si="31"/>
        <v>110</v>
      </c>
      <c r="BM43" s="56">
        <f t="shared" si="32"/>
        <v>7</v>
      </c>
      <c r="BN43" s="56">
        <f t="shared" si="33"/>
        <v>14</v>
      </c>
      <c r="BO43" s="58">
        <f t="shared" si="34"/>
        <v>89</v>
      </c>
      <c r="BQ43" s="83">
        <f t="shared" si="22"/>
        <v>101</v>
      </c>
      <c r="BR43" s="84">
        <f t="shared" si="23"/>
        <v>76</v>
      </c>
    </row>
    <row r="44" spans="1:70" ht="14.25">
      <c r="A44" s="61">
        <v>40</v>
      </c>
      <c r="B44" s="62" t="s">
        <v>71</v>
      </c>
      <c r="C44" s="31" t="s">
        <v>30</v>
      </c>
      <c r="D44" s="89"/>
      <c r="E44" s="64">
        <f t="shared" si="24"/>
        <v>1620</v>
      </c>
      <c r="F44" s="65">
        <f t="shared" si="25"/>
        <v>-63.000000000000007</v>
      </c>
      <c r="G44" s="67">
        <v>1683</v>
      </c>
      <c r="H44" s="66"/>
      <c r="I44" s="67">
        <f t="shared" si="26"/>
        <v>246.81818181818176</v>
      </c>
      <c r="J44" s="68">
        <f t="shared" si="27"/>
        <v>147</v>
      </c>
      <c r="K44" s="69">
        <v>8</v>
      </c>
      <c r="L44" s="70">
        <v>11</v>
      </c>
      <c r="M44" s="71">
        <f t="shared" si="28"/>
        <v>1436.1818181818182</v>
      </c>
      <c r="N44" s="67">
        <f t="shared" si="29"/>
        <v>114</v>
      </c>
      <c r="O44" s="72">
        <f t="shared" si="30"/>
        <v>94</v>
      </c>
      <c r="P44" s="73">
        <v>127</v>
      </c>
      <c r="Q44" s="74">
        <v>1</v>
      </c>
      <c r="R44" s="75">
        <v>117</v>
      </c>
      <c r="S44" s="76">
        <v>2</v>
      </c>
      <c r="T44" s="77">
        <v>97</v>
      </c>
      <c r="U44" s="78">
        <v>2</v>
      </c>
      <c r="V44" s="75">
        <v>13</v>
      </c>
      <c r="W44" s="78">
        <v>0</v>
      </c>
      <c r="X44" s="77">
        <v>107</v>
      </c>
      <c r="Y44" s="78">
        <v>0</v>
      </c>
      <c r="Z44" s="77">
        <v>91</v>
      </c>
      <c r="AA44" s="78">
        <v>0</v>
      </c>
      <c r="AB44" s="77">
        <v>119</v>
      </c>
      <c r="AC44" s="76">
        <v>0</v>
      </c>
      <c r="AD44" s="73">
        <v>164</v>
      </c>
      <c r="AE44" s="74">
        <v>0</v>
      </c>
      <c r="AF44" s="79">
        <v>143</v>
      </c>
      <c r="AG44" s="76">
        <v>1</v>
      </c>
      <c r="AH44" s="75">
        <v>151</v>
      </c>
      <c r="AI44" s="78">
        <v>2</v>
      </c>
      <c r="AJ44" s="75">
        <v>131</v>
      </c>
      <c r="AK44" s="78">
        <v>0</v>
      </c>
      <c r="AL44" s="50"/>
      <c r="AM44" s="22"/>
      <c r="AN44" s="50"/>
      <c r="AO44" s="80">
        <f t="shared" si="0"/>
        <v>1372</v>
      </c>
      <c r="AP44" s="56">
        <f t="shared" si="1"/>
        <v>1432</v>
      </c>
      <c r="AQ44" s="81">
        <f t="shared" si="2"/>
        <v>1492</v>
      </c>
      <c r="AR44" s="56">
        <f t="shared" si="3"/>
        <v>1876</v>
      </c>
      <c r="AS44" s="81">
        <f t="shared" si="4"/>
        <v>1465</v>
      </c>
      <c r="AT44" s="81">
        <f t="shared" si="5"/>
        <v>1503</v>
      </c>
      <c r="AU44" s="81">
        <f t="shared" si="6"/>
        <v>1430</v>
      </c>
      <c r="AV44" s="81">
        <f t="shared" si="7"/>
        <v>1300</v>
      </c>
      <c r="AW44" s="56">
        <f t="shared" si="8"/>
        <v>1300</v>
      </c>
      <c r="AX44" s="81">
        <f t="shared" si="9"/>
        <v>1300</v>
      </c>
      <c r="AY44" s="81">
        <f t="shared" si="10"/>
        <v>1328</v>
      </c>
      <c r="AZ44" s="2"/>
      <c r="BA44" s="82">
        <f t="shared" si="11"/>
        <v>6</v>
      </c>
      <c r="BB44" s="81">
        <f t="shared" si="12"/>
        <v>9</v>
      </c>
      <c r="BC44" s="81">
        <f t="shared" si="13"/>
        <v>14</v>
      </c>
      <c r="BD44" s="56">
        <f t="shared" si="14"/>
        <v>14</v>
      </c>
      <c r="BE44" s="81">
        <f t="shared" si="15"/>
        <v>12</v>
      </c>
      <c r="BF44" s="81">
        <f t="shared" si="16"/>
        <v>10</v>
      </c>
      <c r="BG44" s="81">
        <f t="shared" si="17"/>
        <v>11</v>
      </c>
      <c r="BH44" s="81">
        <f t="shared" si="18"/>
        <v>12</v>
      </c>
      <c r="BI44" s="81">
        <f t="shared" si="19"/>
        <v>8</v>
      </c>
      <c r="BJ44" s="81">
        <f t="shared" si="20"/>
        <v>8</v>
      </c>
      <c r="BK44" s="81">
        <f t="shared" si="21"/>
        <v>10</v>
      </c>
      <c r="BL44" s="57">
        <f t="shared" si="31"/>
        <v>114</v>
      </c>
      <c r="BM44" s="56">
        <f t="shared" si="32"/>
        <v>6</v>
      </c>
      <c r="BN44" s="56">
        <f t="shared" si="33"/>
        <v>14</v>
      </c>
      <c r="BO44" s="58">
        <f t="shared" si="34"/>
        <v>94</v>
      </c>
      <c r="BQ44" s="83">
        <f t="shared" si="22"/>
        <v>30</v>
      </c>
      <c r="BR44" s="84">
        <f t="shared" si="23"/>
        <v>147</v>
      </c>
    </row>
    <row r="45" spans="1:70" ht="14.25">
      <c r="A45" s="61">
        <v>41</v>
      </c>
      <c r="B45" s="62" t="s">
        <v>72</v>
      </c>
      <c r="C45" s="31" t="s">
        <v>30</v>
      </c>
      <c r="D45" s="89"/>
      <c r="E45" s="64">
        <f t="shared" si="24"/>
        <v>1658</v>
      </c>
      <c r="F45" s="65">
        <f t="shared" si="25"/>
        <v>-23.000000000000007</v>
      </c>
      <c r="G45" s="90">
        <v>1681</v>
      </c>
      <c r="H45" s="66"/>
      <c r="I45" s="67">
        <f t="shared" si="26"/>
        <v>211.09090909090901</v>
      </c>
      <c r="J45" s="68">
        <f t="shared" si="27"/>
        <v>68</v>
      </c>
      <c r="K45" s="69">
        <v>12</v>
      </c>
      <c r="L45" s="70">
        <v>11</v>
      </c>
      <c r="M45" s="71">
        <f t="shared" si="28"/>
        <v>1469.909090909091</v>
      </c>
      <c r="N45" s="67">
        <f t="shared" si="29"/>
        <v>118</v>
      </c>
      <c r="O45" s="72">
        <f t="shared" si="30"/>
        <v>97</v>
      </c>
      <c r="P45" s="73">
        <v>128</v>
      </c>
      <c r="Q45" s="74">
        <v>2</v>
      </c>
      <c r="R45" s="75">
        <v>98</v>
      </c>
      <c r="S45" s="76">
        <v>0</v>
      </c>
      <c r="T45" s="77">
        <v>114</v>
      </c>
      <c r="U45" s="78">
        <v>2</v>
      </c>
      <c r="V45" s="75">
        <v>92</v>
      </c>
      <c r="W45" s="78">
        <v>1</v>
      </c>
      <c r="X45" s="77">
        <v>110</v>
      </c>
      <c r="Y45" s="78">
        <v>0</v>
      </c>
      <c r="Z45" s="77">
        <v>100</v>
      </c>
      <c r="AA45" s="78">
        <v>1</v>
      </c>
      <c r="AB45" s="77">
        <v>112</v>
      </c>
      <c r="AC45" s="76">
        <v>1</v>
      </c>
      <c r="AD45" s="73">
        <v>120</v>
      </c>
      <c r="AE45" s="74">
        <v>2</v>
      </c>
      <c r="AF45" s="79">
        <v>81</v>
      </c>
      <c r="AG45" s="76">
        <v>1</v>
      </c>
      <c r="AH45" s="75">
        <v>82</v>
      </c>
      <c r="AI45" s="78">
        <v>2</v>
      </c>
      <c r="AJ45" s="75">
        <v>86</v>
      </c>
      <c r="AK45" s="78">
        <v>0</v>
      </c>
      <c r="AL45" s="50"/>
      <c r="AM45" s="22"/>
      <c r="AN45" s="50"/>
      <c r="AO45" s="80">
        <f t="shared" si="0"/>
        <v>1353</v>
      </c>
      <c r="AP45" s="56">
        <f t="shared" si="1"/>
        <v>1492</v>
      </c>
      <c r="AQ45" s="81">
        <f t="shared" si="2"/>
        <v>1443</v>
      </c>
      <c r="AR45" s="56">
        <f t="shared" si="3"/>
        <v>1500</v>
      </c>
      <c r="AS45" s="81">
        <f t="shared" si="4"/>
        <v>1454</v>
      </c>
      <c r="AT45" s="81">
        <f t="shared" si="5"/>
        <v>1483</v>
      </c>
      <c r="AU45" s="81">
        <f t="shared" si="6"/>
        <v>1451</v>
      </c>
      <c r="AV45" s="81">
        <f t="shared" si="7"/>
        <v>1409</v>
      </c>
      <c r="AW45" s="56">
        <f t="shared" si="8"/>
        <v>1537</v>
      </c>
      <c r="AX45" s="81">
        <f t="shared" si="9"/>
        <v>1529</v>
      </c>
      <c r="AY45" s="81">
        <f t="shared" si="10"/>
        <v>1518</v>
      </c>
      <c r="AZ45" s="2"/>
      <c r="BA45" s="82">
        <f t="shared" si="11"/>
        <v>7</v>
      </c>
      <c r="BB45" s="81">
        <f t="shared" si="12"/>
        <v>11</v>
      </c>
      <c r="BC45" s="81">
        <f t="shared" si="13"/>
        <v>11</v>
      </c>
      <c r="BD45" s="56">
        <f t="shared" si="14"/>
        <v>9</v>
      </c>
      <c r="BE45" s="81">
        <f t="shared" si="15"/>
        <v>11</v>
      </c>
      <c r="BF45" s="81">
        <f t="shared" si="16"/>
        <v>10</v>
      </c>
      <c r="BG45" s="81">
        <f t="shared" si="17"/>
        <v>9</v>
      </c>
      <c r="BH45" s="81">
        <f t="shared" si="18"/>
        <v>11</v>
      </c>
      <c r="BI45" s="81">
        <f t="shared" si="19"/>
        <v>13</v>
      </c>
      <c r="BJ45" s="81">
        <f t="shared" si="20"/>
        <v>12</v>
      </c>
      <c r="BK45" s="81">
        <f t="shared" si="21"/>
        <v>14</v>
      </c>
      <c r="BL45" s="57">
        <f t="shared" si="31"/>
        <v>118</v>
      </c>
      <c r="BM45" s="56">
        <f t="shared" si="32"/>
        <v>7</v>
      </c>
      <c r="BN45" s="56">
        <f t="shared" si="33"/>
        <v>14</v>
      </c>
      <c r="BO45" s="58">
        <f t="shared" si="34"/>
        <v>97</v>
      </c>
      <c r="BQ45" s="83">
        <f t="shared" si="22"/>
        <v>108</v>
      </c>
      <c r="BR45" s="84">
        <f t="shared" si="23"/>
        <v>68</v>
      </c>
    </row>
    <row r="46" spans="1:70" ht="14.25">
      <c r="A46" s="61">
        <v>42</v>
      </c>
      <c r="B46" s="62" t="s">
        <v>73</v>
      </c>
      <c r="C46" s="31" t="s">
        <v>30</v>
      </c>
      <c r="D46" s="89"/>
      <c r="E46" s="64">
        <f t="shared" si="24"/>
        <v>1658</v>
      </c>
      <c r="F46" s="65">
        <f t="shared" si="25"/>
        <v>-23.000000000000007</v>
      </c>
      <c r="G46" s="67">
        <v>1681</v>
      </c>
      <c r="H46" s="66"/>
      <c r="I46" s="67">
        <f t="shared" si="26"/>
        <v>206.09090909090901</v>
      </c>
      <c r="J46" s="68">
        <f t="shared" si="27"/>
        <v>75</v>
      </c>
      <c r="K46" s="69">
        <v>12</v>
      </c>
      <c r="L46" s="70">
        <v>11</v>
      </c>
      <c r="M46" s="71">
        <f t="shared" si="28"/>
        <v>1474.909090909091</v>
      </c>
      <c r="N46" s="67">
        <f t="shared" si="29"/>
        <v>112</v>
      </c>
      <c r="O46" s="72">
        <f t="shared" si="30"/>
        <v>92</v>
      </c>
      <c r="P46" s="73">
        <v>129</v>
      </c>
      <c r="Q46" s="74">
        <v>2</v>
      </c>
      <c r="R46" s="75">
        <v>107</v>
      </c>
      <c r="S46" s="76">
        <v>0</v>
      </c>
      <c r="T46" s="77">
        <v>115</v>
      </c>
      <c r="U46" s="78">
        <v>2</v>
      </c>
      <c r="V46" s="75">
        <v>77</v>
      </c>
      <c r="W46" s="78">
        <v>2</v>
      </c>
      <c r="X46" s="77">
        <v>102</v>
      </c>
      <c r="Y46" s="78">
        <v>0</v>
      </c>
      <c r="Z46" s="77">
        <v>85</v>
      </c>
      <c r="AA46" s="78">
        <v>1</v>
      </c>
      <c r="AB46" s="77">
        <v>91</v>
      </c>
      <c r="AC46" s="76">
        <v>2</v>
      </c>
      <c r="AD46" s="73">
        <v>61</v>
      </c>
      <c r="AE46" s="74">
        <v>0</v>
      </c>
      <c r="AF46" s="79">
        <v>159</v>
      </c>
      <c r="AG46" s="76">
        <v>1</v>
      </c>
      <c r="AH46" s="75">
        <v>74</v>
      </c>
      <c r="AI46" s="78">
        <v>0</v>
      </c>
      <c r="AJ46" s="75">
        <v>99</v>
      </c>
      <c r="AK46" s="78">
        <v>2</v>
      </c>
      <c r="AL46" s="50"/>
      <c r="AM46" s="22"/>
      <c r="AN46" s="50"/>
      <c r="AO46" s="80">
        <f t="shared" si="0"/>
        <v>1348</v>
      </c>
      <c r="AP46" s="56">
        <f t="shared" si="1"/>
        <v>1465</v>
      </c>
      <c r="AQ46" s="81">
        <f t="shared" si="2"/>
        <v>1437</v>
      </c>
      <c r="AR46" s="56">
        <f t="shared" si="3"/>
        <v>1541</v>
      </c>
      <c r="AS46" s="81">
        <f t="shared" si="4"/>
        <v>1474</v>
      </c>
      <c r="AT46" s="81">
        <f t="shared" si="5"/>
        <v>1522</v>
      </c>
      <c r="AU46" s="81">
        <f t="shared" si="6"/>
        <v>1503</v>
      </c>
      <c r="AV46" s="81">
        <f t="shared" si="7"/>
        <v>1599</v>
      </c>
      <c r="AW46" s="56">
        <f t="shared" si="8"/>
        <v>1300</v>
      </c>
      <c r="AX46" s="81">
        <f t="shared" si="9"/>
        <v>1547</v>
      </c>
      <c r="AY46" s="81">
        <f t="shared" si="10"/>
        <v>1488</v>
      </c>
      <c r="AZ46" s="2"/>
      <c r="BA46" s="82">
        <f t="shared" si="11"/>
        <v>7</v>
      </c>
      <c r="BB46" s="81">
        <f t="shared" si="12"/>
        <v>12</v>
      </c>
      <c r="BC46" s="81">
        <f t="shared" si="13"/>
        <v>10</v>
      </c>
      <c r="BD46" s="56">
        <f t="shared" si="14"/>
        <v>8</v>
      </c>
      <c r="BE46" s="81">
        <f t="shared" si="15"/>
        <v>11</v>
      </c>
      <c r="BF46" s="81">
        <f t="shared" si="16"/>
        <v>9</v>
      </c>
      <c r="BG46" s="81">
        <f t="shared" si="17"/>
        <v>10</v>
      </c>
      <c r="BH46" s="81">
        <f t="shared" si="18"/>
        <v>13</v>
      </c>
      <c r="BI46" s="81">
        <f t="shared" si="19"/>
        <v>10</v>
      </c>
      <c r="BJ46" s="81">
        <f t="shared" si="20"/>
        <v>12</v>
      </c>
      <c r="BK46" s="81">
        <f t="shared" si="21"/>
        <v>10</v>
      </c>
      <c r="BL46" s="57">
        <f t="shared" si="31"/>
        <v>112</v>
      </c>
      <c r="BM46" s="56">
        <f t="shared" si="32"/>
        <v>7</v>
      </c>
      <c r="BN46" s="56">
        <f t="shared" si="33"/>
        <v>13</v>
      </c>
      <c r="BO46" s="58">
        <f t="shared" si="34"/>
        <v>92</v>
      </c>
      <c r="BQ46" s="83">
        <f t="shared" si="22"/>
        <v>102</v>
      </c>
      <c r="BR46" s="84">
        <f t="shared" si="23"/>
        <v>75</v>
      </c>
    </row>
    <row r="47" spans="1:70" ht="14.25">
      <c r="A47" s="61">
        <v>43</v>
      </c>
      <c r="B47" s="62" t="s">
        <v>74</v>
      </c>
      <c r="C47" s="62" t="s">
        <v>75</v>
      </c>
      <c r="D47" s="89"/>
      <c r="E47" s="64">
        <f t="shared" si="24"/>
        <v>1692.56</v>
      </c>
      <c r="F47" s="65">
        <f t="shared" si="25"/>
        <v>13.559999999999999</v>
      </c>
      <c r="G47" s="67">
        <v>1679</v>
      </c>
      <c r="H47" s="66"/>
      <c r="I47" s="67">
        <f t="shared" si="26"/>
        <v>74.727272727272748</v>
      </c>
      <c r="J47" s="68">
        <f t="shared" si="27"/>
        <v>22</v>
      </c>
      <c r="K47" s="69">
        <v>14</v>
      </c>
      <c r="L47" s="70">
        <v>11</v>
      </c>
      <c r="M47" s="71">
        <f t="shared" si="28"/>
        <v>1604.2727272727273</v>
      </c>
      <c r="N47" s="67">
        <f t="shared" si="29"/>
        <v>143</v>
      </c>
      <c r="O47" s="72">
        <f t="shared" si="30"/>
        <v>120</v>
      </c>
      <c r="P47" s="73">
        <v>130</v>
      </c>
      <c r="Q47" s="74">
        <v>2</v>
      </c>
      <c r="R47" s="75">
        <v>102</v>
      </c>
      <c r="S47" s="76">
        <v>2</v>
      </c>
      <c r="T47" s="77">
        <v>148</v>
      </c>
      <c r="U47" s="78">
        <v>2</v>
      </c>
      <c r="V47" s="75">
        <v>163</v>
      </c>
      <c r="W47" s="78">
        <v>1</v>
      </c>
      <c r="X47" s="77">
        <v>26</v>
      </c>
      <c r="Y47" s="78">
        <v>2</v>
      </c>
      <c r="Z47" s="77">
        <v>13</v>
      </c>
      <c r="AA47" s="78">
        <v>0</v>
      </c>
      <c r="AB47" s="77">
        <v>110</v>
      </c>
      <c r="AC47" s="76">
        <v>2</v>
      </c>
      <c r="AD47" s="73">
        <v>23</v>
      </c>
      <c r="AE47" s="74">
        <v>2</v>
      </c>
      <c r="AF47" s="79">
        <v>37</v>
      </c>
      <c r="AG47" s="76">
        <v>0</v>
      </c>
      <c r="AH47" s="75">
        <v>21</v>
      </c>
      <c r="AI47" s="78">
        <v>0</v>
      </c>
      <c r="AJ47" s="75">
        <v>16</v>
      </c>
      <c r="AK47" s="78">
        <v>1</v>
      </c>
      <c r="AL47" s="50"/>
      <c r="AM47" s="22"/>
      <c r="AN47" s="50"/>
      <c r="AO47" s="80">
        <f t="shared" si="0"/>
        <v>1338</v>
      </c>
      <c r="AP47" s="56">
        <f t="shared" si="1"/>
        <v>1474</v>
      </c>
      <c r="AQ47" s="81">
        <f t="shared" si="2"/>
        <v>1300</v>
      </c>
      <c r="AR47" s="56">
        <f t="shared" si="3"/>
        <v>1300</v>
      </c>
      <c r="AS47" s="81">
        <f t="shared" si="4"/>
        <v>1779</v>
      </c>
      <c r="AT47" s="81">
        <f t="shared" si="5"/>
        <v>1876</v>
      </c>
      <c r="AU47" s="81">
        <f t="shared" si="6"/>
        <v>1454</v>
      </c>
      <c r="AV47" s="81">
        <f t="shared" si="7"/>
        <v>1798</v>
      </c>
      <c r="AW47" s="56">
        <f t="shared" si="8"/>
        <v>1693</v>
      </c>
      <c r="AX47" s="81">
        <f t="shared" si="9"/>
        <v>1806</v>
      </c>
      <c r="AY47" s="81">
        <f t="shared" si="10"/>
        <v>1829</v>
      </c>
      <c r="AZ47" s="2"/>
      <c r="BA47" s="82">
        <f t="shared" si="11"/>
        <v>5</v>
      </c>
      <c r="BB47" s="81">
        <f t="shared" si="12"/>
        <v>11</v>
      </c>
      <c r="BC47" s="81">
        <f t="shared" si="13"/>
        <v>11</v>
      </c>
      <c r="BD47" s="56">
        <f t="shared" si="14"/>
        <v>15</v>
      </c>
      <c r="BE47" s="81">
        <f t="shared" si="15"/>
        <v>14</v>
      </c>
      <c r="BF47" s="81">
        <f t="shared" si="16"/>
        <v>14</v>
      </c>
      <c r="BG47" s="81">
        <f t="shared" si="17"/>
        <v>11</v>
      </c>
      <c r="BH47" s="81">
        <f t="shared" si="18"/>
        <v>13</v>
      </c>
      <c r="BI47" s="81">
        <f t="shared" si="19"/>
        <v>18</v>
      </c>
      <c r="BJ47" s="81">
        <f t="shared" si="20"/>
        <v>17</v>
      </c>
      <c r="BK47" s="81">
        <f t="shared" si="21"/>
        <v>14</v>
      </c>
      <c r="BL47" s="57">
        <f t="shared" si="31"/>
        <v>143</v>
      </c>
      <c r="BM47" s="56">
        <f t="shared" si="32"/>
        <v>5</v>
      </c>
      <c r="BN47" s="56">
        <f t="shared" si="33"/>
        <v>18</v>
      </c>
      <c r="BO47" s="58">
        <f t="shared" si="34"/>
        <v>120</v>
      </c>
      <c r="BQ47" s="83">
        <f t="shared" si="22"/>
        <v>155</v>
      </c>
      <c r="BR47" s="84">
        <f t="shared" si="23"/>
        <v>22</v>
      </c>
    </row>
    <row r="48" spans="1:70" ht="14.25">
      <c r="A48" s="61">
        <v>44</v>
      </c>
      <c r="B48" s="62" t="s">
        <v>76</v>
      </c>
      <c r="C48" s="31" t="s">
        <v>30</v>
      </c>
      <c r="D48" s="89"/>
      <c r="E48" s="64">
        <f t="shared" si="24"/>
        <v>1656.82</v>
      </c>
      <c r="F48" s="65">
        <f t="shared" si="25"/>
        <v>-8.1799999999999784</v>
      </c>
      <c r="G48" s="67">
        <v>1665</v>
      </c>
      <c r="H48" s="66"/>
      <c r="I48" s="67">
        <f t="shared" si="26"/>
        <v>128.09090909090901</v>
      </c>
      <c r="J48" s="68">
        <f t="shared" si="27"/>
        <v>40</v>
      </c>
      <c r="K48" s="69">
        <v>13</v>
      </c>
      <c r="L48" s="70">
        <v>11</v>
      </c>
      <c r="M48" s="71">
        <f t="shared" si="28"/>
        <v>1536.909090909091</v>
      </c>
      <c r="N48" s="67">
        <f t="shared" si="29"/>
        <v>134</v>
      </c>
      <c r="O48" s="72">
        <f t="shared" si="30"/>
        <v>110</v>
      </c>
      <c r="P48" s="73">
        <v>131</v>
      </c>
      <c r="Q48" s="74">
        <v>2</v>
      </c>
      <c r="R48" s="75">
        <v>119</v>
      </c>
      <c r="S48" s="76">
        <v>2</v>
      </c>
      <c r="T48" s="77">
        <v>163</v>
      </c>
      <c r="U48" s="78">
        <v>0</v>
      </c>
      <c r="V48" s="75">
        <v>79</v>
      </c>
      <c r="W48" s="78">
        <v>2</v>
      </c>
      <c r="X48" s="77">
        <v>3</v>
      </c>
      <c r="Y48" s="78">
        <v>0</v>
      </c>
      <c r="Z48" s="77">
        <v>95</v>
      </c>
      <c r="AA48" s="78">
        <v>1</v>
      </c>
      <c r="AB48" s="77">
        <v>105</v>
      </c>
      <c r="AC48" s="76">
        <v>2</v>
      </c>
      <c r="AD48" s="73">
        <v>159</v>
      </c>
      <c r="AE48" s="74">
        <v>2</v>
      </c>
      <c r="AF48" s="79">
        <v>97</v>
      </c>
      <c r="AG48" s="76">
        <v>0</v>
      </c>
      <c r="AH48" s="75">
        <v>71</v>
      </c>
      <c r="AI48" s="78">
        <v>2</v>
      </c>
      <c r="AJ48" s="75">
        <v>7</v>
      </c>
      <c r="AK48" s="78">
        <v>0</v>
      </c>
      <c r="AL48" s="50"/>
      <c r="AM48" s="22"/>
      <c r="AN48" s="50"/>
      <c r="AO48" s="80">
        <f t="shared" si="0"/>
        <v>1328</v>
      </c>
      <c r="AP48" s="56">
        <f t="shared" si="1"/>
        <v>1430</v>
      </c>
      <c r="AQ48" s="81">
        <f t="shared" si="2"/>
        <v>1300</v>
      </c>
      <c r="AR48" s="56">
        <f t="shared" si="3"/>
        <v>1538</v>
      </c>
      <c r="AS48" s="81">
        <f t="shared" si="4"/>
        <v>2039</v>
      </c>
      <c r="AT48" s="81">
        <f t="shared" si="5"/>
        <v>1496</v>
      </c>
      <c r="AU48" s="81">
        <f t="shared" si="6"/>
        <v>1468</v>
      </c>
      <c r="AV48" s="81">
        <f t="shared" si="7"/>
        <v>1300</v>
      </c>
      <c r="AW48" s="56">
        <f t="shared" si="8"/>
        <v>1492</v>
      </c>
      <c r="AX48" s="81">
        <f t="shared" si="9"/>
        <v>1551</v>
      </c>
      <c r="AY48" s="81">
        <f t="shared" si="10"/>
        <v>1964</v>
      </c>
      <c r="AZ48" s="2"/>
      <c r="BA48" s="82">
        <f t="shared" si="11"/>
        <v>10</v>
      </c>
      <c r="BB48" s="81">
        <f t="shared" si="12"/>
        <v>11</v>
      </c>
      <c r="BC48" s="81">
        <f t="shared" si="13"/>
        <v>15</v>
      </c>
      <c r="BD48" s="56">
        <f t="shared" si="14"/>
        <v>12</v>
      </c>
      <c r="BE48" s="81">
        <f t="shared" si="15"/>
        <v>15</v>
      </c>
      <c r="BF48" s="81">
        <f t="shared" si="16"/>
        <v>11</v>
      </c>
      <c r="BG48" s="81">
        <f t="shared" si="17"/>
        <v>9</v>
      </c>
      <c r="BH48" s="81">
        <f t="shared" si="18"/>
        <v>10</v>
      </c>
      <c r="BI48" s="81">
        <f t="shared" si="19"/>
        <v>14</v>
      </c>
      <c r="BJ48" s="81">
        <f t="shared" si="20"/>
        <v>12</v>
      </c>
      <c r="BK48" s="81">
        <f t="shared" si="21"/>
        <v>15</v>
      </c>
      <c r="BL48" s="57">
        <f t="shared" si="31"/>
        <v>134</v>
      </c>
      <c r="BM48" s="56">
        <f t="shared" si="32"/>
        <v>9</v>
      </c>
      <c r="BN48" s="56">
        <f t="shared" si="33"/>
        <v>15</v>
      </c>
      <c r="BO48" s="58">
        <f t="shared" si="34"/>
        <v>110</v>
      </c>
      <c r="BQ48" s="83">
        <f t="shared" si="22"/>
        <v>137</v>
      </c>
      <c r="BR48" s="84">
        <f t="shared" si="23"/>
        <v>40</v>
      </c>
    </row>
    <row r="49" spans="1:70" ht="14.25">
      <c r="A49" s="61">
        <v>45</v>
      </c>
      <c r="B49" s="62" t="s">
        <v>77</v>
      </c>
      <c r="C49" s="31" t="s">
        <v>30</v>
      </c>
      <c r="D49" s="89"/>
      <c r="E49" s="64">
        <f t="shared" si="24"/>
        <v>1627</v>
      </c>
      <c r="F49" s="65">
        <f t="shared" si="25"/>
        <v>-33.000000000000007</v>
      </c>
      <c r="G49" s="67">
        <v>1660</v>
      </c>
      <c r="H49" s="66"/>
      <c r="I49" s="67">
        <f t="shared" si="26"/>
        <v>221.81818181818176</v>
      </c>
      <c r="J49" s="68">
        <f t="shared" si="27"/>
        <v>95</v>
      </c>
      <c r="K49" s="69">
        <v>11</v>
      </c>
      <c r="L49" s="70">
        <v>11</v>
      </c>
      <c r="M49" s="71">
        <f t="shared" si="28"/>
        <v>1438.1818181818182</v>
      </c>
      <c r="N49" s="67">
        <f t="shared" si="29"/>
        <v>120</v>
      </c>
      <c r="O49" s="72">
        <f t="shared" si="30"/>
        <v>98</v>
      </c>
      <c r="P49" s="73">
        <v>132</v>
      </c>
      <c r="Q49" s="74">
        <v>1</v>
      </c>
      <c r="R49" s="75">
        <v>126</v>
      </c>
      <c r="S49" s="76">
        <v>2</v>
      </c>
      <c r="T49" s="77">
        <v>122</v>
      </c>
      <c r="U49" s="78">
        <v>1</v>
      </c>
      <c r="V49" s="75">
        <v>98</v>
      </c>
      <c r="W49" s="78">
        <v>0</v>
      </c>
      <c r="X49" s="77">
        <v>114</v>
      </c>
      <c r="Y49" s="78">
        <v>2</v>
      </c>
      <c r="Z49" s="77">
        <v>108</v>
      </c>
      <c r="AA49" s="78">
        <v>2</v>
      </c>
      <c r="AB49" s="77">
        <v>158</v>
      </c>
      <c r="AC49" s="76">
        <v>0</v>
      </c>
      <c r="AD49" s="73">
        <v>94</v>
      </c>
      <c r="AE49" s="74">
        <v>2</v>
      </c>
      <c r="AF49" s="79">
        <v>83</v>
      </c>
      <c r="AG49" s="76">
        <v>0</v>
      </c>
      <c r="AH49" s="75">
        <v>81</v>
      </c>
      <c r="AI49" s="78">
        <v>0</v>
      </c>
      <c r="AJ49" s="75">
        <v>102</v>
      </c>
      <c r="AK49" s="78">
        <v>1</v>
      </c>
      <c r="AL49" s="50"/>
      <c r="AM49" s="22"/>
      <c r="AN49" s="50"/>
      <c r="AO49" s="80">
        <f t="shared" si="0"/>
        <v>1300</v>
      </c>
      <c r="AP49" s="56">
        <f t="shared" si="1"/>
        <v>1383</v>
      </c>
      <c r="AQ49" s="81">
        <f t="shared" si="2"/>
        <v>1404</v>
      </c>
      <c r="AR49" s="56">
        <f t="shared" si="3"/>
        <v>1492</v>
      </c>
      <c r="AS49" s="81">
        <f t="shared" si="4"/>
        <v>1443</v>
      </c>
      <c r="AT49" s="81">
        <f t="shared" si="5"/>
        <v>1462</v>
      </c>
      <c r="AU49" s="81">
        <f t="shared" si="6"/>
        <v>1300</v>
      </c>
      <c r="AV49" s="81">
        <f t="shared" si="7"/>
        <v>1497</v>
      </c>
      <c r="AW49" s="56">
        <f t="shared" si="8"/>
        <v>1528</v>
      </c>
      <c r="AX49" s="81">
        <f t="shared" si="9"/>
        <v>1537</v>
      </c>
      <c r="AY49" s="81">
        <f t="shared" si="10"/>
        <v>1474</v>
      </c>
      <c r="AZ49" s="2"/>
      <c r="BA49" s="82">
        <f t="shared" si="11"/>
        <v>8</v>
      </c>
      <c r="BB49" s="81">
        <f t="shared" si="12"/>
        <v>8</v>
      </c>
      <c r="BC49" s="81">
        <f t="shared" si="13"/>
        <v>12</v>
      </c>
      <c r="BD49" s="56">
        <f t="shared" si="14"/>
        <v>11</v>
      </c>
      <c r="BE49" s="81">
        <f t="shared" si="15"/>
        <v>11</v>
      </c>
      <c r="BF49" s="81">
        <f t="shared" si="16"/>
        <v>9</v>
      </c>
      <c r="BG49" s="81">
        <f t="shared" si="17"/>
        <v>12</v>
      </c>
      <c r="BH49" s="81">
        <f t="shared" si="18"/>
        <v>11</v>
      </c>
      <c r="BI49" s="81">
        <f t="shared" si="19"/>
        <v>14</v>
      </c>
      <c r="BJ49" s="81">
        <f t="shared" si="20"/>
        <v>13</v>
      </c>
      <c r="BK49" s="81">
        <f t="shared" si="21"/>
        <v>11</v>
      </c>
      <c r="BL49" s="57">
        <f t="shared" si="31"/>
        <v>120</v>
      </c>
      <c r="BM49" s="56">
        <f t="shared" si="32"/>
        <v>8</v>
      </c>
      <c r="BN49" s="56">
        <f t="shared" si="33"/>
        <v>14</v>
      </c>
      <c r="BO49" s="58">
        <f t="shared" si="34"/>
        <v>98</v>
      </c>
      <c r="BQ49" s="83">
        <f t="shared" si="22"/>
        <v>82</v>
      </c>
      <c r="BR49" s="84">
        <f t="shared" si="23"/>
        <v>95</v>
      </c>
    </row>
    <row r="50" spans="1:70" ht="14.25">
      <c r="A50" s="61">
        <v>46</v>
      </c>
      <c r="B50" s="62" t="s">
        <v>78</v>
      </c>
      <c r="C50" s="62" t="s">
        <v>34</v>
      </c>
      <c r="D50" s="89"/>
      <c r="E50" s="64">
        <f t="shared" si="24"/>
        <v>1658.46</v>
      </c>
      <c r="F50" s="65">
        <f t="shared" si="25"/>
        <v>1.460000000000008</v>
      </c>
      <c r="G50" s="67">
        <v>1657</v>
      </c>
      <c r="H50" s="66"/>
      <c r="I50" s="67">
        <f t="shared" si="26"/>
        <v>84.272727272727252</v>
      </c>
      <c r="J50" s="68">
        <f t="shared" si="27"/>
        <v>47</v>
      </c>
      <c r="K50" s="69">
        <v>13</v>
      </c>
      <c r="L50" s="70">
        <v>11</v>
      </c>
      <c r="M50" s="71">
        <f t="shared" si="28"/>
        <v>1572.7272727272727</v>
      </c>
      <c r="N50" s="67">
        <f t="shared" si="29"/>
        <v>123</v>
      </c>
      <c r="O50" s="72">
        <f t="shared" si="30"/>
        <v>102</v>
      </c>
      <c r="P50" s="73">
        <v>133</v>
      </c>
      <c r="Q50" s="74">
        <v>2</v>
      </c>
      <c r="R50" s="75">
        <v>135</v>
      </c>
      <c r="S50" s="76">
        <v>0</v>
      </c>
      <c r="T50" s="77">
        <v>118</v>
      </c>
      <c r="U50" s="78">
        <v>2</v>
      </c>
      <c r="V50" s="75">
        <v>99</v>
      </c>
      <c r="W50" s="78">
        <v>1</v>
      </c>
      <c r="X50" s="77">
        <v>122</v>
      </c>
      <c r="Y50" s="78">
        <v>1</v>
      </c>
      <c r="Z50" s="77">
        <v>105</v>
      </c>
      <c r="AA50" s="78">
        <v>1</v>
      </c>
      <c r="AB50" s="77">
        <v>173</v>
      </c>
      <c r="AC50" s="76">
        <v>2</v>
      </c>
      <c r="AD50" s="73">
        <v>1</v>
      </c>
      <c r="AE50" s="74">
        <v>2</v>
      </c>
      <c r="AF50" s="79">
        <v>23</v>
      </c>
      <c r="AG50" s="76">
        <v>2</v>
      </c>
      <c r="AH50" s="75">
        <v>19</v>
      </c>
      <c r="AI50" s="78">
        <v>0</v>
      </c>
      <c r="AJ50" s="75">
        <v>14</v>
      </c>
      <c r="AK50" s="78">
        <v>0</v>
      </c>
      <c r="AL50" s="50"/>
      <c r="AM50" s="22"/>
      <c r="AN50" s="50"/>
      <c r="AO50" s="80">
        <f t="shared" si="0"/>
        <v>1300</v>
      </c>
      <c r="AP50" s="56">
        <f t="shared" si="1"/>
        <v>1300</v>
      </c>
      <c r="AQ50" s="81">
        <f t="shared" si="2"/>
        <v>1432</v>
      </c>
      <c r="AR50" s="56">
        <f t="shared" si="3"/>
        <v>1488</v>
      </c>
      <c r="AS50" s="81">
        <f t="shared" si="4"/>
        <v>1404</v>
      </c>
      <c r="AT50" s="81">
        <f t="shared" si="5"/>
        <v>1468</v>
      </c>
      <c r="AU50" s="81">
        <f t="shared" si="6"/>
        <v>1228</v>
      </c>
      <c r="AV50" s="81">
        <f t="shared" si="7"/>
        <v>2222</v>
      </c>
      <c r="AW50" s="56">
        <f t="shared" si="8"/>
        <v>1798</v>
      </c>
      <c r="AX50" s="81">
        <f t="shared" si="9"/>
        <v>1811</v>
      </c>
      <c r="AY50" s="81">
        <f t="shared" si="10"/>
        <v>1849</v>
      </c>
      <c r="AZ50" s="2"/>
      <c r="BA50" s="82">
        <f t="shared" si="11"/>
        <v>9</v>
      </c>
      <c r="BB50" s="81">
        <f t="shared" si="12"/>
        <v>11</v>
      </c>
      <c r="BC50" s="81">
        <f t="shared" si="13"/>
        <v>6</v>
      </c>
      <c r="BD50" s="56">
        <f t="shared" si="14"/>
        <v>10</v>
      </c>
      <c r="BE50" s="81">
        <f t="shared" si="15"/>
        <v>12</v>
      </c>
      <c r="BF50" s="81">
        <f t="shared" si="16"/>
        <v>9</v>
      </c>
      <c r="BG50" s="81">
        <f t="shared" si="17"/>
        <v>10</v>
      </c>
      <c r="BH50" s="81">
        <f t="shared" si="18"/>
        <v>13</v>
      </c>
      <c r="BI50" s="81">
        <f t="shared" si="19"/>
        <v>13</v>
      </c>
      <c r="BJ50" s="81">
        <f t="shared" si="20"/>
        <v>15</v>
      </c>
      <c r="BK50" s="81">
        <f t="shared" si="21"/>
        <v>15</v>
      </c>
      <c r="BL50" s="57">
        <f t="shared" si="31"/>
        <v>123</v>
      </c>
      <c r="BM50" s="56">
        <f t="shared" si="32"/>
        <v>6</v>
      </c>
      <c r="BN50" s="56">
        <f t="shared" si="33"/>
        <v>15</v>
      </c>
      <c r="BO50" s="58">
        <f t="shared" si="34"/>
        <v>102</v>
      </c>
      <c r="BQ50" s="83">
        <f t="shared" si="22"/>
        <v>130</v>
      </c>
      <c r="BR50" s="84">
        <f t="shared" si="23"/>
        <v>47</v>
      </c>
    </row>
    <row r="51" spans="1:70" ht="14.25">
      <c r="A51" s="61">
        <v>47</v>
      </c>
      <c r="B51" s="62" t="s">
        <v>79</v>
      </c>
      <c r="C51" s="31" t="s">
        <v>30</v>
      </c>
      <c r="D51" s="89"/>
      <c r="E51" s="64">
        <f t="shared" si="24"/>
        <v>1673.3</v>
      </c>
      <c r="F51" s="65">
        <f t="shared" si="25"/>
        <v>25.299999999999976</v>
      </c>
      <c r="G51" s="67">
        <v>1648</v>
      </c>
      <c r="H51" s="66"/>
      <c r="I51" s="67">
        <f t="shared" si="26"/>
        <v>-24.090909090909008</v>
      </c>
      <c r="J51" s="68">
        <f t="shared" si="27"/>
        <v>37</v>
      </c>
      <c r="K51" s="69">
        <v>13</v>
      </c>
      <c r="L51" s="70">
        <v>11</v>
      </c>
      <c r="M51" s="71">
        <f t="shared" si="28"/>
        <v>1672.090909090909</v>
      </c>
      <c r="N51" s="67">
        <f t="shared" si="29"/>
        <v>140</v>
      </c>
      <c r="O51" s="72">
        <f t="shared" si="30"/>
        <v>115</v>
      </c>
      <c r="P51" s="73">
        <v>134</v>
      </c>
      <c r="Q51" s="74">
        <v>2</v>
      </c>
      <c r="R51" s="75">
        <v>104</v>
      </c>
      <c r="S51" s="76">
        <v>1</v>
      </c>
      <c r="T51" s="77">
        <v>146</v>
      </c>
      <c r="U51" s="78">
        <v>2</v>
      </c>
      <c r="V51" s="75">
        <v>18</v>
      </c>
      <c r="W51" s="78">
        <v>1</v>
      </c>
      <c r="X51" s="77">
        <v>8</v>
      </c>
      <c r="Y51" s="78">
        <v>1</v>
      </c>
      <c r="Z51" s="77">
        <v>2</v>
      </c>
      <c r="AA51" s="78">
        <v>0</v>
      </c>
      <c r="AB51" s="77">
        <v>144</v>
      </c>
      <c r="AC51" s="76">
        <v>2</v>
      </c>
      <c r="AD51" s="73">
        <v>4</v>
      </c>
      <c r="AE51" s="74">
        <v>2</v>
      </c>
      <c r="AF51" s="79">
        <v>16</v>
      </c>
      <c r="AG51" s="76">
        <v>0</v>
      </c>
      <c r="AH51" s="75">
        <v>70</v>
      </c>
      <c r="AI51" s="78">
        <v>2</v>
      </c>
      <c r="AJ51" s="75">
        <v>22</v>
      </c>
      <c r="AK51" s="78">
        <v>0</v>
      </c>
      <c r="AL51" s="50"/>
      <c r="AM51" s="22"/>
      <c r="AN51" s="50"/>
      <c r="AO51" s="80">
        <f t="shared" si="0"/>
        <v>1300</v>
      </c>
      <c r="AP51" s="56">
        <f t="shared" si="1"/>
        <v>1471</v>
      </c>
      <c r="AQ51" s="81">
        <f t="shared" si="2"/>
        <v>1300</v>
      </c>
      <c r="AR51" s="56">
        <f t="shared" si="3"/>
        <v>1819</v>
      </c>
      <c r="AS51" s="81">
        <f t="shared" si="4"/>
        <v>1959</v>
      </c>
      <c r="AT51" s="81">
        <f t="shared" si="5"/>
        <v>2071</v>
      </c>
      <c r="AU51" s="81">
        <f t="shared" si="6"/>
        <v>1300</v>
      </c>
      <c r="AV51" s="81">
        <f t="shared" si="7"/>
        <v>1977</v>
      </c>
      <c r="AW51" s="56">
        <f t="shared" si="8"/>
        <v>1829</v>
      </c>
      <c r="AX51" s="81">
        <f t="shared" si="9"/>
        <v>1561</v>
      </c>
      <c r="AY51" s="81">
        <f t="shared" si="10"/>
        <v>1806</v>
      </c>
      <c r="AZ51" s="2"/>
      <c r="BA51" s="82">
        <f t="shared" si="11"/>
        <v>8</v>
      </c>
      <c r="BB51" s="81">
        <f t="shared" si="12"/>
        <v>11</v>
      </c>
      <c r="BC51" s="81">
        <f t="shared" si="13"/>
        <v>11</v>
      </c>
      <c r="BD51" s="56">
        <f t="shared" si="14"/>
        <v>14</v>
      </c>
      <c r="BE51" s="81">
        <f t="shared" si="15"/>
        <v>17</v>
      </c>
      <c r="BF51" s="81">
        <f t="shared" si="16"/>
        <v>17</v>
      </c>
      <c r="BG51" s="81">
        <f t="shared" si="17"/>
        <v>10</v>
      </c>
      <c r="BH51" s="81">
        <f t="shared" si="18"/>
        <v>11</v>
      </c>
      <c r="BI51" s="81">
        <f t="shared" si="19"/>
        <v>14</v>
      </c>
      <c r="BJ51" s="81">
        <f t="shared" si="20"/>
        <v>12</v>
      </c>
      <c r="BK51" s="81">
        <f t="shared" si="21"/>
        <v>15</v>
      </c>
      <c r="BL51" s="57">
        <f t="shared" si="31"/>
        <v>140</v>
      </c>
      <c r="BM51" s="56">
        <f t="shared" si="32"/>
        <v>8</v>
      </c>
      <c r="BN51" s="56">
        <f t="shared" si="33"/>
        <v>17</v>
      </c>
      <c r="BO51" s="58">
        <f t="shared" si="34"/>
        <v>115</v>
      </c>
      <c r="BQ51" s="83">
        <f t="shared" si="22"/>
        <v>140</v>
      </c>
      <c r="BR51" s="84">
        <f t="shared" si="23"/>
        <v>37</v>
      </c>
    </row>
    <row r="52" spans="1:70" ht="14.25">
      <c r="A52" s="61">
        <v>48</v>
      </c>
      <c r="B52" s="62" t="s">
        <v>80</v>
      </c>
      <c r="C52" s="31" t="s">
        <v>30</v>
      </c>
      <c r="D52" s="89"/>
      <c r="E52" s="64">
        <f t="shared" si="24"/>
        <v>1624</v>
      </c>
      <c r="F52" s="65">
        <f t="shared" si="25"/>
        <v>-23.000000000000007</v>
      </c>
      <c r="G52" s="90">
        <v>1647</v>
      </c>
      <c r="H52" s="66"/>
      <c r="I52" s="67">
        <f t="shared" si="26"/>
        <v>218.36363636363626</v>
      </c>
      <c r="J52" s="68">
        <f t="shared" si="27"/>
        <v>63</v>
      </c>
      <c r="K52" s="69">
        <v>12</v>
      </c>
      <c r="L52" s="70">
        <v>11</v>
      </c>
      <c r="M52" s="71">
        <f t="shared" si="28"/>
        <v>1428.6363636363637</v>
      </c>
      <c r="N52" s="67">
        <f t="shared" si="29"/>
        <v>122</v>
      </c>
      <c r="O52" s="72">
        <f t="shared" si="30"/>
        <v>100</v>
      </c>
      <c r="P52" s="73">
        <v>135</v>
      </c>
      <c r="Q52" s="74">
        <v>0</v>
      </c>
      <c r="R52" s="75">
        <v>133</v>
      </c>
      <c r="S52" s="76">
        <v>2</v>
      </c>
      <c r="T52" s="77">
        <v>119</v>
      </c>
      <c r="U52" s="78">
        <v>2</v>
      </c>
      <c r="V52" s="75">
        <v>102</v>
      </c>
      <c r="W52" s="78">
        <v>0</v>
      </c>
      <c r="X52" s="77">
        <v>111</v>
      </c>
      <c r="Y52" s="78">
        <v>2</v>
      </c>
      <c r="Z52" s="77">
        <v>99</v>
      </c>
      <c r="AA52" s="78">
        <v>2</v>
      </c>
      <c r="AB52" s="77">
        <v>122</v>
      </c>
      <c r="AC52" s="76">
        <v>0</v>
      </c>
      <c r="AD52" s="73">
        <v>148</v>
      </c>
      <c r="AE52" s="74">
        <v>2</v>
      </c>
      <c r="AF52" s="79">
        <v>88</v>
      </c>
      <c r="AG52" s="76">
        <v>1</v>
      </c>
      <c r="AH52" s="75">
        <v>78</v>
      </c>
      <c r="AI52" s="78">
        <v>0</v>
      </c>
      <c r="AJ52" s="75">
        <v>90</v>
      </c>
      <c r="AK52" s="78">
        <v>1</v>
      </c>
      <c r="AL52" s="50"/>
      <c r="AM52" s="22"/>
      <c r="AN52" s="50"/>
      <c r="AO52" s="80">
        <f t="shared" si="0"/>
        <v>1300</v>
      </c>
      <c r="AP52" s="56">
        <f t="shared" si="1"/>
        <v>1300</v>
      </c>
      <c r="AQ52" s="81">
        <f t="shared" si="2"/>
        <v>1430</v>
      </c>
      <c r="AR52" s="56">
        <f t="shared" si="3"/>
        <v>1474</v>
      </c>
      <c r="AS52" s="81">
        <f t="shared" si="4"/>
        <v>1454</v>
      </c>
      <c r="AT52" s="81">
        <f t="shared" si="5"/>
        <v>1488</v>
      </c>
      <c r="AU52" s="81">
        <f t="shared" si="6"/>
        <v>1404</v>
      </c>
      <c r="AV52" s="81">
        <f t="shared" si="7"/>
        <v>1300</v>
      </c>
      <c r="AW52" s="56">
        <f t="shared" si="8"/>
        <v>1515</v>
      </c>
      <c r="AX52" s="81">
        <f t="shared" si="9"/>
        <v>1541</v>
      </c>
      <c r="AY52" s="81">
        <f t="shared" si="10"/>
        <v>1509</v>
      </c>
      <c r="AZ52" s="2"/>
      <c r="BA52" s="82">
        <f t="shared" si="11"/>
        <v>11</v>
      </c>
      <c r="BB52" s="81">
        <f t="shared" si="12"/>
        <v>9</v>
      </c>
      <c r="BC52" s="81">
        <f t="shared" si="13"/>
        <v>11</v>
      </c>
      <c r="BD52" s="56">
        <f t="shared" si="14"/>
        <v>11</v>
      </c>
      <c r="BE52" s="81">
        <f t="shared" si="15"/>
        <v>9</v>
      </c>
      <c r="BF52" s="81">
        <f t="shared" si="16"/>
        <v>10</v>
      </c>
      <c r="BG52" s="81">
        <f t="shared" si="17"/>
        <v>12</v>
      </c>
      <c r="BH52" s="81">
        <f t="shared" si="18"/>
        <v>11</v>
      </c>
      <c r="BI52" s="81">
        <f t="shared" si="19"/>
        <v>13</v>
      </c>
      <c r="BJ52" s="81">
        <f t="shared" si="20"/>
        <v>13</v>
      </c>
      <c r="BK52" s="81">
        <f t="shared" si="21"/>
        <v>12</v>
      </c>
      <c r="BL52" s="57">
        <f t="shared" si="31"/>
        <v>122</v>
      </c>
      <c r="BM52" s="56">
        <f t="shared" si="32"/>
        <v>9</v>
      </c>
      <c r="BN52" s="56">
        <f t="shared" si="33"/>
        <v>13</v>
      </c>
      <c r="BO52" s="58">
        <f t="shared" si="34"/>
        <v>100</v>
      </c>
      <c r="BQ52" s="83">
        <f t="shared" si="22"/>
        <v>114</v>
      </c>
      <c r="BR52" s="84">
        <f t="shared" si="23"/>
        <v>63</v>
      </c>
    </row>
    <row r="53" spans="1:70" ht="14.25">
      <c r="A53" s="61">
        <v>49</v>
      </c>
      <c r="B53" s="62" t="s">
        <v>81</v>
      </c>
      <c r="C53" s="31" t="s">
        <v>30</v>
      </c>
      <c r="D53" s="89"/>
      <c r="E53" s="64">
        <f t="shared" si="24"/>
        <v>1603</v>
      </c>
      <c r="F53" s="65">
        <f t="shared" si="25"/>
        <v>-43.000000000000007</v>
      </c>
      <c r="G53" s="67">
        <v>1646</v>
      </c>
      <c r="H53" s="66"/>
      <c r="I53" s="67">
        <f t="shared" si="26"/>
        <v>272.4545454545455</v>
      </c>
      <c r="J53" s="68">
        <f t="shared" si="27"/>
        <v>120</v>
      </c>
      <c r="K53" s="69">
        <v>10</v>
      </c>
      <c r="L53" s="70">
        <v>11</v>
      </c>
      <c r="M53" s="71">
        <f t="shared" si="28"/>
        <v>1373.5454545454545</v>
      </c>
      <c r="N53" s="67">
        <f t="shared" si="29"/>
        <v>110</v>
      </c>
      <c r="O53" s="72">
        <f t="shared" si="30"/>
        <v>90</v>
      </c>
      <c r="P53" s="73">
        <v>136</v>
      </c>
      <c r="Q53" s="74">
        <v>0</v>
      </c>
      <c r="R53" s="75">
        <v>140</v>
      </c>
      <c r="S53" s="76">
        <v>1</v>
      </c>
      <c r="T53" s="77">
        <v>132</v>
      </c>
      <c r="U53" s="78">
        <v>1</v>
      </c>
      <c r="V53" s="75">
        <v>138</v>
      </c>
      <c r="W53" s="78">
        <v>2</v>
      </c>
      <c r="X53" s="77">
        <v>144</v>
      </c>
      <c r="Y53" s="78">
        <v>1</v>
      </c>
      <c r="Z53" s="77">
        <v>106</v>
      </c>
      <c r="AA53" s="78">
        <v>2</v>
      </c>
      <c r="AB53" s="77">
        <v>152</v>
      </c>
      <c r="AC53" s="76">
        <v>1</v>
      </c>
      <c r="AD53" s="73">
        <v>102</v>
      </c>
      <c r="AE53" s="74">
        <v>1</v>
      </c>
      <c r="AF53" s="79">
        <v>110</v>
      </c>
      <c r="AG53" s="76">
        <v>0</v>
      </c>
      <c r="AH53" s="75">
        <v>113</v>
      </c>
      <c r="AI53" s="78">
        <v>1</v>
      </c>
      <c r="AJ53" s="75">
        <v>107</v>
      </c>
      <c r="AK53" s="78">
        <v>0</v>
      </c>
      <c r="AL53" s="50"/>
      <c r="AM53" s="22"/>
      <c r="AN53" s="50"/>
      <c r="AO53" s="80">
        <f t="shared" si="0"/>
        <v>1300</v>
      </c>
      <c r="AP53" s="56">
        <f t="shared" si="1"/>
        <v>1300</v>
      </c>
      <c r="AQ53" s="81">
        <f t="shared" si="2"/>
        <v>1300</v>
      </c>
      <c r="AR53" s="56">
        <f t="shared" si="3"/>
        <v>1300</v>
      </c>
      <c r="AS53" s="81">
        <f t="shared" si="4"/>
        <v>1300</v>
      </c>
      <c r="AT53" s="81">
        <f t="shared" si="5"/>
        <v>1467</v>
      </c>
      <c r="AU53" s="81">
        <f t="shared" si="6"/>
        <v>1300</v>
      </c>
      <c r="AV53" s="81">
        <f t="shared" si="7"/>
        <v>1474</v>
      </c>
      <c r="AW53" s="56">
        <f t="shared" si="8"/>
        <v>1454</v>
      </c>
      <c r="AX53" s="81">
        <f t="shared" si="9"/>
        <v>1449</v>
      </c>
      <c r="AY53" s="81">
        <f t="shared" si="10"/>
        <v>1465</v>
      </c>
      <c r="AZ53" s="2"/>
      <c r="BA53" s="82">
        <f t="shared" si="11"/>
        <v>8</v>
      </c>
      <c r="BB53" s="81">
        <f t="shared" si="12"/>
        <v>13</v>
      </c>
      <c r="BC53" s="81">
        <f t="shared" si="13"/>
        <v>8</v>
      </c>
      <c r="BD53" s="56">
        <f t="shared" si="14"/>
        <v>7</v>
      </c>
      <c r="BE53" s="81">
        <f t="shared" si="15"/>
        <v>10</v>
      </c>
      <c r="BF53" s="81">
        <f t="shared" si="16"/>
        <v>10</v>
      </c>
      <c r="BG53" s="81">
        <f t="shared" si="17"/>
        <v>10</v>
      </c>
      <c r="BH53" s="81">
        <f t="shared" si="18"/>
        <v>11</v>
      </c>
      <c r="BI53" s="81">
        <f t="shared" si="19"/>
        <v>11</v>
      </c>
      <c r="BJ53" s="81">
        <f t="shared" si="20"/>
        <v>10</v>
      </c>
      <c r="BK53" s="81">
        <f t="shared" si="21"/>
        <v>12</v>
      </c>
      <c r="BL53" s="57">
        <f t="shared" si="31"/>
        <v>110</v>
      </c>
      <c r="BM53" s="56">
        <f t="shared" si="32"/>
        <v>7</v>
      </c>
      <c r="BN53" s="56">
        <f t="shared" si="33"/>
        <v>13</v>
      </c>
      <c r="BO53" s="58">
        <f t="shared" si="34"/>
        <v>90</v>
      </c>
      <c r="BQ53" s="83">
        <f t="shared" si="22"/>
        <v>57</v>
      </c>
      <c r="BR53" s="84">
        <f t="shared" si="23"/>
        <v>120</v>
      </c>
    </row>
    <row r="54" spans="1:70" ht="15" customHeight="1">
      <c r="A54" s="61">
        <v>50</v>
      </c>
      <c r="B54" s="62" t="s">
        <v>82</v>
      </c>
      <c r="C54" s="62" t="s">
        <v>34</v>
      </c>
      <c r="D54" s="89"/>
      <c r="E54" s="64">
        <f t="shared" si="24"/>
        <v>1628.44</v>
      </c>
      <c r="F54" s="65">
        <f t="shared" si="25"/>
        <v>-9.5599999999999774</v>
      </c>
      <c r="G54" s="67">
        <v>1638</v>
      </c>
      <c r="H54" s="66"/>
      <c r="I54" s="67">
        <f t="shared" si="26"/>
        <v>134.36363636363626</v>
      </c>
      <c r="J54" s="68">
        <f t="shared" si="27"/>
        <v>48</v>
      </c>
      <c r="K54" s="69">
        <v>13</v>
      </c>
      <c r="L54" s="70">
        <v>11</v>
      </c>
      <c r="M54" s="71">
        <f t="shared" si="28"/>
        <v>1503.6363636363637</v>
      </c>
      <c r="N54" s="67">
        <f t="shared" si="29"/>
        <v>119</v>
      </c>
      <c r="O54" s="72">
        <f t="shared" si="30"/>
        <v>94</v>
      </c>
      <c r="P54" s="73">
        <v>137</v>
      </c>
      <c r="Q54" s="74">
        <v>1</v>
      </c>
      <c r="R54" s="75">
        <v>141</v>
      </c>
      <c r="S54" s="76">
        <v>2</v>
      </c>
      <c r="T54" s="77">
        <v>159</v>
      </c>
      <c r="U54" s="78">
        <v>0</v>
      </c>
      <c r="V54" s="75">
        <v>93</v>
      </c>
      <c r="W54" s="78">
        <v>1</v>
      </c>
      <c r="X54" s="77">
        <v>115</v>
      </c>
      <c r="Y54" s="78">
        <v>2</v>
      </c>
      <c r="Z54" s="77">
        <v>123</v>
      </c>
      <c r="AA54" s="78">
        <v>2</v>
      </c>
      <c r="AB54" s="77">
        <v>4</v>
      </c>
      <c r="AC54" s="76">
        <v>1</v>
      </c>
      <c r="AD54" s="73">
        <v>8</v>
      </c>
      <c r="AE54" s="74">
        <v>0</v>
      </c>
      <c r="AF54" s="79">
        <v>102</v>
      </c>
      <c r="AG54" s="76">
        <v>1</v>
      </c>
      <c r="AH54" s="75">
        <v>114</v>
      </c>
      <c r="AI54" s="78">
        <v>1</v>
      </c>
      <c r="AJ54" s="75">
        <v>110</v>
      </c>
      <c r="AK54" s="78">
        <v>2</v>
      </c>
      <c r="AL54" s="50"/>
      <c r="AM54" s="22"/>
      <c r="AN54" s="50"/>
      <c r="AO54" s="80">
        <f t="shared" si="0"/>
        <v>1300</v>
      </c>
      <c r="AP54" s="56">
        <f t="shared" si="1"/>
        <v>1300</v>
      </c>
      <c r="AQ54" s="81">
        <f t="shared" si="2"/>
        <v>1300</v>
      </c>
      <c r="AR54" s="56">
        <f t="shared" si="3"/>
        <v>1500</v>
      </c>
      <c r="AS54" s="81">
        <f t="shared" si="4"/>
        <v>1437</v>
      </c>
      <c r="AT54" s="81">
        <f t="shared" si="5"/>
        <v>1396</v>
      </c>
      <c r="AU54" s="81">
        <f t="shared" si="6"/>
        <v>1977</v>
      </c>
      <c r="AV54" s="81">
        <f t="shared" si="7"/>
        <v>1959</v>
      </c>
      <c r="AW54" s="56">
        <f t="shared" si="8"/>
        <v>1474</v>
      </c>
      <c r="AX54" s="81">
        <f t="shared" si="9"/>
        <v>1443</v>
      </c>
      <c r="AY54" s="81">
        <f t="shared" si="10"/>
        <v>1454</v>
      </c>
      <c r="AZ54" s="2"/>
      <c r="BA54" s="82">
        <f t="shared" si="11"/>
        <v>10</v>
      </c>
      <c r="BB54" s="81">
        <f t="shared" si="12"/>
        <v>8</v>
      </c>
      <c r="BC54" s="81">
        <f t="shared" si="13"/>
        <v>10</v>
      </c>
      <c r="BD54" s="56">
        <f t="shared" si="14"/>
        <v>10</v>
      </c>
      <c r="BE54" s="81">
        <f t="shared" si="15"/>
        <v>10</v>
      </c>
      <c r="BF54" s="81">
        <f t="shared" si="16"/>
        <v>10</v>
      </c>
      <c r="BG54" s="81">
        <f t="shared" si="17"/>
        <v>11</v>
      </c>
      <c r="BH54" s="81">
        <f t="shared" si="18"/>
        <v>17</v>
      </c>
      <c r="BI54" s="81">
        <f t="shared" si="19"/>
        <v>11</v>
      </c>
      <c r="BJ54" s="81">
        <f t="shared" si="20"/>
        <v>11</v>
      </c>
      <c r="BK54" s="81">
        <f t="shared" si="21"/>
        <v>11</v>
      </c>
      <c r="BL54" s="57">
        <f t="shared" si="31"/>
        <v>119</v>
      </c>
      <c r="BM54" s="56">
        <f t="shared" si="32"/>
        <v>8</v>
      </c>
      <c r="BN54" s="56">
        <f t="shared" si="33"/>
        <v>17</v>
      </c>
      <c r="BO54" s="58">
        <f t="shared" si="34"/>
        <v>94</v>
      </c>
      <c r="BQ54" s="83">
        <f t="shared" si="22"/>
        <v>129</v>
      </c>
      <c r="BR54" s="84">
        <f t="shared" si="23"/>
        <v>48</v>
      </c>
    </row>
    <row r="55" spans="1:70" ht="15" customHeight="1">
      <c r="A55" s="61">
        <v>51</v>
      </c>
      <c r="B55" s="62" t="s">
        <v>83</v>
      </c>
      <c r="C55" s="31" t="s">
        <v>30</v>
      </c>
      <c r="D55" s="89"/>
      <c r="E55" s="64">
        <f t="shared" si="24"/>
        <v>1680.08</v>
      </c>
      <c r="F55" s="65">
        <f t="shared" si="25"/>
        <v>43.080000000000013</v>
      </c>
      <c r="G55" s="67">
        <v>1637</v>
      </c>
      <c r="H55" s="66"/>
      <c r="I55" s="67">
        <f t="shared" si="26"/>
        <v>-59.454545454545496</v>
      </c>
      <c r="J55" s="68">
        <f t="shared" si="27"/>
        <v>29</v>
      </c>
      <c r="K55" s="69">
        <v>14</v>
      </c>
      <c r="L55" s="70">
        <v>11</v>
      </c>
      <c r="M55" s="71">
        <f t="shared" si="28"/>
        <v>1696.4545454545455</v>
      </c>
      <c r="N55" s="67">
        <f t="shared" si="29"/>
        <v>138</v>
      </c>
      <c r="O55" s="72">
        <f t="shared" si="30"/>
        <v>115</v>
      </c>
      <c r="P55" s="73">
        <v>138</v>
      </c>
      <c r="Q55" s="74">
        <v>2</v>
      </c>
      <c r="R55" s="75">
        <v>118</v>
      </c>
      <c r="S55" s="76">
        <v>2</v>
      </c>
      <c r="T55" s="77">
        <v>12</v>
      </c>
      <c r="U55" s="78">
        <v>2</v>
      </c>
      <c r="V55" s="75">
        <v>21</v>
      </c>
      <c r="W55" s="78">
        <v>2</v>
      </c>
      <c r="X55" s="77">
        <v>7</v>
      </c>
      <c r="Y55" s="78">
        <v>0</v>
      </c>
      <c r="Z55" s="77">
        <v>3</v>
      </c>
      <c r="AA55" s="78">
        <v>0</v>
      </c>
      <c r="AB55" s="77">
        <v>9</v>
      </c>
      <c r="AC55" s="76">
        <v>2</v>
      </c>
      <c r="AD55" s="73">
        <v>2</v>
      </c>
      <c r="AE55" s="74">
        <v>0</v>
      </c>
      <c r="AF55" s="79">
        <v>122</v>
      </c>
      <c r="AG55" s="76">
        <v>0</v>
      </c>
      <c r="AH55" s="75">
        <v>102</v>
      </c>
      <c r="AI55" s="78">
        <v>2</v>
      </c>
      <c r="AJ55" s="75">
        <v>158</v>
      </c>
      <c r="AK55" s="78">
        <v>2</v>
      </c>
      <c r="AL55" s="50"/>
      <c r="AM55" s="22"/>
      <c r="AN55" s="50"/>
      <c r="AO55" s="80">
        <f t="shared" si="0"/>
        <v>1300</v>
      </c>
      <c r="AP55" s="56">
        <f t="shared" si="1"/>
        <v>1432</v>
      </c>
      <c r="AQ55" s="81">
        <f t="shared" si="2"/>
        <v>1919</v>
      </c>
      <c r="AR55" s="56">
        <f t="shared" si="3"/>
        <v>1806</v>
      </c>
      <c r="AS55" s="81">
        <f t="shared" si="4"/>
        <v>1964</v>
      </c>
      <c r="AT55" s="81">
        <f t="shared" si="5"/>
        <v>2039</v>
      </c>
      <c r="AU55" s="81">
        <f t="shared" si="6"/>
        <v>1952</v>
      </c>
      <c r="AV55" s="81">
        <f t="shared" si="7"/>
        <v>2071</v>
      </c>
      <c r="AW55" s="56">
        <f t="shared" si="8"/>
        <v>1404</v>
      </c>
      <c r="AX55" s="81">
        <f t="shared" si="9"/>
        <v>1474</v>
      </c>
      <c r="AY55" s="81">
        <f t="shared" si="10"/>
        <v>1300</v>
      </c>
      <c r="AZ55" s="2"/>
      <c r="BA55" s="82">
        <f t="shared" si="11"/>
        <v>7</v>
      </c>
      <c r="BB55" s="81">
        <f t="shared" si="12"/>
        <v>6</v>
      </c>
      <c r="BC55" s="81">
        <f t="shared" si="13"/>
        <v>10</v>
      </c>
      <c r="BD55" s="56">
        <f t="shared" si="14"/>
        <v>17</v>
      </c>
      <c r="BE55" s="81">
        <f t="shared" si="15"/>
        <v>15</v>
      </c>
      <c r="BF55" s="81">
        <f t="shared" si="16"/>
        <v>15</v>
      </c>
      <c r="BG55" s="81">
        <f t="shared" si="17"/>
        <v>16</v>
      </c>
      <c r="BH55" s="81">
        <f t="shared" si="18"/>
        <v>17</v>
      </c>
      <c r="BI55" s="81">
        <f t="shared" si="19"/>
        <v>12</v>
      </c>
      <c r="BJ55" s="81">
        <f t="shared" si="20"/>
        <v>11</v>
      </c>
      <c r="BK55" s="81">
        <f t="shared" si="21"/>
        <v>12</v>
      </c>
      <c r="BL55" s="57">
        <f t="shared" si="31"/>
        <v>138</v>
      </c>
      <c r="BM55" s="56">
        <f t="shared" si="32"/>
        <v>6</v>
      </c>
      <c r="BN55" s="56">
        <f t="shared" si="33"/>
        <v>17</v>
      </c>
      <c r="BO55" s="58">
        <f t="shared" si="34"/>
        <v>115</v>
      </c>
      <c r="BQ55" s="83">
        <f t="shared" si="22"/>
        <v>148</v>
      </c>
      <c r="BR55" s="84">
        <f t="shared" si="23"/>
        <v>29</v>
      </c>
    </row>
    <row r="56" spans="1:70" ht="15" customHeight="1">
      <c r="A56" s="61">
        <v>52</v>
      </c>
      <c r="B56" s="62" t="s">
        <v>84</v>
      </c>
      <c r="C56" s="31" t="s">
        <v>30</v>
      </c>
      <c r="D56" s="89"/>
      <c r="E56" s="64">
        <f t="shared" si="24"/>
        <v>1633</v>
      </c>
      <c r="F56" s="65">
        <f t="shared" si="25"/>
        <v>0</v>
      </c>
      <c r="G56" s="67">
        <v>1633</v>
      </c>
      <c r="H56" s="66"/>
      <c r="I56" s="67">
        <f t="shared" si="26"/>
        <v>166.63636363636374</v>
      </c>
      <c r="J56" s="68">
        <f t="shared" si="27"/>
        <v>19</v>
      </c>
      <c r="K56" s="69">
        <v>15</v>
      </c>
      <c r="L56" s="70">
        <v>11</v>
      </c>
      <c r="M56" s="71">
        <f t="shared" si="28"/>
        <v>1466.3636363636363</v>
      </c>
      <c r="N56" s="67">
        <f t="shared" si="29"/>
        <v>116</v>
      </c>
      <c r="O56" s="72">
        <f t="shared" si="30"/>
        <v>94</v>
      </c>
      <c r="P56" s="73">
        <v>139</v>
      </c>
      <c r="Q56" s="74">
        <v>2</v>
      </c>
      <c r="R56" s="75">
        <v>159</v>
      </c>
      <c r="S56" s="76">
        <v>1</v>
      </c>
      <c r="T56" s="77">
        <v>151</v>
      </c>
      <c r="U56" s="78">
        <v>2</v>
      </c>
      <c r="V56" s="75">
        <v>33</v>
      </c>
      <c r="W56" s="78">
        <v>0</v>
      </c>
      <c r="X56" s="77">
        <v>173</v>
      </c>
      <c r="Y56" s="78">
        <v>0</v>
      </c>
      <c r="Z56" s="77">
        <v>101</v>
      </c>
      <c r="AA56" s="78">
        <v>2</v>
      </c>
      <c r="AB56" s="77">
        <v>95</v>
      </c>
      <c r="AC56" s="76">
        <v>1</v>
      </c>
      <c r="AD56" s="73">
        <v>85</v>
      </c>
      <c r="AE56" s="74">
        <v>1</v>
      </c>
      <c r="AF56" s="79">
        <v>99</v>
      </c>
      <c r="AG56" s="76">
        <v>2</v>
      </c>
      <c r="AH56" s="75">
        <v>98</v>
      </c>
      <c r="AI56" s="78">
        <v>2</v>
      </c>
      <c r="AJ56" s="75">
        <v>23</v>
      </c>
      <c r="AK56" s="78">
        <v>2</v>
      </c>
      <c r="AL56" s="50"/>
      <c r="AM56" s="22"/>
      <c r="AN56" s="50"/>
      <c r="AO56" s="80">
        <f t="shared" si="0"/>
        <v>1300</v>
      </c>
      <c r="AP56" s="56">
        <f t="shared" si="1"/>
        <v>1300</v>
      </c>
      <c r="AQ56" s="81">
        <f t="shared" si="2"/>
        <v>1300</v>
      </c>
      <c r="AR56" s="56">
        <f t="shared" si="3"/>
        <v>1726</v>
      </c>
      <c r="AS56" s="81">
        <f t="shared" si="4"/>
        <v>1228</v>
      </c>
      <c r="AT56" s="81">
        <f t="shared" si="5"/>
        <v>1480</v>
      </c>
      <c r="AU56" s="81">
        <f t="shared" si="6"/>
        <v>1496</v>
      </c>
      <c r="AV56" s="81">
        <f t="shared" si="7"/>
        <v>1522</v>
      </c>
      <c r="AW56" s="56">
        <f t="shared" si="8"/>
        <v>1488</v>
      </c>
      <c r="AX56" s="81">
        <f t="shared" si="9"/>
        <v>1492</v>
      </c>
      <c r="AY56" s="81">
        <f t="shared" si="10"/>
        <v>1798</v>
      </c>
      <c r="AZ56" s="2"/>
      <c r="BA56" s="82">
        <f t="shared" si="11"/>
        <v>8</v>
      </c>
      <c r="BB56" s="81">
        <f t="shared" si="12"/>
        <v>10</v>
      </c>
      <c r="BC56" s="81">
        <f t="shared" si="13"/>
        <v>8</v>
      </c>
      <c r="BD56" s="56">
        <f t="shared" si="14"/>
        <v>14</v>
      </c>
      <c r="BE56" s="81">
        <f t="shared" si="15"/>
        <v>10</v>
      </c>
      <c r="BF56" s="81">
        <f t="shared" si="16"/>
        <v>12</v>
      </c>
      <c r="BG56" s="81">
        <f t="shared" si="17"/>
        <v>11</v>
      </c>
      <c r="BH56" s="81">
        <f t="shared" si="18"/>
        <v>9</v>
      </c>
      <c r="BI56" s="81">
        <f t="shared" si="19"/>
        <v>10</v>
      </c>
      <c r="BJ56" s="81">
        <f t="shared" si="20"/>
        <v>11</v>
      </c>
      <c r="BK56" s="81">
        <f t="shared" si="21"/>
        <v>13</v>
      </c>
      <c r="BL56" s="57">
        <f t="shared" si="31"/>
        <v>116</v>
      </c>
      <c r="BM56" s="56">
        <f t="shared" si="32"/>
        <v>8</v>
      </c>
      <c r="BN56" s="56">
        <f t="shared" si="33"/>
        <v>14</v>
      </c>
      <c r="BO56" s="58">
        <f t="shared" si="34"/>
        <v>94</v>
      </c>
      <c r="BQ56" s="83">
        <f t="shared" si="22"/>
        <v>158</v>
      </c>
      <c r="BR56" s="84">
        <f t="shared" si="23"/>
        <v>19</v>
      </c>
    </row>
    <row r="57" spans="1:70" ht="15" customHeight="1">
      <c r="A57" s="61">
        <v>53</v>
      </c>
      <c r="B57" s="62" t="s">
        <v>85</v>
      </c>
      <c r="C57" s="31" t="s">
        <v>30</v>
      </c>
      <c r="D57" s="89"/>
      <c r="E57" s="64">
        <f t="shared" si="24"/>
        <v>1661.14</v>
      </c>
      <c r="F57" s="65">
        <f t="shared" si="25"/>
        <v>28.14</v>
      </c>
      <c r="G57" s="67">
        <v>1633</v>
      </c>
      <c r="H57" s="66"/>
      <c r="I57" s="67">
        <f t="shared" si="26"/>
        <v>8.4545454545454959</v>
      </c>
      <c r="J57" s="68">
        <f t="shared" si="27"/>
        <v>25</v>
      </c>
      <c r="K57" s="69">
        <v>14</v>
      </c>
      <c r="L57" s="70">
        <v>11</v>
      </c>
      <c r="M57" s="71">
        <f t="shared" si="28"/>
        <v>1624.5454545454545</v>
      </c>
      <c r="N57" s="67">
        <f t="shared" si="29"/>
        <v>140</v>
      </c>
      <c r="O57" s="72">
        <f t="shared" si="30"/>
        <v>116</v>
      </c>
      <c r="P57" s="73">
        <v>140</v>
      </c>
      <c r="Q57" s="74">
        <v>2</v>
      </c>
      <c r="R57" s="75">
        <v>136</v>
      </c>
      <c r="S57" s="76">
        <v>2</v>
      </c>
      <c r="T57" s="77">
        <v>13</v>
      </c>
      <c r="U57" s="78">
        <v>1</v>
      </c>
      <c r="V57" s="75">
        <v>35</v>
      </c>
      <c r="W57" s="78">
        <v>2</v>
      </c>
      <c r="X57" s="77">
        <v>27</v>
      </c>
      <c r="Y57" s="78">
        <v>2</v>
      </c>
      <c r="Z57" s="77">
        <v>7</v>
      </c>
      <c r="AA57" s="78">
        <v>0</v>
      </c>
      <c r="AB57" s="77">
        <v>135</v>
      </c>
      <c r="AC57" s="76">
        <v>1</v>
      </c>
      <c r="AD57" s="73">
        <v>19</v>
      </c>
      <c r="AE57" s="74">
        <v>0</v>
      </c>
      <c r="AF57" s="79">
        <v>9</v>
      </c>
      <c r="AG57" s="76">
        <v>0</v>
      </c>
      <c r="AH57" s="75">
        <v>159</v>
      </c>
      <c r="AI57" s="78">
        <v>2</v>
      </c>
      <c r="AJ57" s="75">
        <v>65</v>
      </c>
      <c r="AK57" s="78">
        <v>2</v>
      </c>
      <c r="AL57" s="50"/>
      <c r="AM57" s="22"/>
      <c r="AN57" s="50"/>
      <c r="AO57" s="80">
        <f t="shared" si="0"/>
        <v>1300</v>
      </c>
      <c r="AP57" s="56">
        <f t="shared" si="1"/>
        <v>1300</v>
      </c>
      <c r="AQ57" s="81">
        <f t="shared" si="2"/>
        <v>1876</v>
      </c>
      <c r="AR57" s="56">
        <f t="shared" si="3"/>
        <v>1706</v>
      </c>
      <c r="AS57" s="81">
        <f t="shared" si="4"/>
        <v>1779</v>
      </c>
      <c r="AT57" s="81">
        <f t="shared" si="5"/>
        <v>1964</v>
      </c>
      <c r="AU57" s="81">
        <f t="shared" si="6"/>
        <v>1300</v>
      </c>
      <c r="AV57" s="81">
        <f t="shared" si="7"/>
        <v>1811</v>
      </c>
      <c r="AW57" s="56">
        <f t="shared" si="8"/>
        <v>1952</v>
      </c>
      <c r="AX57" s="81">
        <f t="shared" si="9"/>
        <v>1300</v>
      </c>
      <c r="AY57" s="81">
        <f t="shared" si="10"/>
        <v>1582</v>
      </c>
      <c r="AZ57" s="2"/>
      <c r="BA57" s="82">
        <f t="shared" si="11"/>
        <v>13</v>
      </c>
      <c r="BB57" s="81">
        <f t="shared" si="12"/>
        <v>8</v>
      </c>
      <c r="BC57" s="81">
        <f t="shared" si="13"/>
        <v>14</v>
      </c>
      <c r="BD57" s="56">
        <f t="shared" si="14"/>
        <v>11</v>
      </c>
      <c r="BE57" s="81">
        <f t="shared" si="15"/>
        <v>15</v>
      </c>
      <c r="BF57" s="81">
        <f t="shared" si="16"/>
        <v>15</v>
      </c>
      <c r="BG57" s="81">
        <f t="shared" si="17"/>
        <v>11</v>
      </c>
      <c r="BH57" s="81">
        <f t="shared" si="18"/>
        <v>15</v>
      </c>
      <c r="BI57" s="81">
        <f t="shared" si="19"/>
        <v>16</v>
      </c>
      <c r="BJ57" s="81">
        <f t="shared" si="20"/>
        <v>10</v>
      </c>
      <c r="BK57" s="81">
        <f t="shared" si="21"/>
        <v>12</v>
      </c>
      <c r="BL57" s="57">
        <f t="shared" si="31"/>
        <v>140</v>
      </c>
      <c r="BM57" s="56">
        <f t="shared" si="32"/>
        <v>8</v>
      </c>
      <c r="BN57" s="56">
        <f t="shared" si="33"/>
        <v>16</v>
      </c>
      <c r="BO57" s="58">
        <f t="shared" si="34"/>
        <v>116</v>
      </c>
      <c r="BQ57" s="83">
        <f t="shared" si="22"/>
        <v>151</v>
      </c>
      <c r="BR57" s="84">
        <f t="shared" si="23"/>
        <v>25</v>
      </c>
    </row>
    <row r="58" spans="1:70" ht="15" customHeight="1">
      <c r="A58" s="61">
        <v>54</v>
      </c>
      <c r="B58" s="62" t="s">
        <v>86</v>
      </c>
      <c r="C58" s="62" t="s">
        <v>34</v>
      </c>
      <c r="D58" s="89"/>
      <c r="E58" s="64">
        <f t="shared" si="24"/>
        <v>1619</v>
      </c>
      <c r="F58" s="65">
        <f t="shared" si="25"/>
        <v>0</v>
      </c>
      <c r="G58" s="67">
        <v>1619</v>
      </c>
      <c r="H58" s="66"/>
      <c r="I58" s="67">
        <f t="shared" si="26"/>
        <v>179</v>
      </c>
      <c r="J58" s="68">
        <f t="shared" si="27"/>
        <v>34</v>
      </c>
      <c r="K58" s="69">
        <v>14</v>
      </c>
      <c r="L58" s="70">
        <v>11</v>
      </c>
      <c r="M58" s="71">
        <f t="shared" si="28"/>
        <v>1440</v>
      </c>
      <c r="N58" s="67">
        <f t="shared" si="29"/>
        <v>115</v>
      </c>
      <c r="O58" s="72">
        <f t="shared" si="30"/>
        <v>93</v>
      </c>
      <c r="P58" s="73">
        <v>141</v>
      </c>
      <c r="Q58" s="74">
        <v>1</v>
      </c>
      <c r="R58" s="75">
        <v>137</v>
      </c>
      <c r="S58" s="76">
        <v>1</v>
      </c>
      <c r="T58" s="77">
        <v>120</v>
      </c>
      <c r="U58" s="78">
        <v>1</v>
      </c>
      <c r="V58" s="75">
        <v>97</v>
      </c>
      <c r="W58" s="78">
        <v>0</v>
      </c>
      <c r="X58" s="77">
        <v>133</v>
      </c>
      <c r="Y58" s="78">
        <v>1</v>
      </c>
      <c r="Z58" s="77">
        <v>119</v>
      </c>
      <c r="AA58" s="78">
        <v>1</v>
      </c>
      <c r="AB58" s="77">
        <v>121</v>
      </c>
      <c r="AC58" s="76">
        <v>1</v>
      </c>
      <c r="AD58" s="73">
        <v>134</v>
      </c>
      <c r="AE58" s="74">
        <v>2</v>
      </c>
      <c r="AF58" s="79">
        <v>116</v>
      </c>
      <c r="AG58" s="76">
        <v>2</v>
      </c>
      <c r="AH58" s="75">
        <v>11</v>
      </c>
      <c r="AI58" s="78">
        <v>2</v>
      </c>
      <c r="AJ58" s="75">
        <v>74</v>
      </c>
      <c r="AK58" s="78">
        <v>2</v>
      </c>
      <c r="AL58" s="50"/>
      <c r="AM58" s="22"/>
      <c r="AN58" s="50"/>
      <c r="AO58" s="80">
        <f t="shared" si="0"/>
        <v>1300</v>
      </c>
      <c r="AP58" s="56">
        <f t="shared" si="1"/>
        <v>1300</v>
      </c>
      <c r="AQ58" s="81">
        <f t="shared" si="2"/>
        <v>1409</v>
      </c>
      <c r="AR58" s="56">
        <f t="shared" si="3"/>
        <v>1492</v>
      </c>
      <c r="AS58" s="81">
        <f t="shared" si="4"/>
        <v>1300</v>
      </c>
      <c r="AT58" s="81">
        <f t="shared" si="5"/>
        <v>1430</v>
      </c>
      <c r="AU58" s="81">
        <f t="shared" si="6"/>
        <v>1408</v>
      </c>
      <c r="AV58" s="81">
        <f t="shared" si="7"/>
        <v>1300</v>
      </c>
      <c r="AW58" s="56">
        <f t="shared" si="8"/>
        <v>1433</v>
      </c>
      <c r="AX58" s="81">
        <f t="shared" si="9"/>
        <v>1921</v>
      </c>
      <c r="AY58" s="81">
        <f t="shared" si="10"/>
        <v>1547</v>
      </c>
      <c r="AZ58" s="2"/>
      <c r="BA58" s="82">
        <f t="shared" si="11"/>
        <v>8</v>
      </c>
      <c r="BB58" s="81">
        <f t="shared" si="12"/>
        <v>10</v>
      </c>
      <c r="BC58" s="81">
        <f t="shared" si="13"/>
        <v>11</v>
      </c>
      <c r="BD58" s="56">
        <f t="shared" si="14"/>
        <v>14</v>
      </c>
      <c r="BE58" s="81">
        <f t="shared" si="15"/>
        <v>9</v>
      </c>
      <c r="BF58" s="81">
        <f t="shared" si="16"/>
        <v>11</v>
      </c>
      <c r="BG58" s="81">
        <f t="shared" si="17"/>
        <v>11</v>
      </c>
      <c r="BH58" s="81">
        <f t="shared" si="18"/>
        <v>8</v>
      </c>
      <c r="BI58" s="81">
        <f t="shared" si="19"/>
        <v>9</v>
      </c>
      <c r="BJ58" s="81">
        <f t="shared" si="20"/>
        <v>12</v>
      </c>
      <c r="BK58" s="81">
        <f t="shared" si="21"/>
        <v>12</v>
      </c>
      <c r="BL58" s="57">
        <f t="shared" si="31"/>
        <v>115</v>
      </c>
      <c r="BM58" s="56">
        <f t="shared" si="32"/>
        <v>8</v>
      </c>
      <c r="BN58" s="56">
        <f t="shared" si="33"/>
        <v>14</v>
      </c>
      <c r="BO58" s="58">
        <f t="shared" si="34"/>
        <v>93</v>
      </c>
      <c r="BQ58" s="83">
        <f t="shared" si="22"/>
        <v>143</v>
      </c>
      <c r="BR58" s="84">
        <f t="shared" si="23"/>
        <v>34</v>
      </c>
    </row>
    <row r="59" spans="1:70" ht="15" customHeight="1">
      <c r="A59" s="61">
        <v>55</v>
      </c>
      <c r="B59" s="62" t="s">
        <v>87</v>
      </c>
      <c r="C59" s="31" t="s">
        <v>30</v>
      </c>
      <c r="D59" s="89"/>
      <c r="E59" s="64">
        <f t="shared" si="24"/>
        <v>1650.64</v>
      </c>
      <c r="F59" s="65">
        <f t="shared" si="25"/>
        <v>33.640000000000008</v>
      </c>
      <c r="G59" s="67">
        <v>1617</v>
      </c>
      <c r="H59" s="66"/>
      <c r="I59" s="67">
        <f t="shared" si="26"/>
        <v>-107.4545454545455</v>
      </c>
      <c r="J59" s="68">
        <f t="shared" si="27"/>
        <v>52</v>
      </c>
      <c r="K59" s="69">
        <v>12</v>
      </c>
      <c r="L59" s="70">
        <v>11</v>
      </c>
      <c r="M59" s="71">
        <f t="shared" si="28"/>
        <v>1724.4545454545455</v>
      </c>
      <c r="N59" s="67">
        <f t="shared" si="29"/>
        <v>158</v>
      </c>
      <c r="O59" s="72">
        <f t="shared" si="30"/>
        <v>132</v>
      </c>
      <c r="P59" s="73">
        <v>142</v>
      </c>
      <c r="Q59" s="74">
        <v>2</v>
      </c>
      <c r="R59" s="75">
        <v>144</v>
      </c>
      <c r="S59" s="76">
        <v>1</v>
      </c>
      <c r="T59" s="77">
        <v>2</v>
      </c>
      <c r="U59" s="78">
        <v>2</v>
      </c>
      <c r="V59" s="75">
        <v>22</v>
      </c>
      <c r="W59" s="78">
        <v>2</v>
      </c>
      <c r="X59" s="77">
        <v>28</v>
      </c>
      <c r="Y59" s="78">
        <v>1</v>
      </c>
      <c r="Z59" s="77">
        <v>21</v>
      </c>
      <c r="AA59" s="78">
        <v>1</v>
      </c>
      <c r="AB59" s="77">
        <v>26</v>
      </c>
      <c r="AC59" s="76">
        <v>0</v>
      </c>
      <c r="AD59" s="73">
        <v>14</v>
      </c>
      <c r="AE59" s="74">
        <v>2</v>
      </c>
      <c r="AF59" s="79">
        <v>8</v>
      </c>
      <c r="AG59" s="76">
        <v>0</v>
      </c>
      <c r="AH59" s="75">
        <v>86</v>
      </c>
      <c r="AI59" s="78">
        <v>1</v>
      </c>
      <c r="AJ59" s="75">
        <v>18</v>
      </c>
      <c r="AK59" s="78">
        <v>0</v>
      </c>
      <c r="AL59" s="50"/>
      <c r="AM59" s="22"/>
      <c r="AN59" s="50"/>
      <c r="AO59" s="80">
        <f t="shared" si="0"/>
        <v>1300</v>
      </c>
      <c r="AP59" s="56">
        <f t="shared" si="1"/>
        <v>1300</v>
      </c>
      <c r="AQ59" s="81">
        <f t="shared" si="2"/>
        <v>2071</v>
      </c>
      <c r="AR59" s="56">
        <f t="shared" si="3"/>
        <v>1806</v>
      </c>
      <c r="AS59" s="81">
        <f t="shared" si="4"/>
        <v>1762</v>
      </c>
      <c r="AT59" s="81">
        <f t="shared" si="5"/>
        <v>1806</v>
      </c>
      <c r="AU59" s="81">
        <f t="shared" si="6"/>
        <v>1779</v>
      </c>
      <c r="AV59" s="81">
        <f t="shared" si="7"/>
        <v>1849</v>
      </c>
      <c r="AW59" s="56">
        <f t="shared" si="8"/>
        <v>1959</v>
      </c>
      <c r="AX59" s="81">
        <f t="shared" si="9"/>
        <v>1518</v>
      </c>
      <c r="AY59" s="81">
        <f t="shared" si="10"/>
        <v>1819</v>
      </c>
      <c r="AZ59" s="2"/>
      <c r="BA59" s="82">
        <f t="shared" si="11"/>
        <v>9</v>
      </c>
      <c r="BB59" s="81">
        <f t="shared" si="12"/>
        <v>10</v>
      </c>
      <c r="BC59" s="81">
        <f t="shared" si="13"/>
        <v>17</v>
      </c>
      <c r="BD59" s="56">
        <f t="shared" si="14"/>
        <v>15</v>
      </c>
      <c r="BE59" s="81">
        <f t="shared" si="15"/>
        <v>16</v>
      </c>
      <c r="BF59" s="81">
        <f t="shared" si="16"/>
        <v>17</v>
      </c>
      <c r="BG59" s="81">
        <f t="shared" si="17"/>
        <v>14</v>
      </c>
      <c r="BH59" s="81">
        <f t="shared" si="18"/>
        <v>15</v>
      </c>
      <c r="BI59" s="81">
        <f t="shared" si="19"/>
        <v>17</v>
      </c>
      <c r="BJ59" s="81">
        <f t="shared" si="20"/>
        <v>14</v>
      </c>
      <c r="BK59" s="81">
        <f t="shared" si="21"/>
        <v>14</v>
      </c>
      <c r="BL59" s="57">
        <f t="shared" si="31"/>
        <v>158</v>
      </c>
      <c r="BM59" s="56">
        <f t="shared" si="32"/>
        <v>9</v>
      </c>
      <c r="BN59" s="56">
        <f t="shared" si="33"/>
        <v>17</v>
      </c>
      <c r="BO59" s="58">
        <f t="shared" si="34"/>
        <v>132</v>
      </c>
      <c r="BQ59" s="83">
        <f t="shared" si="22"/>
        <v>125</v>
      </c>
      <c r="BR59" s="84">
        <f t="shared" si="23"/>
        <v>52</v>
      </c>
    </row>
    <row r="60" spans="1:70" ht="15" customHeight="1">
      <c r="A60" s="61">
        <v>56</v>
      </c>
      <c r="B60" s="62" t="s">
        <v>88</v>
      </c>
      <c r="C60" s="31" t="s">
        <v>30</v>
      </c>
      <c r="D60" s="89"/>
      <c r="E60" s="64">
        <f t="shared" si="24"/>
        <v>1606.5</v>
      </c>
      <c r="F60" s="65">
        <f t="shared" si="25"/>
        <v>-10.500000000000007</v>
      </c>
      <c r="G60" s="67">
        <v>1617</v>
      </c>
      <c r="H60" s="66"/>
      <c r="I60" s="67">
        <f t="shared" si="26"/>
        <v>93.181818181818244</v>
      </c>
      <c r="J60" s="68">
        <f t="shared" si="27"/>
        <v>59</v>
      </c>
      <c r="K60" s="69">
        <v>12</v>
      </c>
      <c r="L60" s="70">
        <v>11</v>
      </c>
      <c r="M60" s="71">
        <f t="shared" si="28"/>
        <v>1523.8181818181818</v>
      </c>
      <c r="N60" s="67">
        <f t="shared" si="29"/>
        <v>129</v>
      </c>
      <c r="O60" s="72">
        <f t="shared" si="30"/>
        <v>105</v>
      </c>
      <c r="P60" s="73">
        <v>143</v>
      </c>
      <c r="Q60" s="74">
        <v>2</v>
      </c>
      <c r="R60" s="75">
        <v>163</v>
      </c>
      <c r="S60" s="76">
        <v>0</v>
      </c>
      <c r="T60" s="77">
        <v>121</v>
      </c>
      <c r="U60" s="78">
        <v>2</v>
      </c>
      <c r="V60" s="75">
        <v>108</v>
      </c>
      <c r="W60" s="78">
        <v>0</v>
      </c>
      <c r="X60" s="77">
        <v>119</v>
      </c>
      <c r="Y60" s="78">
        <v>2</v>
      </c>
      <c r="Z60" s="77">
        <v>169</v>
      </c>
      <c r="AA60" s="78">
        <v>2</v>
      </c>
      <c r="AB60" s="77">
        <v>16</v>
      </c>
      <c r="AC60" s="76">
        <v>0</v>
      </c>
      <c r="AD60" s="73">
        <v>152</v>
      </c>
      <c r="AE60" s="74">
        <v>2</v>
      </c>
      <c r="AF60" s="79">
        <v>11</v>
      </c>
      <c r="AG60" s="76">
        <v>2</v>
      </c>
      <c r="AH60" s="75">
        <v>66</v>
      </c>
      <c r="AI60" s="78">
        <v>0</v>
      </c>
      <c r="AJ60" s="75">
        <v>10</v>
      </c>
      <c r="AK60" s="78">
        <v>0</v>
      </c>
      <c r="AL60" s="50"/>
      <c r="AM60" s="22"/>
      <c r="AN60" s="50"/>
      <c r="AO60" s="80">
        <f t="shared" si="0"/>
        <v>1300</v>
      </c>
      <c r="AP60" s="56">
        <f t="shared" si="1"/>
        <v>1300</v>
      </c>
      <c r="AQ60" s="81">
        <f t="shared" si="2"/>
        <v>1408</v>
      </c>
      <c r="AR60" s="56">
        <f t="shared" si="3"/>
        <v>1462</v>
      </c>
      <c r="AS60" s="81">
        <f t="shared" si="4"/>
        <v>1430</v>
      </c>
      <c r="AT60" s="81">
        <f t="shared" si="5"/>
        <v>1292</v>
      </c>
      <c r="AU60" s="81">
        <f t="shared" si="6"/>
        <v>1829</v>
      </c>
      <c r="AV60" s="81">
        <f t="shared" si="7"/>
        <v>1300</v>
      </c>
      <c r="AW60" s="56">
        <f t="shared" si="8"/>
        <v>1921</v>
      </c>
      <c r="AX60" s="81">
        <f t="shared" si="9"/>
        <v>1581</v>
      </c>
      <c r="AY60" s="81">
        <f t="shared" si="10"/>
        <v>1939</v>
      </c>
      <c r="AZ60" s="2"/>
      <c r="BA60" s="82">
        <f t="shared" si="11"/>
        <v>8</v>
      </c>
      <c r="BB60" s="81">
        <f t="shared" si="12"/>
        <v>15</v>
      </c>
      <c r="BC60" s="81">
        <f t="shared" si="13"/>
        <v>11</v>
      </c>
      <c r="BD60" s="56">
        <f t="shared" si="14"/>
        <v>9</v>
      </c>
      <c r="BE60" s="81">
        <f t="shared" si="15"/>
        <v>11</v>
      </c>
      <c r="BF60" s="81">
        <f t="shared" si="16"/>
        <v>9</v>
      </c>
      <c r="BG60" s="81">
        <f t="shared" si="17"/>
        <v>14</v>
      </c>
      <c r="BH60" s="81">
        <f t="shared" si="18"/>
        <v>10</v>
      </c>
      <c r="BI60" s="81">
        <f t="shared" si="19"/>
        <v>12</v>
      </c>
      <c r="BJ60" s="81">
        <f t="shared" si="20"/>
        <v>16</v>
      </c>
      <c r="BK60" s="81">
        <f t="shared" si="21"/>
        <v>14</v>
      </c>
      <c r="BL60" s="57">
        <f t="shared" si="31"/>
        <v>129</v>
      </c>
      <c r="BM60" s="56">
        <f t="shared" si="32"/>
        <v>8</v>
      </c>
      <c r="BN60" s="56">
        <f t="shared" si="33"/>
        <v>16</v>
      </c>
      <c r="BO60" s="58">
        <f t="shared" si="34"/>
        <v>105</v>
      </c>
      <c r="BQ60" s="83">
        <f t="shared" si="22"/>
        <v>118</v>
      </c>
      <c r="BR60" s="84">
        <f t="shared" si="23"/>
        <v>59</v>
      </c>
    </row>
    <row r="61" spans="1:70" ht="15" customHeight="1">
      <c r="A61" s="61">
        <v>57</v>
      </c>
      <c r="B61" s="62" t="s">
        <v>89</v>
      </c>
      <c r="C61" s="31" t="s">
        <v>30</v>
      </c>
      <c r="D61" s="89"/>
      <c r="E61" s="64">
        <f t="shared" si="24"/>
        <v>1601</v>
      </c>
      <c r="F61" s="65">
        <f t="shared" si="25"/>
        <v>-13.000000000000007</v>
      </c>
      <c r="G61" s="67">
        <v>1614</v>
      </c>
      <c r="H61" s="66"/>
      <c r="I61" s="67">
        <f t="shared" si="26"/>
        <v>178.36363636363626</v>
      </c>
      <c r="J61" s="68">
        <f t="shared" si="27"/>
        <v>50</v>
      </c>
      <c r="K61" s="69">
        <v>13</v>
      </c>
      <c r="L61" s="70">
        <v>11</v>
      </c>
      <c r="M61" s="71">
        <f t="shared" si="28"/>
        <v>1435.6363636363637</v>
      </c>
      <c r="N61" s="67">
        <f t="shared" si="29"/>
        <v>118</v>
      </c>
      <c r="O61" s="72">
        <f t="shared" si="30"/>
        <v>96</v>
      </c>
      <c r="P61" s="73">
        <v>144</v>
      </c>
      <c r="Q61" s="74">
        <v>0</v>
      </c>
      <c r="R61" s="75">
        <v>142</v>
      </c>
      <c r="S61" s="76">
        <v>1</v>
      </c>
      <c r="T61" s="77">
        <v>140</v>
      </c>
      <c r="U61" s="78">
        <v>2</v>
      </c>
      <c r="V61" s="75">
        <v>110</v>
      </c>
      <c r="W61" s="78">
        <v>0</v>
      </c>
      <c r="X61" s="77">
        <v>120</v>
      </c>
      <c r="Y61" s="78">
        <v>0</v>
      </c>
      <c r="Z61" s="77">
        <v>147</v>
      </c>
      <c r="AA61" s="78">
        <v>2</v>
      </c>
      <c r="AB61" s="77">
        <v>106</v>
      </c>
      <c r="AC61" s="76">
        <v>2</v>
      </c>
      <c r="AD61" s="73">
        <v>100</v>
      </c>
      <c r="AE61" s="74">
        <v>2</v>
      </c>
      <c r="AF61" s="79">
        <v>114</v>
      </c>
      <c r="AG61" s="76">
        <v>1</v>
      </c>
      <c r="AH61" s="75">
        <v>15</v>
      </c>
      <c r="AI61" s="78">
        <v>1</v>
      </c>
      <c r="AJ61" s="75">
        <v>98</v>
      </c>
      <c r="AK61" s="78">
        <v>2</v>
      </c>
      <c r="AL61" s="50"/>
      <c r="AM61" s="22"/>
      <c r="AN61" s="50"/>
      <c r="AO61" s="80">
        <f t="shared" si="0"/>
        <v>1300</v>
      </c>
      <c r="AP61" s="56">
        <f t="shared" si="1"/>
        <v>1300</v>
      </c>
      <c r="AQ61" s="81">
        <f t="shared" si="2"/>
        <v>1300</v>
      </c>
      <c r="AR61" s="56">
        <f t="shared" si="3"/>
        <v>1454</v>
      </c>
      <c r="AS61" s="81">
        <f t="shared" si="4"/>
        <v>1409</v>
      </c>
      <c r="AT61" s="81">
        <f t="shared" si="5"/>
        <v>1300</v>
      </c>
      <c r="AU61" s="81">
        <f t="shared" si="6"/>
        <v>1467</v>
      </c>
      <c r="AV61" s="81">
        <f t="shared" si="7"/>
        <v>1483</v>
      </c>
      <c r="AW61" s="56">
        <f t="shared" si="8"/>
        <v>1443</v>
      </c>
      <c r="AX61" s="81">
        <f t="shared" si="9"/>
        <v>1844</v>
      </c>
      <c r="AY61" s="81">
        <f t="shared" si="10"/>
        <v>1492</v>
      </c>
      <c r="AZ61" s="2"/>
      <c r="BA61" s="82">
        <f t="shared" si="11"/>
        <v>10</v>
      </c>
      <c r="BB61" s="81">
        <f t="shared" si="12"/>
        <v>9</v>
      </c>
      <c r="BC61" s="81">
        <f t="shared" si="13"/>
        <v>13</v>
      </c>
      <c r="BD61" s="56">
        <f t="shared" si="14"/>
        <v>11</v>
      </c>
      <c r="BE61" s="81">
        <f t="shared" si="15"/>
        <v>11</v>
      </c>
      <c r="BF61" s="81">
        <f t="shared" si="16"/>
        <v>9</v>
      </c>
      <c r="BG61" s="81">
        <f t="shared" si="17"/>
        <v>10</v>
      </c>
      <c r="BH61" s="81">
        <f t="shared" si="18"/>
        <v>10</v>
      </c>
      <c r="BI61" s="81">
        <f t="shared" si="19"/>
        <v>11</v>
      </c>
      <c r="BJ61" s="81">
        <f t="shared" si="20"/>
        <v>13</v>
      </c>
      <c r="BK61" s="81">
        <f t="shared" si="21"/>
        <v>11</v>
      </c>
      <c r="BL61" s="57">
        <f t="shared" si="31"/>
        <v>118</v>
      </c>
      <c r="BM61" s="56">
        <f t="shared" si="32"/>
        <v>9</v>
      </c>
      <c r="BN61" s="56">
        <f t="shared" si="33"/>
        <v>13</v>
      </c>
      <c r="BO61" s="58">
        <f t="shared" si="34"/>
        <v>96</v>
      </c>
      <c r="BQ61" s="83">
        <f t="shared" si="22"/>
        <v>127</v>
      </c>
      <c r="BR61" s="84">
        <f t="shared" si="23"/>
        <v>50</v>
      </c>
    </row>
    <row r="62" spans="1:70" ht="15" customHeight="1">
      <c r="A62" s="61">
        <v>58</v>
      </c>
      <c r="B62" s="62" t="s">
        <v>90</v>
      </c>
      <c r="C62" s="31" t="s">
        <v>30</v>
      </c>
      <c r="D62" s="89"/>
      <c r="E62" s="64">
        <f t="shared" si="24"/>
        <v>1609.84</v>
      </c>
      <c r="F62" s="65">
        <f t="shared" si="25"/>
        <v>-1.1599999999999966</v>
      </c>
      <c r="G62" s="67">
        <v>1611</v>
      </c>
      <c r="H62" s="66"/>
      <c r="I62" s="67">
        <f t="shared" si="26"/>
        <v>50.727272727272748</v>
      </c>
      <c r="J62" s="68">
        <f t="shared" si="27"/>
        <v>61</v>
      </c>
      <c r="K62" s="69">
        <v>12</v>
      </c>
      <c r="L62" s="70">
        <v>11</v>
      </c>
      <c r="M62" s="71">
        <f t="shared" si="28"/>
        <v>1560.2727272727273</v>
      </c>
      <c r="N62" s="67">
        <f t="shared" si="29"/>
        <v>126</v>
      </c>
      <c r="O62" s="72">
        <f t="shared" si="30"/>
        <v>102</v>
      </c>
      <c r="P62" s="73">
        <v>145</v>
      </c>
      <c r="Q62" s="74">
        <v>1</v>
      </c>
      <c r="R62" s="75">
        <v>151</v>
      </c>
      <c r="S62" s="76">
        <v>0</v>
      </c>
      <c r="T62" s="77">
        <v>117</v>
      </c>
      <c r="U62" s="78">
        <v>2</v>
      </c>
      <c r="V62" s="75">
        <v>101</v>
      </c>
      <c r="W62" s="78">
        <v>2</v>
      </c>
      <c r="X62" s="77">
        <v>159</v>
      </c>
      <c r="Y62" s="78">
        <v>2</v>
      </c>
      <c r="Z62" s="77">
        <v>9</v>
      </c>
      <c r="AA62" s="78">
        <v>1</v>
      </c>
      <c r="AB62" s="77">
        <v>19</v>
      </c>
      <c r="AC62" s="76">
        <v>0</v>
      </c>
      <c r="AD62" s="73">
        <v>95</v>
      </c>
      <c r="AE62" s="74">
        <v>2</v>
      </c>
      <c r="AF62" s="79">
        <v>13</v>
      </c>
      <c r="AG62" s="76">
        <v>0</v>
      </c>
      <c r="AH62" s="75">
        <v>29</v>
      </c>
      <c r="AI62" s="78">
        <v>0</v>
      </c>
      <c r="AJ62" s="75">
        <v>106</v>
      </c>
      <c r="AK62" s="78">
        <v>2</v>
      </c>
      <c r="AL62" s="50"/>
      <c r="AM62" s="22"/>
      <c r="AN62" s="50"/>
      <c r="AO62" s="80">
        <f t="shared" si="0"/>
        <v>1300</v>
      </c>
      <c r="AP62" s="56">
        <f t="shared" si="1"/>
        <v>1300</v>
      </c>
      <c r="AQ62" s="81">
        <f t="shared" si="2"/>
        <v>1432</v>
      </c>
      <c r="AR62" s="56">
        <f t="shared" si="3"/>
        <v>1480</v>
      </c>
      <c r="AS62" s="81">
        <f t="shared" si="4"/>
        <v>1300</v>
      </c>
      <c r="AT62" s="81">
        <f t="shared" si="5"/>
        <v>1952</v>
      </c>
      <c r="AU62" s="81">
        <f t="shared" si="6"/>
        <v>1811</v>
      </c>
      <c r="AV62" s="81">
        <f t="shared" si="7"/>
        <v>1496</v>
      </c>
      <c r="AW62" s="56">
        <f t="shared" si="8"/>
        <v>1876</v>
      </c>
      <c r="AX62" s="81">
        <f t="shared" si="9"/>
        <v>1749</v>
      </c>
      <c r="AY62" s="81">
        <f t="shared" si="10"/>
        <v>1467</v>
      </c>
      <c r="AZ62" s="2"/>
      <c r="BA62" s="82">
        <f t="shared" si="11"/>
        <v>8</v>
      </c>
      <c r="BB62" s="81">
        <f t="shared" si="12"/>
        <v>8</v>
      </c>
      <c r="BC62" s="81">
        <f t="shared" si="13"/>
        <v>9</v>
      </c>
      <c r="BD62" s="56">
        <f t="shared" si="14"/>
        <v>12</v>
      </c>
      <c r="BE62" s="81">
        <f t="shared" si="15"/>
        <v>10</v>
      </c>
      <c r="BF62" s="81">
        <f t="shared" si="16"/>
        <v>16</v>
      </c>
      <c r="BG62" s="81">
        <f t="shared" si="17"/>
        <v>15</v>
      </c>
      <c r="BH62" s="81">
        <f t="shared" si="18"/>
        <v>11</v>
      </c>
      <c r="BI62" s="81">
        <f t="shared" si="19"/>
        <v>14</v>
      </c>
      <c r="BJ62" s="81">
        <f t="shared" si="20"/>
        <v>13</v>
      </c>
      <c r="BK62" s="81">
        <f t="shared" si="21"/>
        <v>10</v>
      </c>
      <c r="BL62" s="57">
        <f t="shared" si="31"/>
        <v>126</v>
      </c>
      <c r="BM62" s="56">
        <f t="shared" si="32"/>
        <v>8</v>
      </c>
      <c r="BN62" s="56">
        <f t="shared" si="33"/>
        <v>16</v>
      </c>
      <c r="BO62" s="58">
        <f t="shared" si="34"/>
        <v>102</v>
      </c>
      <c r="BQ62" s="83">
        <f t="shared" si="22"/>
        <v>116</v>
      </c>
      <c r="BR62" s="84">
        <f t="shared" si="23"/>
        <v>61</v>
      </c>
    </row>
    <row r="63" spans="1:70" ht="15" customHeight="1">
      <c r="A63" s="61">
        <v>59</v>
      </c>
      <c r="B63" s="62" t="s">
        <v>91</v>
      </c>
      <c r="C63" s="62" t="s">
        <v>92</v>
      </c>
      <c r="D63" s="89"/>
      <c r="E63" s="64">
        <f t="shared" si="24"/>
        <v>1654.46</v>
      </c>
      <c r="F63" s="65">
        <f t="shared" si="25"/>
        <v>47.459999999999965</v>
      </c>
      <c r="G63" s="67">
        <v>1607</v>
      </c>
      <c r="H63" s="66"/>
      <c r="I63" s="67">
        <f t="shared" si="26"/>
        <v>-79.36363636363626</v>
      </c>
      <c r="J63" s="68">
        <f t="shared" si="27"/>
        <v>24</v>
      </c>
      <c r="K63" s="69">
        <v>14</v>
      </c>
      <c r="L63" s="70">
        <v>11</v>
      </c>
      <c r="M63" s="71">
        <f t="shared" si="28"/>
        <v>1686.3636363636363</v>
      </c>
      <c r="N63" s="67">
        <f t="shared" si="29"/>
        <v>142</v>
      </c>
      <c r="O63" s="72">
        <f t="shared" si="30"/>
        <v>117</v>
      </c>
      <c r="P63" s="73">
        <v>146</v>
      </c>
      <c r="Q63" s="74">
        <v>1</v>
      </c>
      <c r="R63" s="75">
        <v>132</v>
      </c>
      <c r="S63" s="76">
        <v>2</v>
      </c>
      <c r="T63" s="77">
        <v>6</v>
      </c>
      <c r="U63" s="78">
        <v>2</v>
      </c>
      <c r="V63" s="75">
        <v>26</v>
      </c>
      <c r="W63" s="78">
        <v>0</v>
      </c>
      <c r="X63" s="77">
        <v>152</v>
      </c>
      <c r="Y63" s="78">
        <v>2</v>
      </c>
      <c r="Z63" s="77">
        <v>8</v>
      </c>
      <c r="AA63" s="78">
        <v>2</v>
      </c>
      <c r="AB63" s="77">
        <v>2</v>
      </c>
      <c r="AC63" s="76">
        <v>1</v>
      </c>
      <c r="AD63" s="73">
        <v>16</v>
      </c>
      <c r="AE63" s="74">
        <v>1</v>
      </c>
      <c r="AF63" s="79">
        <v>21</v>
      </c>
      <c r="AG63" s="76">
        <v>0</v>
      </c>
      <c r="AH63" s="75">
        <v>110</v>
      </c>
      <c r="AI63" s="78">
        <v>2</v>
      </c>
      <c r="AJ63" s="75">
        <v>24</v>
      </c>
      <c r="AK63" s="78">
        <v>1</v>
      </c>
      <c r="AL63" s="50"/>
      <c r="AM63" s="22"/>
      <c r="AN63" s="50"/>
      <c r="AO63" s="80">
        <f t="shared" si="0"/>
        <v>1300</v>
      </c>
      <c r="AP63" s="56">
        <f t="shared" si="1"/>
        <v>1300</v>
      </c>
      <c r="AQ63" s="81">
        <f t="shared" si="2"/>
        <v>1967</v>
      </c>
      <c r="AR63" s="56">
        <f t="shared" si="3"/>
        <v>1779</v>
      </c>
      <c r="AS63" s="81">
        <f t="shared" si="4"/>
        <v>1300</v>
      </c>
      <c r="AT63" s="81">
        <f t="shared" si="5"/>
        <v>1959</v>
      </c>
      <c r="AU63" s="81">
        <f t="shared" si="6"/>
        <v>2071</v>
      </c>
      <c r="AV63" s="81">
        <f t="shared" si="7"/>
        <v>1829</v>
      </c>
      <c r="AW63" s="56">
        <f t="shared" si="8"/>
        <v>1806</v>
      </c>
      <c r="AX63" s="81">
        <f t="shared" si="9"/>
        <v>1454</v>
      </c>
      <c r="AY63" s="81">
        <f t="shared" si="10"/>
        <v>1785</v>
      </c>
      <c r="AZ63" s="2"/>
      <c r="BA63" s="82">
        <f t="shared" si="11"/>
        <v>11</v>
      </c>
      <c r="BB63" s="81">
        <f t="shared" si="12"/>
        <v>8</v>
      </c>
      <c r="BC63" s="81">
        <f t="shared" si="13"/>
        <v>9</v>
      </c>
      <c r="BD63" s="56">
        <f t="shared" si="14"/>
        <v>14</v>
      </c>
      <c r="BE63" s="81">
        <f t="shared" si="15"/>
        <v>10</v>
      </c>
      <c r="BF63" s="81">
        <f t="shared" si="16"/>
        <v>17</v>
      </c>
      <c r="BG63" s="81">
        <f t="shared" si="17"/>
        <v>17</v>
      </c>
      <c r="BH63" s="81">
        <f t="shared" si="18"/>
        <v>14</v>
      </c>
      <c r="BI63" s="81">
        <f t="shared" si="19"/>
        <v>17</v>
      </c>
      <c r="BJ63" s="81">
        <f t="shared" si="20"/>
        <v>11</v>
      </c>
      <c r="BK63" s="81">
        <f t="shared" si="21"/>
        <v>14</v>
      </c>
      <c r="BL63" s="57">
        <f t="shared" si="31"/>
        <v>142</v>
      </c>
      <c r="BM63" s="56">
        <f t="shared" si="32"/>
        <v>8</v>
      </c>
      <c r="BN63" s="56">
        <f t="shared" si="33"/>
        <v>17</v>
      </c>
      <c r="BO63" s="58">
        <f t="shared" si="34"/>
        <v>117</v>
      </c>
      <c r="BQ63" s="83">
        <f t="shared" si="22"/>
        <v>153</v>
      </c>
      <c r="BR63" s="84">
        <f t="shared" si="23"/>
        <v>24</v>
      </c>
    </row>
    <row r="64" spans="1:70" ht="15" customHeight="1">
      <c r="A64" s="61">
        <v>60</v>
      </c>
      <c r="B64" s="62" t="s">
        <v>93</v>
      </c>
      <c r="C64" s="31" t="s">
        <v>30</v>
      </c>
      <c r="D64" s="89"/>
      <c r="E64" s="64">
        <f t="shared" si="24"/>
        <v>1650.7</v>
      </c>
      <c r="F64" s="65">
        <f t="shared" si="25"/>
        <v>43.699999999999989</v>
      </c>
      <c r="G64" s="67">
        <v>1607</v>
      </c>
      <c r="H64" s="66"/>
      <c r="I64" s="67">
        <f t="shared" si="26"/>
        <v>-107.72727272727275</v>
      </c>
      <c r="J64" s="68">
        <f t="shared" si="27"/>
        <v>35</v>
      </c>
      <c r="K64" s="69">
        <v>13</v>
      </c>
      <c r="L64" s="70">
        <v>11</v>
      </c>
      <c r="M64" s="71">
        <f t="shared" si="28"/>
        <v>1714.7272727272727</v>
      </c>
      <c r="N64" s="67">
        <f t="shared" si="29"/>
        <v>149</v>
      </c>
      <c r="O64" s="72">
        <f t="shared" si="30"/>
        <v>124</v>
      </c>
      <c r="P64" s="73">
        <v>147</v>
      </c>
      <c r="Q64" s="74">
        <v>2</v>
      </c>
      <c r="R64" s="75">
        <v>173</v>
      </c>
      <c r="S64" s="76">
        <v>2</v>
      </c>
      <c r="T64" s="77">
        <v>19</v>
      </c>
      <c r="U64" s="78">
        <v>2</v>
      </c>
      <c r="V64" s="75">
        <v>27</v>
      </c>
      <c r="W64" s="78">
        <v>1</v>
      </c>
      <c r="X64" s="77">
        <v>13</v>
      </c>
      <c r="Y64" s="78">
        <v>1</v>
      </c>
      <c r="Z64" s="77">
        <v>25</v>
      </c>
      <c r="AA64" s="78">
        <v>1</v>
      </c>
      <c r="AB64" s="77">
        <v>23</v>
      </c>
      <c r="AC64" s="76">
        <v>0</v>
      </c>
      <c r="AD64" s="73">
        <v>22</v>
      </c>
      <c r="AE64" s="74">
        <v>2</v>
      </c>
      <c r="AF64" s="79">
        <v>26</v>
      </c>
      <c r="AG64" s="76">
        <v>1</v>
      </c>
      <c r="AH64" s="75">
        <v>9</v>
      </c>
      <c r="AI64" s="78">
        <v>0</v>
      </c>
      <c r="AJ64" s="75">
        <v>29</v>
      </c>
      <c r="AK64" s="78">
        <v>1</v>
      </c>
      <c r="AL64" s="50"/>
      <c r="AM64" s="22"/>
      <c r="AN64" s="50"/>
      <c r="AO64" s="80">
        <f t="shared" si="0"/>
        <v>1300</v>
      </c>
      <c r="AP64" s="56">
        <f t="shared" si="1"/>
        <v>1228</v>
      </c>
      <c r="AQ64" s="81">
        <f t="shared" si="2"/>
        <v>1811</v>
      </c>
      <c r="AR64" s="56">
        <f t="shared" si="3"/>
        <v>1779</v>
      </c>
      <c r="AS64" s="81">
        <f t="shared" si="4"/>
        <v>1876</v>
      </c>
      <c r="AT64" s="81">
        <f t="shared" si="5"/>
        <v>1784</v>
      </c>
      <c r="AU64" s="81">
        <f t="shared" si="6"/>
        <v>1798</v>
      </c>
      <c r="AV64" s="81">
        <f t="shared" si="7"/>
        <v>1806</v>
      </c>
      <c r="AW64" s="56">
        <f t="shared" si="8"/>
        <v>1779</v>
      </c>
      <c r="AX64" s="81">
        <f t="shared" si="9"/>
        <v>1952</v>
      </c>
      <c r="AY64" s="81">
        <f t="shared" si="10"/>
        <v>1749</v>
      </c>
      <c r="AZ64" s="2"/>
      <c r="BA64" s="82">
        <f t="shared" si="11"/>
        <v>9</v>
      </c>
      <c r="BB64" s="81">
        <f t="shared" si="12"/>
        <v>10</v>
      </c>
      <c r="BC64" s="81">
        <f t="shared" si="13"/>
        <v>15</v>
      </c>
      <c r="BD64" s="56">
        <f t="shared" si="14"/>
        <v>15</v>
      </c>
      <c r="BE64" s="81">
        <f t="shared" si="15"/>
        <v>14</v>
      </c>
      <c r="BF64" s="81">
        <f t="shared" si="16"/>
        <v>15</v>
      </c>
      <c r="BG64" s="81">
        <f t="shared" si="17"/>
        <v>13</v>
      </c>
      <c r="BH64" s="81">
        <f t="shared" si="18"/>
        <v>15</v>
      </c>
      <c r="BI64" s="81">
        <f t="shared" si="19"/>
        <v>14</v>
      </c>
      <c r="BJ64" s="81">
        <f t="shared" si="20"/>
        <v>16</v>
      </c>
      <c r="BK64" s="81">
        <f t="shared" si="21"/>
        <v>13</v>
      </c>
      <c r="BL64" s="57">
        <f t="shared" si="31"/>
        <v>149</v>
      </c>
      <c r="BM64" s="56">
        <f t="shared" si="32"/>
        <v>9</v>
      </c>
      <c r="BN64" s="56">
        <f t="shared" si="33"/>
        <v>16</v>
      </c>
      <c r="BO64" s="58">
        <f t="shared" si="34"/>
        <v>124</v>
      </c>
      <c r="BQ64" s="83">
        <f t="shared" si="22"/>
        <v>142</v>
      </c>
      <c r="BR64" s="84">
        <f t="shared" si="23"/>
        <v>35</v>
      </c>
    </row>
    <row r="65" spans="1:70" ht="15" customHeight="1">
      <c r="A65" s="61">
        <v>61</v>
      </c>
      <c r="B65" s="62" t="s">
        <v>94</v>
      </c>
      <c r="C65" s="31" t="s">
        <v>30</v>
      </c>
      <c r="D65" s="89"/>
      <c r="E65" s="64">
        <f t="shared" si="24"/>
        <v>1597.8</v>
      </c>
      <c r="F65" s="65">
        <f t="shared" si="25"/>
        <v>-1.1999999999999744</v>
      </c>
      <c r="G65" s="67">
        <v>1599</v>
      </c>
      <c r="H65" s="66"/>
      <c r="I65" s="67">
        <f t="shared" si="26"/>
        <v>96.36363636363626</v>
      </c>
      <c r="J65" s="68">
        <f t="shared" si="27"/>
        <v>42</v>
      </c>
      <c r="K65" s="69">
        <v>13</v>
      </c>
      <c r="L65" s="70">
        <v>11</v>
      </c>
      <c r="M65" s="71">
        <f t="shared" si="28"/>
        <v>1502.6363636363637</v>
      </c>
      <c r="N65" s="67">
        <f t="shared" si="29"/>
        <v>128</v>
      </c>
      <c r="O65" s="72">
        <f t="shared" si="30"/>
        <v>104</v>
      </c>
      <c r="P65" s="73">
        <v>148</v>
      </c>
      <c r="Q65" s="74">
        <v>0</v>
      </c>
      <c r="R65" s="75">
        <v>150</v>
      </c>
      <c r="S65" s="76">
        <v>1</v>
      </c>
      <c r="T65" s="77">
        <v>142</v>
      </c>
      <c r="U65" s="78">
        <v>2</v>
      </c>
      <c r="V65" s="75">
        <v>144</v>
      </c>
      <c r="W65" s="78">
        <v>1</v>
      </c>
      <c r="X65" s="77">
        <v>146</v>
      </c>
      <c r="Y65" s="78">
        <v>2</v>
      </c>
      <c r="Z65" s="77">
        <v>98</v>
      </c>
      <c r="AA65" s="78">
        <v>2</v>
      </c>
      <c r="AB65" s="77">
        <v>24</v>
      </c>
      <c r="AC65" s="76">
        <v>1</v>
      </c>
      <c r="AD65" s="73">
        <v>42</v>
      </c>
      <c r="AE65" s="74">
        <v>2</v>
      </c>
      <c r="AF65" s="79">
        <v>27</v>
      </c>
      <c r="AG65" s="76">
        <v>0</v>
      </c>
      <c r="AH65" s="75">
        <v>14</v>
      </c>
      <c r="AI65" s="78">
        <v>0</v>
      </c>
      <c r="AJ65" s="75">
        <v>114</v>
      </c>
      <c r="AK65" s="78">
        <v>2</v>
      </c>
      <c r="AL65" s="50"/>
      <c r="AM65" s="22"/>
      <c r="AN65" s="50"/>
      <c r="AO65" s="80">
        <f t="shared" si="0"/>
        <v>1300</v>
      </c>
      <c r="AP65" s="56">
        <f t="shared" si="1"/>
        <v>1300</v>
      </c>
      <c r="AQ65" s="81">
        <f t="shared" si="2"/>
        <v>1300</v>
      </c>
      <c r="AR65" s="56">
        <f t="shared" si="3"/>
        <v>1300</v>
      </c>
      <c r="AS65" s="81">
        <f t="shared" si="4"/>
        <v>1300</v>
      </c>
      <c r="AT65" s="81">
        <f t="shared" si="5"/>
        <v>1492</v>
      </c>
      <c r="AU65" s="81">
        <f t="shared" si="6"/>
        <v>1785</v>
      </c>
      <c r="AV65" s="81">
        <f t="shared" si="7"/>
        <v>1681</v>
      </c>
      <c r="AW65" s="56">
        <f t="shared" si="8"/>
        <v>1779</v>
      </c>
      <c r="AX65" s="81">
        <f t="shared" si="9"/>
        <v>1849</v>
      </c>
      <c r="AY65" s="81">
        <f t="shared" si="10"/>
        <v>1443</v>
      </c>
      <c r="AZ65" s="2"/>
      <c r="BA65" s="82">
        <f t="shared" si="11"/>
        <v>11</v>
      </c>
      <c r="BB65" s="81">
        <f t="shared" si="12"/>
        <v>9</v>
      </c>
      <c r="BC65" s="81">
        <f t="shared" si="13"/>
        <v>9</v>
      </c>
      <c r="BD65" s="56">
        <f t="shared" si="14"/>
        <v>10</v>
      </c>
      <c r="BE65" s="81">
        <f t="shared" si="15"/>
        <v>11</v>
      </c>
      <c r="BF65" s="81">
        <f t="shared" si="16"/>
        <v>11</v>
      </c>
      <c r="BG65" s="81">
        <f t="shared" si="17"/>
        <v>14</v>
      </c>
      <c r="BH65" s="81">
        <f t="shared" si="18"/>
        <v>12</v>
      </c>
      <c r="BI65" s="81">
        <f t="shared" si="19"/>
        <v>15</v>
      </c>
      <c r="BJ65" s="81">
        <f t="shared" si="20"/>
        <v>15</v>
      </c>
      <c r="BK65" s="81">
        <f t="shared" si="21"/>
        <v>11</v>
      </c>
      <c r="BL65" s="57">
        <f t="shared" si="31"/>
        <v>128</v>
      </c>
      <c r="BM65" s="56">
        <f t="shared" si="32"/>
        <v>9</v>
      </c>
      <c r="BN65" s="56">
        <f t="shared" si="33"/>
        <v>15</v>
      </c>
      <c r="BO65" s="58">
        <f t="shared" si="34"/>
        <v>104</v>
      </c>
      <c r="BQ65" s="83">
        <f t="shared" si="22"/>
        <v>135</v>
      </c>
      <c r="BR65" s="84">
        <f t="shared" si="23"/>
        <v>42</v>
      </c>
    </row>
    <row r="66" spans="1:70" ht="15" customHeight="1">
      <c r="A66" s="61">
        <v>62</v>
      </c>
      <c r="B66" s="62" t="s">
        <v>95</v>
      </c>
      <c r="C66" s="31" t="s">
        <v>30</v>
      </c>
      <c r="D66" s="89"/>
      <c r="E66" s="64">
        <f t="shared" si="24"/>
        <v>1574.3799999999999</v>
      </c>
      <c r="F66" s="65">
        <f t="shared" si="25"/>
        <v>-24.620000000000033</v>
      </c>
      <c r="G66" s="67">
        <v>1599</v>
      </c>
      <c r="H66" s="66"/>
      <c r="I66" s="67">
        <f t="shared" si="26"/>
        <v>111.90909090909099</v>
      </c>
      <c r="J66" s="68">
        <f t="shared" si="27"/>
        <v>93</v>
      </c>
      <c r="K66" s="69">
        <v>11</v>
      </c>
      <c r="L66" s="70">
        <v>11</v>
      </c>
      <c r="M66" s="71">
        <f t="shared" si="28"/>
        <v>1487.090909090909</v>
      </c>
      <c r="N66" s="67">
        <f t="shared" si="29"/>
        <v>120</v>
      </c>
      <c r="O66" s="72">
        <f t="shared" si="30"/>
        <v>99</v>
      </c>
      <c r="P66" s="73">
        <v>149</v>
      </c>
      <c r="Q66" s="74">
        <v>2</v>
      </c>
      <c r="R66" s="75">
        <v>175</v>
      </c>
      <c r="S66" s="76">
        <v>2</v>
      </c>
      <c r="T66" s="77">
        <v>21</v>
      </c>
      <c r="U66" s="78">
        <v>0</v>
      </c>
      <c r="V66" s="75">
        <v>122</v>
      </c>
      <c r="W66" s="78">
        <v>1</v>
      </c>
      <c r="X66" s="77">
        <v>4</v>
      </c>
      <c r="Y66" s="78">
        <v>0</v>
      </c>
      <c r="Z66" s="77">
        <v>120</v>
      </c>
      <c r="AA66" s="78">
        <v>1</v>
      </c>
      <c r="AB66" s="77">
        <v>114</v>
      </c>
      <c r="AC66" s="76">
        <v>1</v>
      </c>
      <c r="AD66" s="73">
        <v>112</v>
      </c>
      <c r="AE66" s="74">
        <v>2</v>
      </c>
      <c r="AF66" s="79">
        <v>144</v>
      </c>
      <c r="AG66" s="76">
        <v>2</v>
      </c>
      <c r="AH66" s="75">
        <v>22</v>
      </c>
      <c r="AI66" s="78">
        <v>0</v>
      </c>
      <c r="AJ66" s="75">
        <v>140</v>
      </c>
      <c r="AK66" s="78">
        <v>0</v>
      </c>
      <c r="AL66" s="50"/>
      <c r="AM66" s="22"/>
      <c r="AN66" s="50"/>
      <c r="AO66" s="80">
        <f t="shared" si="0"/>
        <v>1300</v>
      </c>
      <c r="AP66" s="56">
        <f t="shared" si="1"/>
        <v>1162</v>
      </c>
      <c r="AQ66" s="81">
        <f t="shared" si="2"/>
        <v>1806</v>
      </c>
      <c r="AR66" s="56">
        <f t="shared" si="3"/>
        <v>1404</v>
      </c>
      <c r="AS66" s="81">
        <f t="shared" si="4"/>
        <v>1977</v>
      </c>
      <c r="AT66" s="81">
        <f t="shared" si="5"/>
        <v>1409</v>
      </c>
      <c r="AU66" s="81">
        <f t="shared" si="6"/>
        <v>1443</v>
      </c>
      <c r="AV66" s="81">
        <f t="shared" si="7"/>
        <v>1451</v>
      </c>
      <c r="AW66" s="56">
        <f t="shared" si="8"/>
        <v>1300</v>
      </c>
      <c r="AX66" s="81">
        <f t="shared" si="9"/>
        <v>1806</v>
      </c>
      <c r="AY66" s="81">
        <f t="shared" si="10"/>
        <v>1300</v>
      </c>
      <c r="AZ66" s="2"/>
      <c r="BA66" s="82">
        <f t="shared" si="11"/>
        <v>4</v>
      </c>
      <c r="BB66" s="81">
        <f t="shared" si="12"/>
        <v>7</v>
      </c>
      <c r="BC66" s="81">
        <f t="shared" si="13"/>
        <v>17</v>
      </c>
      <c r="BD66" s="56">
        <f t="shared" si="14"/>
        <v>12</v>
      </c>
      <c r="BE66" s="81">
        <f t="shared" si="15"/>
        <v>11</v>
      </c>
      <c r="BF66" s="81">
        <f t="shared" si="16"/>
        <v>11</v>
      </c>
      <c r="BG66" s="81">
        <f t="shared" si="17"/>
        <v>11</v>
      </c>
      <c r="BH66" s="81">
        <f t="shared" si="18"/>
        <v>9</v>
      </c>
      <c r="BI66" s="81">
        <f t="shared" si="19"/>
        <v>10</v>
      </c>
      <c r="BJ66" s="81">
        <f t="shared" si="20"/>
        <v>15</v>
      </c>
      <c r="BK66" s="81">
        <f t="shared" si="21"/>
        <v>13</v>
      </c>
      <c r="BL66" s="57">
        <f t="shared" si="31"/>
        <v>120</v>
      </c>
      <c r="BM66" s="56">
        <f t="shared" si="32"/>
        <v>4</v>
      </c>
      <c r="BN66" s="56">
        <f t="shared" si="33"/>
        <v>17</v>
      </c>
      <c r="BO66" s="58">
        <f t="shared" si="34"/>
        <v>99</v>
      </c>
      <c r="BQ66" s="83">
        <f t="shared" si="22"/>
        <v>83</v>
      </c>
      <c r="BR66" s="84">
        <f t="shared" si="23"/>
        <v>93</v>
      </c>
    </row>
    <row r="67" spans="1:70" ht="15" customHeight="1">
      <c r="A67" s="61">
        <v>63</v>
      </c>
      <c r="B67" s="62" t="s">
        <v>96</v>
      </c>
      <c r="C67" s="62" t="s">
        <v>34</v>
      </c>
      <c r="D67" s="89"/>
      <c r="E67" s="64">
        <f t="shared" si="24"/>
        <v>1606.94</v>
      </c>
      <c r="F67" s="65">
        <f t="shared" si="25"/>
        <v>8.940000000000019</v>
      </c>
      <c r="G67" s="67">
        <v>1598</v>
      </c>
      <c r="H67" s="66"/>
      <c r="I67" s="67">
        <f t="shared" si="26"/>
        <v>-40.63636363636374</v>
      </c>
      <c r="J67" s="68">
        <f t="shared" si="27"/>
        <v>81</v>
      </c>
      <c r="K67" s="69">
        <v>11</v>
      </c>
      <c r="L67" s="70">
        <v>11</v>
      </c>
      <c r="M67" s="71">
        <f t="shared" si="28"/>
        <v>1638.6363636363637</v>
      </c>
      <c r="N67" s="67">
        <f t="shared" si="29"/>
        <v>140</v>
      </c>
      <c r="O67" s="72">
        <f t="shared" si="30"/>
        <v>114</v>
      </c>
      <c r="P67" s="73">
        <v>150</v>
      </c>
      <c r="Q67" s="74">
        <v>2</v>
      </c>
      <c r="R67" s="75">
        <v>8</v>
      </c>
      <c r="S67" s="76">
        <v>1</v>
      </c>
      <c r="T67" s="77">
        <v>10</v>
      </c>
      <c r="U67" s="78">
        <v>1</v>
      </c>
      <c r="V67" s="75">
        <v>148</v>
      </c>
      <c r="W67" s="78">
        <v>2</v>
      </c>
      <c r="X67" s="77">
        <v>18</v>
      </c>
      <c r="Y67" s="78">
        <v>2</v>
      </c>
      <c r="Z67" s="77">
        <v>28</v>
      </c>
      <c r="AA67" s="78">
        <v>0</v>
      </c>
      <c r="AB67" s="77">
        <v>30</v>
      </c>
      <c r="AC67" s="76">
        <v>0</v>
      </c>
      <c r="AD67" s="73">
        <v>11</v>
      </c>
      <c r="AE67" s="74">
        <v>0</v>
      </c>
      <c r="AF67" s="79">
        <v>121</v>
      </c>
      <c r="AG67" s="76">
        <v>1</v>
      </c>
      <c r="AH67" s="75">
        <v>120</v>
      </c>
      <c r="AI67" s="78">
        <v>0</v>
      </c>
      <c r="AJ67" s="75">
        <v>108</v>
      </c>
      <c r="AK67" s="78">
        <v>2</v>
      </c>
      <c r="AL67" s="50"/>
      <c r="AM67" s="22"/>
      <c r="AN67" s="50"/>
      <c r="AO67" s="80">
        <f t="shared" si="0"/>
        <v>1300</v>
      </c>
      <c r="AP67" s="56">
        <f t="shared" si="1"/>
        <v>1959</v>
      </c>
      <c r="AQ67" s="81">
        <f t="shared" si="2"/>
        <v>1939</v>
      </c>
      <c r="AR67" s="56">
        <f t="shared" si="3"/>
        <v>1300</v>
      </c>
      <c r="AS67" s="81">
        <f t="shared" si="4"/>
        <v>1819</v>
      </c>
      <c r="AT67" s="81">
        <f t="shared" si="5"/>
        <v>1762</v>
      </c>
      <c r="AU67" s="81">
        <f t="shared" si="6"/>
        <v>1746</v>
      </c>
      <c r="AV67" s="81">
        <f t="shared" si="7"/>
        <v>1921</v>
      </c>
      <c r="AW67" s="56">
        <f t="shared" si="8"/>
        <v>1408</v>
      </c>
      <c r="AX67" s="81">
        <f t="shared" si="9"/>
        <v>1409</v>
      </c>
      <c r="AY67" s="81">
        <f t="shared" si="10"/>
        <v>1462</v>
      </c>
      <c r="AZ67" s="2"/>
      <c r="BA67" s="82">
        <f t="shared" si="11"/>
        <v>9</v>
      </c>
      <c r="BB67" s="81">
        <f t="shared" si="12"/>
        <v>17</v>
      </c>
      <c r="BC67" s="81">
        <f t="shared" si="13"/>
        <v>14</v>
      </c>
      <c r="BD67" s="56">
        <f t="shared" si="14"/>
        <v>11</v>
      </c>
      <c r="BE67" s="81">
        <f t="shared" si="15"/>
        <v>14</v>
      </c>
      <c r="BF67" s="81">
        <f t="shared" si="16"/>
        <v>16</v>
      </c>
      <c r="BG67" s="81">
        <f t="shared" si="17"/>
        <v>16</v>
      </c>
      <c r="BH67" s="81">
        <f t="shared" si="18"/>
        <v>12</v>
      </c>
      <c r="BI67" s="81">
        <f t="shared" si="19"/>
        <v>11</v>
      </c>
      <c r="BJ67" s="81">
        <f t="shared" si="20"/>
        <v>11</v>
      </c>
      <c r="BK67" s="81">
        <f t="shared" si="21"/>
        <v>9</v>
      </c>
      <c r="BL67" s="57">
        <f t="shared" si="31"/>
        <v>140</v>
      </c>
      <c r="BM67" s="56">
        <f t="shared" si="32"/>
        <v>9</v>
      </c>
      <c r="BN67" s="56">
        <f t="shared" si="33"/>
        <v>17</v>
      </c>
      <c r="BO67" s="58">
        <f t="shared" si="34"/>
        <v>114</v>
      </c>
      <c r="BQ67" s="83">
        <f t="shared" si="22"/>
        <v>95</v>
      </c>
      <c r="BR67" s="84">
        <f t="shared" si="23"/>
        <v>81</v>
      </c>
    </row>
    <row r="68" spans="1:70" ht="15" customHeight="1">
      <c r="A68" s="61">
        <v>64</v>
      </c>
      <c r="B68" s="62" t="s">
        <v>97</v>
      </c>
      <c r="C68" s="31" t="s">
        <v>30</v>
      </c>
      <c r="D68" s="89"/>
      <c r="E68" s="64">
        <f t="shared" si="24"/>
        <v>1566.46</v>
      </c>
      <c r="F68" s="65">
        <f t="shared" si="25"/>
        <v>-20.539999999999985</v>
      </c>
      <c r="G68" s="67">
        <v>1587</v>
      </c>
      <c r="H68" s="66"/>
      <c r="I68" s="67">
        <f t="shared" si="26"/>
        <v>93.36363636363626</v>
      </c>
      <c r="J68" s="68">
        <f t="shared" si="27"/>
        <v>97</v>
      </c>
      <c r="K68" s="69">
        <v>11</v>
      </c>
      <c r="L68" s="70">
        <v>11</v>
      </c>
      <c r="M68" s="71">
        <f t="shared" si="28"/>
        <v>1493.6363636363637</v>
      </c>
      <c r="N68" s="67">
        <f t="shared" si="29"/>
        <v>119</v>
      </c>
      <c r="O68" s="72">
        <f t="shared" si="30"/>
        <v>95</v>
      </c>
      <c r="P68" s="73">
        <v>151</v>
      </c>
      <c r="Q68" s="74">
        <v>1</v>
      </c>
      <c r="R68" s="75">
        <v>155</v>
      </c>
      <c r="S68" s="76">
        <v>1</v>
      </c>
      <c r="T68" s="77">
        <v>123</v>
      </c>
      <c r="U68" s="78">
        <v>2</v>
      </c>
      <c r="V68" s="75">
        <v>173</v>
      </c>
      <c r="W68" s="78">
        <v>1</v>
      </c>
      <c r="X68" s="77">
        <v>9</v>
      </c>
      <c r="Y68" s="78">
        <v>0</v>
      </c>
      <c r="Z68" s="77">
        <v>137</v>
      </c>
      <c r="AA68" s="78">
        <v>2</v>
      </c>
      <c r="AB68" s="77">
        <v>1</v>
      </c>
      <c r="AC68" s="76">
        <v>0</v>
      </c>
      <c r="AD68" s="73">
        <v>98</v>
      </c>
      <c r="AE68" s="74">
        <v>0</v>
      </c>
      <c r="AF68" s="79">
        <v>115</v>
      </c>
      <c r="AG68" s="76">
        <v>2</v>
      </c>
      <c r="AH68" s="75">
        <v>91</v>
      </c>
      <c r="AI68" s="78">
        <v>1</v>
      </c>
      <c r="AJ68" s="75">
        <v>135</v>
      </c>
      <c r="AK68" s="78">
        <v>1</v>
      </c>
      <c r="AL68" s="50"/>
      <c r="AM68" s="22"/>
      <c r="AN68" s="50"/>
      <c r="AO68" s="80">
        <f t="shared" si="0"/>
        <v>1300</v>
      </c>
      <c r="AP68" s="56">
        <f t="shared" si="1"/>
        <v>1300</v>
      </c>
      <c r="AQ68" s="81">
        <f t="shared" si="2"/>
        <v>1396</v>
      </c>
      <c r="AR68" s="56">
        <f t="shared" si="3"/>
        <v>1228</v>
      </c>
      <c r="AS68" s="81">
        <f t="shared" si="4"/>
        <v>1952</v>
      </c>
      <c r="AT68" s="81">
        <f t="shared" si="5"/>
        <v>1300</v>
      </c>
      <c r="AU68" s="81">
        <f t="shared" si="6"/>
        <v>2222</v>
      </c>
      <c r="AV68" s="81">
        <f t="shared" si="7"/>
        <v>1492</v>
      </c>
      <c r="AW68" s="56">
        <f t="shared" si="8"/>
        <v>1437</v>
      </c>
      <c r="AX68" s="81">
        <f t="shared" si="9"/>
        <v>1503</v>
      </c>
      <c r="AY68" s="81">
        <f t="shared" si="10"/>
        <v>1300</v>
      </c>
      <c r="AZ68" s="2"/>
      <c r="BA68" s="82">
        <f t="shared" si="11"/>
        <v>8</v>
      </c>
      <c r="BB68" s="81">
        <f t="shared" si="12"/>
        <v>10</v>
      </c>
      <c r="BC68" s="81">
        <f t="shared" si="13"/>
        <v>10</v>
      </c>
      <c r="BD68" s="56">
        <f t="shared" si="14"/>
        <v>10</v>
      </c>
      <c r="BE68" s="81">
        <f t="shared" si="15"/>
        <v>16</v>
      </c>
      <c r="BF68" s="81">
        <f t="shared" si="16"/>
        <v>10</v>
      </c>
      <c r="BG68" s="81">
        <f t="shared" si="17"/>
        <v>13</v>
      </c>
      <c r="BH68" s="81">
        <f t="shared" si="18"/>
        <v>11</v>
      </c>
      <c r="BI68" s="81">
        <f t="shared" si="19"/>
        <v>10</v>
      </c>
      <c r="BJ68" s="81">
        <f t="shared" si="20"/>
        <v>10</v>
      </c>
      <c r="BK68" s="81">
        <f t="shared" si="21"/>
        <v>11</v>
      </c>
      <c r="BL68" s="57">
        <f t="shared" si="31"/>
        <v>119</v>
      </c>
      <c r="BM68" s="56">
        <f t="shared" si="32"/>
        <v>8</v>
      </c>
      <c r="BN68" s="56">
        <f t="shared" si="33"/>
        <v>16</v>
      </c>
      <c r="BO68" s="58">
        <f t="shared" si="34"/>
        <v>95</v>
      </c>
      <c r="BQ68" s="83">
        <f t="shared" si="22"/>
        <v>80</v>
      </c>
      <c r="BR68" s="84">
        <f t="shared" si="23"/>
        <v>97</v>
      </c>
    </row>
    <row r="69" spans="1:70" ht="15" customHeight="1">
      <c r="A69" s="61">
        <v>65</v>
      </c>
      <c r="B69" s="62" t="s">
        <v>98</v>
      </c>
      <c r="C69" s="31" t="s">
        <v>30</v>
      </c>
      <c r="D69" s="89"/>
      <c r="E69" s="64">
        <f t="shared" si="24"/>
        <v>1569.1399999999999</v>
      </c>
      <c r="F69" s="65">
        <f t="shared" si="25"/>
        <v>-12.860000000000014</v>
      </c>
      <c r="G69" s="67">
        <v>1582</v>
      </c>
      <c r="H69" s="66"/>
      <c r="I69" s="67">
        <f t="shared" si="26"/>
        <v>103.90909090909099</v>
      </c>
      <c r="J69" s="68">
        <f t="shared" si="27"/>
        <v>60</v>
      </c>
      <c r="K69" s="69">
        <v>12</v>
      </c>
      <c r="L69" s="70">
        <v>11</v>
      </c>
      <c r="M69" s="71">
        <f t="shared" si="28"/>
        <v>1478.090909090909</v>
      </c>
      <c r="N69" s="67">
        <f t="shared" si="29"/>
        <v>126</v>
      </c>
      <c r="O69" s="72">
        <f t="shared" si="30"/>
        <v>103</v>
      </c>
      <c r="P69" s="73">
        <v>152</v>
      </c>
      <c r="Q69" s="74">
        <v>1</v>
      </c>
      <c r="R69" s="75">
        <v>146</v>
      </c>
      <c r="S69" s="76">
        <v>0</v>
      </c>
      <c r="T69" s="77">
        <v>150</v>
      </c>
      <c r="U69" s="78">
        <v>2</v>
      </c>
      <c r="V69" s="75">
        <v>162</v>
      </c>
      <c r="W69" s="78">
        <v>1</v>
      </c>
      <c r="X69" s="77">
        <v>148</v>
      </c>
      <c r="Y69" s="78">
        <v>2</v>
      </c>
      <c r="Z69" s="77">
        <v>122</v>
      </c>
      <c r="AA69" s="78">
        <v>0</v>
      </c>
      <c r="AB69" s="77">
        <v>116</v>
      </c>
      <c r="AC69" s="76">
        <v>2</v>
      </c>
      <c r="AD69" s="73">
        <v>18</v>
      </c>
      <c r="AE69" s="74">
        <v>2</v>
      </c>
      <c r="AF69" s="79">
        <v>38</v>
      </c>
      <c r="AG69" s="76">
        <v>2</v>
      </c>
      <c r="AH69" s="75">
        <v>26</v>
      </c>
      <c r="AI69" s="78">
        <v>0</v>
      </c>
      <c r="AJ69" s="75">
        <v>53</v>
      </c>
      <c r="AK69" s="78">
        <v>0</v>
      </c>
      <c r="AL69" s="50"/>
      <c r="AM69" s="22"/>
      <c r="AN69" s="50"/>
      <c r="AO69" s="80">
        <f t="shared" ref="AO69:AO132" si="35">IF(B69="BRIVS",0,(LOOKUP(P69,$A$5:$A$180,$G$5:$G$180)))</f>
        <v>1300</v>
      </c>
      <c r="AP69" s="56">
        <f t="shared" ref="AP69:AP132" si="36">IF(B69="BRIVS",0,(LOOKUP(R69,$A$5:$A$180,$G$5:$G$180)))</f>
        <v>1300</v>
      </c>
      <c r="AQ69" s="81">
        <f t="shared" ref="AQ69:AQ132" si="37">IF(B69="BRIVS",0,(LOOKUP(T69,$A$5:$A$180,$G$5:$G$180)))</f>
        <v>1300</v>
      </c>
      <c r="AR69" s="56">
        <f t="shared" ref="AR69:AR132" si="38">IF(B69="BRIVS",0,(LOOKUP(V69,$A$5:$A$180,$G$5:$G$180)))</f>
        <v>1300</v>
      </c>
      <c r="AS69" s="81">
        <f t="shared" ref="AS69:AS132" si="39">IF(B69="BRIVS",0,(LOOKUP(X69,$A$5:$A$180,$G$5:$G$180)))</f>
        <v>1300</v>
      </c>
      <c r="AT69" s="81">
        <f t="shared" ref="AT69:AT132" si="40">IF(B69="BRIVS",0,(LOOKUP(Z69,$A$5:$A$180,$G$5:$G$180)))</f>
        <v>1404</v>
      </c>
      <c r="AU69" s="81">
        <f t="shared" ref="AU69:AU132" si="41">IF(B69="BRIVS",0,(LOOKUP(AB69,$A$5:$A$180,$G$5:$G$180)))</f>
        <v>1433</v>
      </c>
      <c r="AV69" s="81">
        <f t="shared" ref="AV69:AV132" si="42">IF(B69="BRIVS",0,(LOOKUP(AD69,$A$5:$A$180,$G$5:$G$180)))</f>
        <v>1819</v>
      </c>
      <c r="AW69" s="56">
        <f t="shared" ref="AW69:AW132" si="43">IF(B69="BRIVS",0,(LOOKUP(AF69,$A$5:$A$180,$G$5:$G$180)))</f>
        <v>1691</v>
      </c>
      <c r="AX69" s="81">
        <f t="shared" ref="AX69:AX132" si="44">IF(B69="BRIVS",0,(LOOKUP(AH69,$A$5:$A$180,$G$5:$G$180)))</f>
        <v>1779</v>
      </c>
      <c r="AY69" s="81">
        <f t="shared" ref="AY69:AY132" si="45">IF(B69="BRIVS",0,(LOOKUP(AJ69,$A$5:$A$180,$G$5:$G$180)))</f>
        <v>1633</v>
      </c>
      <c r="AZ69" s="2"/>
      <c r="BA69" s="82">
        <f t="shared" ref="BA69:BA132" si="46">IF(P69=999,0,(LOOKUP($P69,$A$5:$A$180,$K$5:$K$180)))</f>
        <v>10</v>
      </c>
      <c r="BB69" s="81">
        <f t="shared" ref="BB69:BB132" si="47">IF(R69=999,0,(LOOKUP($R69,$A$5:$A$180,$K$5:$K$180)))</f>
        <v>11</v>
      </c>
      <c r="BC69" s="81">
        <f t="shared" ref="BC69:BC132" si="48">IF(T69=999,0,(LOOKUP($T69,$A$5:$A$180,$K$5:$K$180)))</f>
        <v>9</v>
      </c>
      <c r="BD69" s="56">
        <f t="shared" ref="BD69:BD132" si="49">IF(V69=999,0,(LOOKUP($V69,$A$5:$A$180,$K$5:$K$180)))</f>
        <v>9</v>
      </c>
      <c r="BE69" s="81">
        <f t="shared" ref="BE69:BE132" si="50">IF(X69=999,0,(LOOKUP($X69,$A$5:$A$180,$K$5:$K$180)))</f>
        <v>11</v>
      </c>
      <c r="BF69" s="81">
        <f t="shared" ref="BF69:BF132" si="51">IF(Z69=999,0,(LOOKUP($Z69,$A$5:$A$180,$K$5:$K$180)))</f>
        <v>12</v>
      </c>
      <c r="BG69" s="81">
        <f t="shared" ref="BG69:BG132" si="52">IF(AB69=999,0,(LOOKUP($AB69,$A$5:$A$180,$K$5:$K$180)))</f>
        <v>9</v>
      </c>
      <c r="BH69" s="81">
        <f t="shared" ref="BH69:BH132" si="53">IF(AD69=999,0,(LOOKUP($AD69,$A$5:$A$180,$K$5:$K$180)))</f>
        <v>14</v>
      </c>
      <c r="BI69" s="81">
        <f t="shared" ref="BI69:BI132" si="54">IF(AF69=999,0,(LOOKUP($AF69,$A$5:$A$180,$K$5:$K$180)))</f>
        <v>13</v>
      </c>
      <c r="BJ69" s="81">
        <f t="shared" ref="BJ69:BJ132" si="55">IF(AH69=999,0,(LOOKUP($AH69,$A$5:$A$180,$K$5:$K$180)))</f>
        <v>14</v>
      </c>
      <c r="BK69" s="81">
        <f t="shared" ref="BK69:BK132" si="56">IF(AJ69=999,0,(LOOKUP($AJ69,$A$5:$A$180,$K$5:$K$180)))</f>
        <v>14</v>
      </c>
      <c r="BL69" s="57">
        <f t="shared" si="31"/>
        <v>126</v>
      </c>
      <c r="BM69" s="56">
        <f t="shared" si="32"/>
        <v>9</v>
      </c>
      <c r="BN69" s="56">
        <f t="shared" si="33"/>
        <v>14</v>
      </c>
      <c r="BO69" s="58">
        <f t="shared" si="34"/>
        <v>103</v>
      </c>
      <c r="BQ69" s="83">
        <f t="shared" ref="BQ69:BQ132" si="57">COUNTIF($K$5:$K$180,"&lt;"&amp;K69)+COUNTIFS($K$5:$K$180,K69,$N$5:$N$180,"&lt;"&amp;N69)+COUNTIFS($K$5:$K$180,K69,$N$5:$N$180,N69,$O$5:$O$180,"&lt;"&amp;O69)+1</f>
        <v>117</v>
      </c>
      <c r="BR69" s="84">
        <f t="shared" ref="BR69:BR132" si="58">IF(L69=0,0,RANK(BQ69,$BQ$5:$BQ$180,0))</f>
        <v>60</v>
      </c>
    </row>
    <row r="70" spans="1:70" ht="15" customHeight="1">
      <c r="A70" s="61">
        <v>66</v>
      </c>
      <c r="B70" s="62" t="s">
        <v>99</v>
      </c>
      <c r="C70" s="31" t="s">
        <v>30</v>
      </c>
      <c r="D70" s="89"/>
      <c r="E70" s="64">
        <f t="shared" si="24"/>
        <v>1667.42</v>
      </c>
      <c r="F70" s="65">
        <f t="shared" si="25"/>
        <v>86.419999999999987</v>
      </c>
      <c r="G70" s="67">
        <v>1581</v>
      </c>
      <c r="H70" s="66"/>
      <c r="I70" s="67">
        <f t="shared" si="26"/>
        <v>-165.5454545454545</v>
      </c>
      <c r="J70" s="68">
        <f t="shared" si="27"/>
        <v>5</v>
      </c>
      <c r="K70" s="69">
        <v>16</v>
      </c>
      <c r="L70" s="70">
        <v>11</v>
      </c>
      <c r="M70" s="71">
        <f t="shared" si="28"/>
        <v>1746.5454545454545</v>
      </c>
      <c r="N70" s="67">
        <f t="shared" si="29"/>
        <v>156</v>
      </c>
      <c r="O70" s="72">
        <f t="shared" si="30"/>
        <v>128</v>
      </c>
      <c r="P70" s="73">
        <v>153</v>
      </c>
      <c r="Q70" s="74">
        <v>2</v>
      </c>
      <c r="R70" s="75">
        <v>3</v>
      </c>
      <c r="S70" s="76">
        <v>1</v>
      </c>
      <c r="T70" s="77">
        <v>7</v>
      </c>
      <c r="U70" s="78">
        <v>0</v>
      </c>
      <c r="V70" s="75">
        <v>120</v>
      </c>
      <c r="W70" s="78">
        <v>2</v>
      </c>
      <c r="X70" s="77">
        <v>10</v>
      </c>
      <c r="Y70" s="78">
        <v>2</v>
      </c>
      <c r="Z70" s="77">
        <v>14</v>
      </c>
      <c r="AA70" s="78">
        <v>2</v>
      </c>
      <c r="AB70" s="77">
        <v>22</v>
      </c>
      <c r="AC70" s="76">
        <v>1</v>
      </c>
      <c r="AD70" s="73">
        <v>21</v>
      </c>
      <c r="AE70" s="74">
        <v>1</v>
      </c>
      <c r="AF70" s="79">
        <v>36</v>
      </c>
      <c r="AG70" s="76">
        <v>1</v>
      </c>
      <c r="AH70" s="75">
        <v>56</v>
      </c>
      <c r="AI70" s="78">
        <v>2</v>
      </c>
      <c r="AJ70" s="75">
        <v>26</v>
      </c>
      <c r="AK70" s="78">
        <v>2</v>
      </c>
      <c r="AL70" s="50"/>
      <c r="AM70" s="22"/>
      <c r="AN70" s="50"/>
      <c r="AO70" s="80">
        <f t="shared" si="35"/>
        <v>1300</v>
      </c>
      <c r="AP70" s="56">
        <f t="shared" si="36"/>
        <v>2039</v>
      </c>
      <c r="AQ70" s="81">
        <f t="shared" si="37"/>
        <v>1964</v>
      </c>
      <c r="AR70" s="56">
        <f t="shared" si="38"/>
        <v>1409</v>
      </c>
      <c r="AS70" s="81">
        <f t="shared" si="39"/>
        <v>1939</v>
      </c>
      <c r="AT70" s="81">
        <f t="shared" si="40"/>
        <v>1849</v>
      </c>
      <c r="AU70" s="81">
        <f t="shared" si="41"/>
        <v>1806</v>
      </c>
      <c r="AV70" s="81">
        <f t="shared" si="42"/>
        <v>1806</v>
      </c>
      <c r="AW70" s="56">
        <f t="shared" si="43"/>
        <v>1704</v>
      </c>
      <c r="AX70" s="81">
        <f t="shared" si="44"/>
        <v>1617</v>
      </c>
      <c r="AY70" s="81">
        <f t="shared" si="45"/>
        <v>1779</v>
      </c>
      <c r="AZ70" s="2"/>
      <c r="BA70" s="82">
        <f t="shared" si="46"/>
        <v>12</v>
      </c>
      <c r="BB70" s="81">
        <f t="shared" si="47"/>
        <v>15</v>
      </c>
      <c r="BC70" s="81">
        <f t="shared" si="48"/>
        <v>15</v>
      </c>
      <c r="BD70" s="56">
        <f t="shared" si="49"/>
        <v>11</v>
      </c>
      <c r="BE70" s="81">
        <f t="shared" si="50"/>
        <v>14</v>
      </c>
      <c r="BF70" s="81">
        <f t="shared" si="51"/>
        <v>15</v>
      </c>
      <c r="BG70" s="81">
        <f t="shared" si="52"/>
        <v>15</v>
      </c>
      <c r="BH70" s="81">
        <f t="shared" si="53"/>
        <v>17</v>
      </c>
      <c r="BI70" s="81">
        <f t="shared" si="54"/>
        <v>16</v>
      </c>
      <c r="BJ70" s="81">
        <f t="shared" si="55"/>
        <v>12</v>
      </c>
      <c r="BK70" s="81">
        <f t="shared" si="56"/>
        <v>14</v>
      </c>
      <c r="BL70" s="57">
        <f t="shared" si="31"/>
        <v>156</v>
      </c>
      <c r="BM70" s="56">
        <f t="shared" si="32"/>
        <v>11</v>
      </c>
      <c r="BN70" s="56">
        <f t="shared" si="33"/>
        <v>17</v>
      </c>
      <c r="BO70" s="58">
        <f t="shared" si="34"/>
        <v>128</v>
      </c>
      <c r="BQ70" s="83">
        <f t="shared" si="57"/>
        <v>172</v>
      </c>
      <c r="BR70" s="84">
        <f t="shared" si="58"/>
        <v>5</v>
      </c>
    </row>
    <row r="71" spans="1:70" ht="15" customHeight="1">
      <c r="A71" s="61">
        <v>67</v>
      </c>
      <c r="B71" s="62" t="s">
        <v>100</v>
      </c>
      <c r="C71" s="62" t="s">
        <v>34</v>
      </c>
      <c r="D71" s="89"/>
      <c r="E71" s="64">
        <f t="shared" ref="E71:E134" si="59">IF(G71=0,0,IF(G71+F71&lt;1000,1000,G71+F71))</f>
        <v>1548.94</v>
      </c>
      <c r="F71" s="65">
        <f t="shared" ref="F71:F134" si="60">IF(L71=0,0,IF(G71+(IF(I71&gt;-150,(IF(I71&gt;=150,IF(K71&gt;=$AU$1,0,SUM(IF(MAX(P71:AK71)=999,K71-2,K71)-L71*2*(15+50)%)*10),SUM(IF(MAX(P71:AK71)=999,K71-2,K71)-L71*2*(I71/10+50)%)*10)),(IF(I71&lt;-150,IF((IF(MAX(P71:AK71)=999,K71-2,K71)-L71*2*(I71/10+50)%)*10&lt;1,0,(IF(MAX(P71:AK71)=999,K71-2,K71)-L71*2*(I71/10+50)%)*10))))),(IF(I71&gt;-150,(IF(I71&gt;150,IF(K71&gt;=$AU$1,0,SUM(IF(MAX(P71:AK71)=999,K71-2,K71)-L71*2*(15+50)%)*10),SUM(IF(MAX(P71:AK71)=999,K71-2,K71)-L71*2*(I71/10+50)%)*10)),(IF(I71&lt;-150,IF((IF(MAX(P71:AK71)=999,K71-2,K71)-L71*2*(I71/10+50)%)*10&lt;1,0,(IF(MAX(P71:AK71)=999,K71-2,K71)-L71*2*(I71/10+50)%)*10)))))))</f>
        <v>-31.060000000000016</v>
      </c>
      <c r="G71" s="67">
        <v>1580</v>
      </c>
      <c r="H71" s="66"/>
      <c r="I71" s="67">
        <f t="shared" ref="I71:I134" si="61">SUM(G71-M71)</f>
        <v>95.727272727272748</v>
      </c>
      <c r="J71" s="68">
        <f t="shared" ref="J71:J134" si="62">BR71</f>
        <v>114</v>
      </c>
      <c r="K71" s="69">
        <v>10</v>
      </c>
      <c r="L71" s="70">
        <v>11</v>
      </c>
      <c r="M71" s="71">
        <f t="shared" ref="M71:M134" si="63">SUM(AO71:AY71)/L71</f>
        <v>1484.2727272727273</v>
      </c>
      <c r="N71" s="67">
        <f t="shared" ref="N71:N134" si="64">BL71</f>
        <v>116</v>
      </c>
      <c r="O71" s="72">
        <f t="shared" ref="O71:O134" si="65">BO71</f>
        <v>93</v>
      </c>
      <c r="P71" s="73">
        <v>154</v>
      </c>
      <c r="Q71" s="74">
        <v>2</v>
      </c>
      <c r="R71" s="75">
        <v>12</v>
      </c>
      <c r="S71" s="76">
        <v>0</v>
      </c>
      <c r="T71" s="77">
        <v>136</v>
      </c>
      <c r="U71" s="78">
        <v>2</v>
      </c>
      <c r="V71" s="75">
        <v>10</v>
      </c>
      <c r="W71" s="78">
        <v>1</v>
      </c>
      <c r="X71" s="77">
        <v>14</v>
      </c>
      <c r="Y71" s="78">
        <v>0</v>
      </c>
      <c r="Z71" s="77">
        <v>144</v>
      </c>
      <c r="AA71" s="78">
        <v>0</v>
      </c>
      <c r="AB71" s="77">
        <v>126</v>
      </c>
      <c r="AC71" s="76">
        <v>1</v>
      </c>
      <c r="AD71" s="73">
        <v>133</v>
      </c>
      <c r="AE71" s="74">
        <v>2</v>
      </c>
      <c r="AF71" s="79">
        <v>148</v>
      </c>
      <c r="AG71" s="76">
        <v>1</v>
      </c>
      <c r="AH71" s="75">
        <v>140</v>
      </c>
      <c r="AI71" s="78">
        <v>0</v>
      </c>
      <c r="AJ71" s="75">
        <v>115</v>
      </c>
      <c r="AK71" s="78">
        <v>1</v>
      </c>
      <c r="AL71" s="50"/>
      <c r="AM71" s="22"/>
      <c r="AN71" s="50"/>
      <c r="AO71" s="80">
        <f t="shared" si="35"/>
        <v>1300</v>
      </c>
      <c r="AP71" s="56">
        <f t="shared" si="36"/>
        <v>1919</v>
      </c>
      <c r="AQ71" s="81">
        <f t="shared" si="37"/>
        <v>1300</v>
      </c>
      <c r="AR71" s="56">
        <f t="shared" si="38"/>
        <v>1939</v>
      </c>
      <c r="AS71" s="81">
        <f t="shared" si="39"/>
        <v>1849</v>
      </c>
      <c r="AT71" s="81">
        <f t="shared" si="40"/>
        <v>1300</v>
      </c>
      <c r="AU71" s="81">
        <f t="shared" si="41"/>
        <v>1383</v>
      </c>
      <c r="AV71" s="81">
        <f t="shared" si="42"/>
        <v>1300</v>
      </c>
      <c r="AW71" s="56">
        <f t="shared" si="43"/>
        <v>1300</v>
      </c>
      <c r="AX71" s="81">
        <f t="shared" si="44"/>
        <v>1300</v>
      </c>
      <c r="AY71" s="81">
        <f t="shared" si="45"/>
        <v>1437</v>
      </c>
      <c r="AZ71" s="2"/>
      <c r="BA71" s="82">
        <f t="shared" si="46"/>
        <v>8</v>
      </c>
      <c r="BB71" s="81">
        <f t="shared" si="47"/>
        <v>10</v>
      </c>
      <c r="BC71" s="81">
        <f t="shared" si="48"/>
        <v>8</v>
      </c>
      <c r="BD71" s="56">
        <f t="shared" si="49"/>
        <v>14</v>
      </c>
      <c r="BE71" s="81">
        <f t="shared" si="50"/>
        <v>15</v>
      </c>
      <c r="BF71" s="81">
        <f t="shared" si="51"/>
        <v>10</v>
      </c>
      <c r="BG71" s="81">
        <f t="shared" si="52"/>
        <v>8</v>
      </c>
      <c r="BH71" s="81">
        <f t="shared" si="53"/>
        <v>9</v>
      </c>
      <c r="BI71" s="81">
        <f t="shared" si="54"/>
        <v>11</v>
      </c>
      <c r="BJ71" s="81">
        <f t="shared" si="55"/>
        <v>13</v>
      </c>
      <c r="BK71" s="81">
        <f t="shared" si="56"/>
        <v>10</v>
      </c>
      <c r="BL71" s="57">
        <f t="shared" ref="BL71:BL134" si="66">SUM(BA71,BB71,BC71,BD71,BE71,BG71,BF71,BH71,BI71,BJ71,BK71)</f>
        <v>116</v>
      </c>
      <c r="BM71" s="56">
        <f t="shared" ref="BM71:BM134" si="67">IF($AX$1&gt;8,(IF($AX$1=9,MIN(BA71:BI71),IF($AX$1=10,MIN(BA71:BJ71),IF($AX$1=11,MIN(BA71:BK71))))),(IF($AX$1=4,MIN(BA71:BD71),IF($AX$1=5,MIN(BA71:BE71),IF($AX$1=6,MIN(BA71:BF71),IF($AX$1=7,MIN(BA71:BG71),IF($AX$1=8,MIN(BA71:BH71))))))))</f>
        <v>8</v>
      </c>
      <c r="BN71" s="56">
        <f t="shared" ref="BN71:BN134" si="68">IF($AX$1&gt;8,(IF($AX$1=9,MAX(BA71:BI71),IF($AX$1=10,MAX(BA71:BJ71),IF($AX$1=11,MAX(BA71:BK71))))),(IF($AX$1=4,MAX(BA71:BD71),IF($AX$1=5,MAX(BA71:BE71),IF($AX$1=6,MAX(BA71:BF71),IF($AX$1=7,MAX(BA71:BG71),IF($AX$1=8,MAX(BA71:BH71))))))))</f>
        <v>15</v>
      </c>
      <c r="BO71" s="58">
        <f t="shared" ref="BO71:BO134" si="69">SUM($BL71-$BM71-BN71)</f>
        <v>93</v>
      </c>
      <c r="BQ71" s="83">
        <f t="shared" si="57"/>
        <v>63</v>
      </c>
      <c r="BR71" s="84">
        <f t="shared" si="58"/>
        <v>114</v>
      </c>
    </row>
    <row r="72" spans="1:70" ht="15" customHeight="1">
      <c r="A72" s="61">
        <v>68</v>
      </c>
      <c r="B72" s="62" t="s">
        <v>101</v>
      </c>
      <c r="C72" s="31" t="s">
        <v>30</v>
      </c>
      <c r="D72" s="89"/>
      <c r="E72" s="64">
        <f t="shared" si="59"/>
        <v>1566</v>
      </c>
      <c r="F72" s="65">
        <f t="shared" si="60"/>
        <v>-13.000000000000007</v>
      </c>
      <c r="G72" s="67">
        <v>1579</v>
      </c>
      <c r="H72" s="66"/>
      <c r="I72" s="67">
        <f t="shared" si="61"/>
        <v>163.09090909090901</v>
      </c>
      <c r="J72" s="68">
        <f t="shared" si="62"/>
        <v>51</v>
      </c>
      <c r="K72" s="69">
        <v>13</v>
      </c>
      <c r="L72" s="70">
        <v>11</v>
      </c>
      <c r="M72" s="71">
        <f t="shared" si="63"/>
        <v>1415.909090909091</v>
      </c>
      <c r="N72" s="67">
        <f t="shared" si="64"/>
        <v>112</v>
      </c>
      <c r="O72" s="72">
        <f t="shared" si="65"/>
        <v>91</v>
      </c>
      <c r="P72" s="73">
        <v>155</v>
      </c>
      <c r="Q72" s="74">
        <v>1</v>
      </c>
      <c r="R72" s="75">
        <v>145</v>
      </c>
      <c r="S72" s="76">
        <v>1</v>
      </c>
      <c r="T72" s="77">
        <v>137</v>
      </c>
      <c r="U72" s="78">
        <v>1</v>
      </c>
      <c r="V72" s="75">
        <v>151</v>
      </c>
      <c r="W72" s="78">
        <v>2</v>
      </c>
      <c r="X72" s="77">
        <v>15</v>
      </c>
      <c r="Y72" s="78">
        <v>0</v>
      </c>
      <c r="Z72" s="77">
        <v>159</v>
      </c>
      <c r="AA72" s="78">
        <v>0</v>
      </c>
      <c r="AB72" s="77">
        <v>131</v>
      </c>
      <c r="AC72" s="76">
        <v>2</v>
      </c>
      <c r="AD72" s="73">
        <v>105</v>
      </c>
      <c r="AE72" s="74">
        <v>2</v>
      </c>
      <c r="AF72" s="79">
        <v>173</v>
      </c>
      <c r="AG72" s="76">
        <v>2</v>
      </c>
      <c r="AH72" s="75">
        <v>23</v>
      </c>
      <c r="AI72" s="78">
        <v>0</v>
      </c>
      <c r="AJ72" s="75">
        <v>120</v>
      </c>
      <c r="AK72" s="78">
        <v>2</v>
      </c>
      <c r="AL72" s="50"/>
      <c r="AM72" s="22"/>
      <c r="AN72" s="50"/>
      <c r="AO72" s="80">
        <f t="shared" si="35"/>
        <v>1300</v>
      </c>
      <c r="AP72" s="56">
        <f t="shared" si="36"/>
        <v>1300</v>
      </c>
      <c r="AQ72" s="81">
        <f t="shared" si="37"/>
        <v>1300</v>
      </c>
      <c r="AR72" s="56">
        <f t="shared" si="38"/>
        <v>1300</v>
      </c>
      <c r="AS72" s="81">
        <f t="shared" si="39"/>
        <v>1844</v>
      </c>
      <c r="AT72" s="81">
        <f t="shared" si="40"/>
        <v>1300</v>
      </c>
      <c r="AU72" s="81">
        <f t="shared" si="41"/>
        <v>1328</v>
      </c>
      <c r="AV72" s="81">
        <f t="shared" si="42"/>
        <v>1468</v>
      </c>
      <c r="AW72" s="56">
        <f t="shared" si="43"/>
        <v>1228</v>
      </c>
      <c r="AX72" s="81">
        <f t="shared" si="44"/>
        <v>1798</v>
      </c>
      <c r="AY72" s="81">
        <f t="shared" si="45"/>
        <v>1409</v>
      </c>
      <c r="AZ72" s="2"/>
      <c r="BA72" s="82">
        <f t="shared" si="46"/>
        <v>10</v>
      </c>
      <c r="BB72" s="81">
        <f t="shared" si="47"/>
        <v>8</v>
      </c>
      <c r="BC72" s="81">
        <f t="shared" si="48"/>
        <v>10</v>
      </c>
      <c r="BD72" s="56">
        <f t="shared" si="49"/>
        <v>8</v>
      </c>
      <c r="BE72" s="81">
        <f t="shared" si="50"/>
        <v>13</v>
      </c>
      <c r="BF72" s="81">
        <f t="shared" si="51"/>
        <v>10</v>
      </c>
      <c r="BG72" s="81">
        <f t="shared" si="52"/>
        <v>10</v>
      </c>
      <c r="BH72" s="81">
        <f t="shared" si="53"/>
        <v>9</v>
      </c>
      <c r="BI72" s="81">
        <f t="shared" si="54"/>
        <v>10</v>
      </c>
      <c r="BJ72" s="81">
        <f t="shared" si="55"/>
        <v>13</v>
      </c>
      <c r="BK72" s="81">
        <f t="shared" si="56"/>
        <v>11</v>
      </c>
      <c r="BL72" s="57">
        <f t="shared" si="66"/>
        <v>112</v>
      </c>
      <c r="BM72" s="56">
        <f t="shared" si="67"/>
        <v>8</v>
      </c>
      <c r="BN72" s="56">
        <f t="shared" si="68"/>
        <v>13</v>
      </c>
      <c r="BO72" s="58">
        <f t="shared" si="69"/>
        <v>91</v>
      </c>
      <c r="BQ72" s="83">
        <f t="shared" si="57"/>
        <v>126</v>
      </c>
      <c r="BR72" s="84">
        <f t="shared" si="58"/>
        <v>51</v>
      </c>
    </row>
    <row r="73" spans="1:70" ht="15" customHeight="1">
      <c r="A73" s="61">
        <v>69</v>
      </c>
      <c r="B73" s="62" t="s">
        <v>102</v>
      </c>
      <c r="C73" s="31" t="s">
        <v>30</v>
      </c>
      <c r="D73" s="89"/>
      <c r="E73" s="64">
        <f t="shared" si="59"/>
        <v>1550.5</v>
      </c>
      <c r="F73" s="65">
        <f t="shared" si="60"/>
        <v>-26.500000000000004</v>
      </c>
      <c r="G73" s="67">
        <v>1577</v>
      </c>
      <c r="H73" s="66"/>
      <c r="I73" s="67">
        <f t="shared" si="61"/>
        <v>120.4545454545455</v>
      </c>
      <c r="J73" s="68">
        <f t="shared" si="62"/>
        <v>96</v>
      </c>
      <c r="K73" s="69">
        <v>11</v>
      </c>
      <c r="L73" s="70">
        <v>11</v>
      </c>
      <c r="M73" s="71">
        <f t="shared" si="63"/>
        <v>1456.5454545454545</v>
      </c>
      <c r="N73" s="67">
        <f t="shared" si="64"/>
        <v>120</v>
      </c>
      <c r="O73" s="72">
        <f t="shared" si="65"/>
        <v>97</v>
      </c>
      <c r="P73" s="73">
        <v>156</v>
      </c>
      <c r="Q73" s="74">
        <v>2</v>
      </c>
      <c r="R73" s="75">
        <v>16</v>
      </c>
      <c r="S73" s="76">
        <v>1</v>
      </c>
      <c r="T73" s="77">
        <v>8</v>
      </c>
      <c r="U73" s="78">
        <v>0</v>
      </c>
      <c r="V73" s="75">
        <v>146</v>
      </c>
      <c r="W73" s="78">
        <v>1</v>
      </c>
      <c r="X73" s="77">
        <v>162</v>
      </c>
      <c r="Y73" s="78">
        <v>2</v>
      </c>
      <c r="Z73" s="77">
        <v>158</v>
      </c>
      <c r="AA73" s="78">
        <v>0</v>
      </c>
      <c r="AB73" s="77">
        <v>120</v>
      </c>
      <c r="AC73" s="76">
        <v>1</v>
      </c>
      <c r="AD73" s="73">
        <v>114</v>
      </c>
      <c r="AE73" s="74">
        <v>0</v>
      </c>
      <c r="AF73" s="79">
        <v>113</v>
      </c>
      <c r="AG73" s="76">
        <v>0</v>
      </c>
      <c r="AH73" s="75">
        <v>168</v>
      </c>
      <c r="AI73" s="78">
        <v>2</v>
      </c>
      <c r="AJ73" s="75">
        <v>116</v>
      </c>
      <c r="AK73" s="78">
        <v>2</v>
      </c>
      <c r="AL73" s="50"/>
      <c r="AM73" s="22"/>
      <c r="AN73" s="50"/>
      <c r="AO73" s="80">
        <f t="shared" si="35"/>
        <v>1300</v>
      </c>
      <c r="AP73" s="56">
        <f t="shared" si="36"/>
        <v>1829</v>
      </c>
      <c r="AQ73" s="81">
        <f t="shared" si="37"/>
        <v>1959</v>
      </c>
      <c r="AR73" s="56">
        <f t="shared" si="38"/>
        <v>1300</v>
      </c>
      <c r="AS73" s="81">
        <f t="shared" si="39"/>
        <v>1300</v>
      </c>
      <c r="AT73" s="81">
        <f t="shared" si="40"/>
        <v>1300</v>
      </c>
      <c r="AU73" s="81">
        <f t="shared" si="41"/>
        <v>1409</v>
      </c>
      <c r="AV73" s="81">
        <f t="shared" si="42"/>
        <v>1443</v>
      </c>
      <c r="AW73" s="56">
        <f t="shared" si="43"/>
        <v>1449</v>
      </c>
      <c r="AX73" s="81">
        <f t="shared" si="44"/>
        <v>1300</v>
      </c>
      <c r="AY73" s="81">
        <f t="shared" si="45"/>
        <v>1433</v>
      </c>
      <c r="AZ73" s="2"/>
      <c r="BA73" s="82">
        <f t="shared" si="46"/>
        <v>6</v>
      </c>
      <c r="BB73" s="81">
        <f t="shared" si="47"/>
        <v>14</v>
      </c>
      <c r="BC73" s="81">
        <f t="shared" si="48"/>
        <v>17</v>
      </c>
      <c r="BD73" s="56">
        <f t="shared" si="49"/>
        <v>11</v>
      </c>
      <c r="BE73" s="81">
        <f t="shared" si="50"/>
        <v>9</v>
      </c>
      <c r="BF73" s="81">
        <f t="shared" si="51"/>
        <v>12</v>
      </c>
      <c r="BG73" s="81">
        <f t="shared" si="52"/>
        <v>11</v>
      </c>
      <c r="BH73" s="81">
        <f t="shared" si="53"/>
        <v>11</v>
      </c>
      <c r="BI73" s="81">
        <f t="shared" si="54"/>
        <v>10</v>
      </c>
      <c r="BJ73" s="81">
        <f t="shared" si="55"/>
        <v>10</v>
      </c>
      <c r="BK73" s="81">
        <f t="shared" si="56"/>
        <v>9</v>
      </c>
      <c r="BL73" s="57">
        <f t="shared" si="66"/>
        <v>120</v>
      </c>
      <c r="BM73" s="56">
        <f t="shared" si="67"/>
        <v>6</v>
      </c>
      <c r="BN73" s="56">
        <f t="shared" si="68"/>
        <v>17</v>
      </c>
      <c r="BO73" s="58">
        <f t="shared" si="69"/>
        <v>97</v>
      </c>
      <c r="BQ73" s="83">
        <f t="shared" si="57"/>
        <v>81</v>
      </c>
      <c r="BR73" s="84">
        <f t="shared" si="58"/>
        <v>96</v>
      </c>
    </row>
    <row r="74" spans="1:70" ht="15" customHeight="1">
      <c r="A74" s="61">
        <v>70</v>
      </c>
      <c r="B74" s="62" t="s">
        <v>103</v>
      </c>
      <c r="C74" s="62" t="s">
        <v>34</v>
      </c>
      <c r="D74" s="89"/>
      <c r="E74" s="64">
        <f t="shared" si="59"/>
        <v>1622.8400000000001</v>
      </c>
      <c r="F74" s="65">
        <f t="shared" si="60"/>
        <v>61.840000000000032</v>
      </c>
      <c r="G74" s="67">
        <v>1561</v>
      </c>
      <c r="H74" s="66"/>
      <c r="I74" s="67">
        <f t="shared" si="61"/>
        <v>-235.63636363636374</v>
      </c>
      <c r="J74" s="68">
        <f t="shared" si="62"/>
        <v>54</v>
      </c>
      <c r="K74" s="69">
        <v>12</v>
      </c>
      <c r="L74" s="70">
        <v>11</v>
      </c>
      <c r="M74" s="71">
        <f t="shared" si="63"/>
        <v>1796.6363636363637</v>
      </c>
      <c r="N74" s="67">
        <f t="shared" si="64"/>
        <v>139</v>
      </c>
      <c r="O74" s="72">
        <f t="shared" si="65"/>
        <v>116</v>
      </c>
      <c r="P74" s="73">
        <v>157</v>
      </c>
      <c r="Q74" s="74">
        <v>2</v>
      </c>
      <c r="R74" s="75">
        <v>7</v>
      </c>
      <c r="S74" s="76">
        <v>1</v>
      </c>
      <c r="T74" s="77">
        <v>3</v>
      </c>
      <c r="U74" s="78">
        <v>1</v>
      </c>
      <c r="V74" s="75">
        <v>12</v>
      </c>
      <c r="W74" s="78">
        <v>2</v>
      </c>
      <c r="X74" s="77">
        <v>21</v>
      </c>
      <c r="Y74" s="78">
        <v>0</v>
      </c>
      <c r="Z74" s="77">
        <v>18</v>
      </c>
      <c r="AA74" s="78">
        <v>1</v>
      </c>
      <c r="AB74" s="77">
        <v>5</v>
      </c>
      <c r="AC74" s="76">
        <v>2</v>
      </c>
      <c r="AD74" s="73">
        <v>27</v>
      </c>
      <c r="AE74" s="74">
        <v>0</v>
      </c>
      <c r="AF74" s="79">
        <v>1</v>
      </c>
      <c r="AG74" s="76">
        <v>2</v>
      </c>
      <c r="AH74" s="75">
        <v>47</v>
      </c>
      <c r="AI74" s="78">
        <v>0</v>
      </c>
      <c r="AJ74" s="75">
        <v>153</v>
      </c>
      <c r="AK74" s="78">
        <v>1</v>
      </c>
      <c r="AL74" s="50"/>
      <c r="AM74" s="22"/>
      <c r="AN74" s="50"/>
      <c r="AO74" s="80">
        <f t="shared" si="35"/>
        <v>1300</v>
      </c>
      <c r="AP74" s="56">
        <f t="shared" si="36"/>
        <v>1964</v>
      </c>
      <c r="AQ74" s="81">
        <f t="shared" si="37"/>
        <v>2039</v>
      </c>
      <c r="AR74" s="56">
        <f t="shared" si="38"/>
        <v>1919</v>
      </c>
      <c r="AS74" s="81">
        <f t="shared" si="39"/>
        <v>1806</v>
      </c>
      <c r="AT74" s="81">
        <f t="shared" si="40"/>
        <v>1819</v>
      </c>
      <c r="AU74" s="81">
        <f t="shared" si="41"/>
        <v>1967</v>
      </c>
      <c r="AV74" s="81">
        <f t="shared" si="42"/>
        <v>1779</v>
      </c>
      <c r="AW74" s="56">
        <f t="shared" si="43"/>
        <v>2222</v>
      </c>
      <c r="AX74" s="81">
        <f t="shared" si="44"/>
        <v>1648</v>
      </c>
      <c r="AY74" s="81">
        <f t="shared" si="45"/>
        <v>1300</v>
      </c>
      <c r="AZ74" s="2"/>
      <c r="BA74" s="82">
        <f t="shared" si="46"/>
        <v>6</v>
      </c>
      <c r="BB74" s="81">
        <f t="shared" si="47"/>
        <v>15</v>
      </c>
      <c r="BC74" s="81">
        <f t="shared" si="48"/>
        <v>15</v>
      </c>
      <c r="BD74" s="56">
        <f t="shared" si="49"/>
        <v>10</v>
      </c>
      <c r="BE74" s="81">
        <f t="shared" si="50"/>
        <v>17</v>
      </c>
      <c r="BF74" s="81">
        <f t="shared" si="51"/>
        <v>14</v>
      </c>
      <c r="BG74" s="81">
        <f t="shared" si="52"/>
        <v>9</v>
      </c>
      <c r="BH74" s="81">
        <f t="shared" si="53"/>
        <v>15</v>
      </c>
      <c r="BI74" s="81">
        <f t="shared" si="54"/>
        <v>13</v>
      </c>
      <c r="BJ74" s="81">
        <f t="shared" si="55"/>
        <v>13</v>
      </c>
      <c r="BK74" s="81">
        <f t="shared" si="56"/>
        <v>12</v>
      </c>
      <c r="BL74" s="57">
        <f t="shared" si="66"/>
        <v>139</v>
      </c>
      <c r="BM74" s="56">
        <f t="shared" si="67"/>
        <v>6</v>
      </c>
      <c r="BN74" s="56">
        <f t="shared" si="68"/>
        <v>17</v>
      </c>
      <c r="BO74" s="58">
        <f t="shared" si="69"/>
        <v>116</v>
      </c>
      <c r="BQ74" s="83">
        <f t="shared" si="57"/>
        <v>123</v>
      </c>
      <c r="BR74" s="84">
        <f t="shared" si="58"/>
        <v>54</v>
      </c>
    </row>
    <row r="75" spans="1:70" ht="15" customHeight="1">
      <c r="A75" s="61">
        <v>71</v>
      </c>
      <c r="B75" s="62" t="s">
        <v>104</v>
      </c>
      <c r="C75" s="31" t="s">
        <v>30</v>
      </c>
      <c r="D75" s="89"/>
      <c r="E75" s="64">
        <f t="shared" si="59"/>
        <v>1570.26</v>
      </c>
      <c r="F75" s="65">
        <f t="shared" si="60"/>
        <v>19.259999999999984</v>
      </c>
      <c r="G75" s="67">
        <v>1551</v>
      </c>
      <c r="H75" s="66"/>
      <c r="I75" s="67">
        <f t="shared" si="61"/>
        <v>-42.090909090909008</v>
      </c>
      <c r="J75" s="68">
        <f t="shared" si="62"/>
        <v>56</v>
      </c>
      <c r="K75" s="69">
        <v>12</v>
      </c>
      <c r="L75" s="70">
        <v>11</v>
      </c>
      <c r="M75" s="71">
        <f t="shared" si="63"/>
        <v>1593.090909090909</v>
      </c>
      <c r="N75" s="67">
        <f t="shared" si="64"/>
        <v>136</v>
      </c>
      <c r="O75" s="72">
        <f t="shared" si="65"/>
        <v>111</v>
      </c>
      <c r="P75" s="73">
        <v>158</v>
      </c>
      <c r="Q75" s="74">
        <v>1</v>
      </c>
      <c r="R75" s="75">
        <v>152</v>
      </c>
      <c r="S75" s="76">
        <v>2</v>
      </c>
      <c r="T75" s="77">
        <v>16</v>
      </c>
      <c r="U75" s="78">
        <v>1</v>
      </c>
      <c r="V75" s="75">
        <v>24</v>
      </c>
      <c r="W75" s="78">
        <v>0</v>
      </c>
      <c r="X75" s="77">
        <v>164</v>
      </c>
      <c r="Y75" s="78">
        <v>1</v>
      </c>
      <c r="Z75" s="77">
        <v>154</v>
      </c>
      <c r="AA75" s="78">
        <v>2</v>
      </c>
      <c r="AB75" s="77">
        <v>8</v>
      </c>
      <c r="AC75" s="76">
        <v>0</v>
      </c>
      <c r="AD75" s="73">
        <v>140</v>
      </c>
      <c r="AE75" s="74">
        <v>2</v>
      </c>
      <c r="AF75" s="79">
        <v>4</v>
      </c>
      <c r="AG75" s="76">
        <v>2</v>
      </c>
      <c r="AH75" s="75">
        <v>44</v>
      </c>
      <c r="AI75" s="78">
        <v>0</v>
      </c>
      <c r="AJ75" s="75">
        <v>20</v>
      </c>
      <c r="AK75" s="78">
        <v>1</v>
      </c>
      <c r="AL75" s="50"/>
      <c r="AM75" s="22"/>
      <c r="AN75" s="50"/>
      <c r="AO75" s="80">
        <f t="shared" si="35"/>
        <v>1300</v>
      </c>
      <c r="AP75" s="56">
        <f t="shared" si="36"/>
        <v>1300</v>
      </c>
      <c r="AQ75" s="81">
        <f t="shared" si="37"/>
        <v>1829</v>
      </c>
      <c r="AR75" s="56">
        <f t="shared" si="38"/>
        <v>1785</v>
      </c>
      <c r="AS75" s="81">
        <f t="shared" si="39"/>
        <v>1300</v>
      </c>
      <c r="AT75" s="81">
        <f t="shared" si="40"/>
        <v>1300</v>
      </c>
      <c r="AU75" s="81">
        <f t="shared" si="41"/>
        <v>1959</v>
      </c>
      <c r="AV75" s="81">
        <f t="shared" si="42"/>
        <v>1300</v>
      </c>
      <c r="AW75" s="56">
        <f t="shared" si="43"/>
        <v>1977</v>
      </c>
      <c r="AX75" s="81">
        <f t="shared" si="44"/>
        <v>1665</v>
      </c>
      <c r="AY75" s="81">
        <f t="shared" si="45"/>
        <v>1809</v>
      </c>
      <c r="AZ75" s="2"/>
      <c r="BA75" s="82">
        <f t="shared" si="46"/>
        <v>12</v>
      </c>
      <c r="BB75" s="81">
        <f t="shared" si="47"/>
        <v>10</v>
      </c>
      <c r="BC75" s="81">
        <f t="shared" si="48"/>
        <v>14</v>
      </c>
      <c r="BD75" s="56">
        <f t="shared" si="49"/>
        <v>14</v>
      </c>
      <c r="BE75" s="81">
        <f t="shared" si="50"/>
        <v>12</v>
      </c>
      <c r="BF75" s="81">
        <f t="shared" si="51"/>
        <v>8</v>
      </c>
      <c r="BG75" s="81">
        <f t="shared" si="52"/>
        <v>17</v>
      </c>
      <c r="BH75" s="81">
        <f t="shared" si="53"/>
        <v>13</v>
      </c>
      <c r="BI75" s="81">
        <f t="shared" si="54"/>
        <v>11</v>
      </c>
      <c r="BJ75" s="81">
        <f t="shared" si="55"/>
        <v>13</v>
      </c>
      <c r="BK75" s="81">
        <f t="shared" si="56"/>
        <v>12</v>
      </c>
      <c r="BL75" s="57">
        <f t="shared" si="66"/>
        <v>136</v>
      </c>
      <c r="BM75" s="56">
        <f t="shared" si="67"/>
        <v>8</v>
      </c>
      <c r="BN75" s="56">
        <f t="shared" si="68"/>
        <v>17</v>
      </c>
      <c r="BO75" s="58">
        <f t="shared" si="69"/>
        <v>111</v>
      </c>
      <c r="BQ75" s="83">
        <f t="shared" si="57"/>
        <v>121</v>
      </c>
      <c r="BR75" s="84">
        <f t="shared" si="58"/>
        <v>56</v>
      </c>
    </row>
    <row r="76" spans="1:70" ht="15" customHeight="1">
      <c r="A76" s="61">
        <v>72</v>
      </c>
      <c r="B76" s="62" t="s">
        <v>105</v>
      </c>
      <c r="C76" s="31" t="s">
        <v>30</v>
      </c>
      <c r="D76" s="89"/>
      <c r="E76" s="64">
        <f t="shared" si="59"/>
        <v>1550.92</v>
      </c>
      <c r="F76" s="65">
        <f t="shared" si="60"/>
        <v>2.9199999999999804</v>
      </c>
      <c r="G76" s="67">
        <v>1548</v>
      </c>
      <c r="H76" s="66"/>
      <c r="I76" s="67">
        <f t="shared" si="61"/>
        <v>32.181818181818244</v>
      </c>
      <c r="J76" s="68">
        <f t="shared" si="62"/>
        <v>64</v>
      </c>
      <c r="K76" s="69">
        <v>12</v>
      </c>
      <c r="L76" s="70">
        <v>11</v>
      </c>
      <c r="M76" s="71">
        <f t="shared" si="63"/>
        <v>1515.8181818181818</v>
      </c>
      <c r="N76" s="67">
        <f t="shared" si="64"/>
        <v>121</v>
      </c>
      <c r="O76" s="72">
        <f t="shared" si="65"/>
        <v>100</v>
      </c>
      <c r="P76" s="73">
        <v>159</v>
      </c>
      <c r="Q76" s="74">
        <v>0</v>
      </c>
      <c r="R76" s="75">
        <v>139</v>
      </c>
      <c r="S76" s="76">
        <v>1</v>
      </c>
      <c r="T76" s="77">
        <v>127</v>
      </c>
      <c r="U76" s="78">
        <v>2</v>
      </c>
      <c r="V76" s="75">
        <v>137</v>
      </c>
      <c r="W76" s="78">
        <v>2</v>
      </c>
      <c r="X76" s="77">
        <v>19</v>
      </c>
      <c r="Y76" s="78">
        <v>1</v>
      </c>
      <c r="Z76" s="77">
        <v>22</v>
      </c>
      <c r="AA76" s="78">
        <v>0</v>
      </c>
      <c r="AB76" s="77">
        <v>136</v>
      </c>
      <c r="AC76" s="76">
        <v>2</v>
      </c>
      <c r="AD76" s="73">
        <v>15</v>
      </c>
      <c r="AE76" s="74">
        <v>2</v>
      </c>
      <c r="AF76" s="79">
        <v>33</v>
      </c>
      <c r="AG76" s="76">
        <v>0</v>
      </c>
      <c r="AH76" s="75">
        <v>39</v>
      </c>
      <c r="AI76" s="78">
        <v>0</v>
      </c>
      <c r="AJ76" s="75">
        <v>173</v>
      </c>
      <c r="AK76" s="78">
        <v>2</v>
      </c>
      <c r="AL76" s="50"/>
      <c r="AM76" s="22"/>
      <c r="AN76" s="50"/>
      <c r="AO76" s="80">
        <f t="shared" si="35"/>
        <v>1300</v>
      </c>
      <c r="AP76" s="56">
        <f t="shared" si="36"/>
        <v>1300</v>
      </c>
      <c r="AQ76" s="81">
        <f t="shared" si="37"/>
        <v>1372</v>
      </c>
      <c r="AR76" s="56">
        <f t="shared" si="38"/>
        <v>1300</v>
      </c>
      <c r="AS76" s="81">
        <f t="shared" si="39"/>
        <v>1811</v>
      </c>
      <c r="AT76" s="81">
        <f t="shared" si="40"/>
        <v>1806</v>
      </c>
      <c r="AU76" s="81">
        <f t="shared" si="41"/>
        <v>1300</v>
      </c>
      <c r="AV76" s="81">
        <f t="shared" si="42"/>
        <v>1844</v>
      </c>
      <c r="AW76" s="56">
        <f t="shared" si="43"/>
        <v>1726</v>
      </c>
      <c r="AX76" s="81">
        <f t="shared" si="44"/>
        <v>1687</v>
      </c>
      <c r="AY76" s="81">
        <f t="shared" si="45"/>
        <v>1228</v>
      </c>
      <c r="AZ76" s="2"/>
      <c r="BA76" s="82">
        <f t="shared" si="46"/>
        <v>10</v>
      </c>
      <c r="BB76" s="81">
        <f t="shared" si="47"/>
        <v>8</v>
      </c>
      <c r="BC76" s="81">
        <f t="shared" si="48"/>
        <v>6</v>
      </c>
      <c r="BD76" s="56">
        <f t="shared" si="49"/>
        <v>10</v>
      </c>
      <c r="BE76" s="81">
        <f t="shared" si="50"/>
        <v>15</v>
      </c>
      <c r="BF76" s="81">
        <f t="shared" si="51"/>
        <v>15</v>
      </c>
      <c r="BG76" s="81">
        <f t="shared" si="52"/>
        <v>8</v>
      </c>
      <c r="BH76" s="81">
        <f t="shared" si="53"/>
        <v>13</v>
      </c>
      <c r="BI76" s="81">
        <f t="shared" si="54"/>
        <v>14</v>
      </c>
      <c r="BJ76" s="81">
        <f t="shared" si="55"/>
        <v>12</v>
      </c>
      <c r="BK76" s="81">
        <f t="shared" si="56"/>
        <v>10</v>
      </c>
      <c r="BL76" s="57">
        <f t="shared" si="66"/>
        <v>121</v>
      </c>
      <c r="BM76" s="56">
        <f t="shared" si="67"/>
        <v>6</v>
      </c>
      <c r="BN76" s="56">
        <f t="shared" si="68"/>
        <v>15</v>
      </c>
      <c r="BO76" s="58">
        <f t="shared" si="69"/>
        <v>100</v>
      </c>
      <c r="BQ76" s="83">
        <f t="shared" si="57"/>
        <v>113</v>
      </c>
      <c r="BR76" s="84">
        <f t="shared" si="58"/>
        <v>64</v>
      </c>
    </row>
    <row r="77" spans="1:70" ht="15" customHeight="1">
      <c r="A77" s="61">
        <v>73</v>
      </c>
      <c r="B77" s="62" t="s">
        <v>106</v>
      </c>
      <c r="C77" s="62" t="s">
        <v>34</v>
      </c>
      <c r="D77" s="89"/>
      <c r="E77" s="64">
        <f t="shared" si="59"/>
        <v>1510.3</v>
      </c>
      <c r="F77" s="65">
        <f t="shared" si="60"/>
        <v>-37.699999999999996</v>
      </c>
      <c r="G77" s="67">
        <v>1548</v>
      </c>
      <c r="H77" s="66"/>
      <c r="I77" s="67">
        <f t="shared" si="61"/>
        <v>80.454545454545496</v>
      </c>
      <c r="J77" s="68">
        <f t="shared" si="62"/>
        <v>129</v>
      </c>
      <c r="K77" s="69">
        <v>9</v>
      </c>
      <c r="L77" s="70">
        <v>11</v>
      </c>
      <c r="M77" s="71">
        <f t="shared" si="63"/>
        <v>1467.5454545454545</v>
      </c>
      <c r="N77" s="67">
        <f t="shared" si="64"/>
        <v>122</v>
      </c>
      <c r="O77" s="72">
        <f t="shared" si="65"/>
        <v>100</v>
      </c>
      <c r="P77" s="73">
        <v>160</v>
      </c>
      <c r="Q77" s="74">
        <v>2</v>
      </c>
      <c r="R77" s="75">
        <v>22</v>
      </c>
      <c r="S77" s="76">
        <v>1</v>
      </c>
      <c r="T77" s="77">
        <v>18</v>
      </c>
      <c r="U77" s="78">
        <v>0</v>
      </c>
      <c r="V77" s="75">
        <v>152</v>
      </c>
      <c r="W77" s="78">
        <v>0</v>
      </c>
      <c r="X77" s="77">
        <v>131</v>
      </c>
      <c r="Y77" s="78">
        <v>2</v>
      </c>
      <c r="Z77" s="77">
        <v>164</v>
      </c>
      <c r="AA77" s="78">
        <v>2</v>
      </c>
      <c r="AB77" s="77">
        <v>14</v>
      </c>
      <c r="AC77" s="76">
        <v>0</v>
      </c>
      <c r="AD77" s="73">
        <v>144</v>
      </c>
      <c r="AE77" s="74">
        <v>0</v>
      </c>
      <c r="AF77" s="79">
        <v>120</v>
      </c>
      <c r="AG77" s="76">
        <v>0</v>
      </c>
      <c r="AH77" s="75">
        <v>117</v>
      </c>
      <c r="AI77" s="78">
        <v>1</v>
      </c>
      <c r="AJ77" s="75">
        <v>133</v>
      </c>
      <c r="AK77" s="78">
        <v>1</v>
      </c>
      <c r="AL77" s="50"/>
      <c r="AM77" s="22"/>
      <c r="AN77" s="50"/>
      <c r="AO77" s="80">
        <f t="shared" si="35"/>
        <v>1300</v>
      </c>
      <c r="AP77" s="56">
        <f t="shared" si="36"/>
        <v>1806</v>
      </c>
      <c r="AQ77" s="81">
        <f t="shared" si="37"/>
        <v>1819</v>
      </c>
      <c r="AR77" s="56">
        <f t="shared" si="38"/>
        <v>1300</v>
      </c>
      <c r="AS77" s="81">
        <f t="shared" si="39"/>
        <v>1328</v>
      </c>
      <c r="AT77" s="81">
        <f t="shared" si="40"/>
        <v>1300</v>
      </c>
      <c r="AU77" s="81">
        <f t="shared" si="41"/>
        <v>1849</v>
      </c>
      <c r="AV77" s="81">
        <f t="shared" si="42"/>
        <v>1300</v>
      </c>
      <c r="AW77" s="56">
        <f t="shared" si="43"/>
        <v>1409</v>
      </c>
      <c r="AX77" s="81">
        <f t="shared" si="44"/>
        <v>1432</v>
      </c>
      <c r="AY77" s="81">
        <f t="shared" si="45"/>
        <v>1300</v>
      </c>
      <c r="AZ77" s="2"/>
      <c r="BA77" s="82">
        <f t="shared" si="46"/>
        <v>7</v>
      </c>
      <c r="BB77" s="81">
        <f t="shared" si="47"/>
        <v>15</v>
      </c>
      <c r="BC77" s="81">
        <f t="shared" si="48"/>
        <v>14</v>
      </c>
      <c r="BD77" s="56">
        <f t="shared" si="49"/>
        <v>10</v>
      </c>
      <c r="BE77" s="81">
        <f t="shared" si="50"/>
        <v>10</v>
      </c>
      <c r="BF77" s="81">
        <f t="shared" si="51"/>
        <v>12</v>
      </c>
      <c r="BG77" s="81">
        <f t="shared" si="52"/>
        <v>15</v>
      </c>
      <c r="BH77" s="81">
        <f t="shared" si="53"/>
        <v>10</v>
      </c>
      <c r="BI77" s="81">
        <f t="shared" si="54"/>
        <v>11</v>
      </c>
      <c r="BJ77" s="81">
        <f t="shared" si="55"/>
        <v>9</v>
      </c>
      <c r="BK77" s="81">
        <f t="shared" si="56"/>
        <v>9</v>
      </c>
      <c r="BL77" s="57">
        <f t="shared" si="66"/>
        <v>122</v>
      </c>
      <c r="BM77" s="56">
        <f t="shared" si="67"/>
        <v>7</v>
      </c>
      <c r="BN77" s="56">
        <f t="shared" si="68"/>
        <v>15</v>
      </c>
      <c r="BO77" s="58">
        <f t="shared" si="69"/>
        <v>100</v>
      </c>
      <c r="BQ77" s="83">
        <f t="shared" si="57"/>
        <v>48</v>
      </c>
      <c r="BR77" s="84">
        <f t="shared" si="58"/>
        <v>129</v>
      </c>
    </row>
    <row r="78" spans="1:70" ht="15" customHeight="1">
      <c r="A78" s="61">
        <v>74</v>
      </c>
      <c r="B78" s="62" t="s">
        <v>107</v>
      </c>
      <c r="C78" s="31" t="s">
        <v>30</v>
      </c>
      <c r="D78" s="89"/>
      <c r="E78" s="64">
        <f t="shared" si="59"/>
        <v>1577.02</v>
      </c>
      <c r="F78" s="65">
        <f t="shared" si="60"/>
        <v>30.020000000000007</v>
      </c>
      <c r="G78" s="67">
        <v>1547</v>
      </c>
      <c r="H78" s="66"/>
      <c r="I78" s="67">
        <f t="shared" si="61"/>
        <v>-91</v>
      </c>
      <c r="J78" s="68">
        <f t="shared" si="62"/>
        <v>57</v>
      </c>
      <c r="K78" s="69">
        <v>12</v>
      </c>
      <c r="L78" s="70">
        <v>11</v>
      </c>
      <c r="M78" s="71">
        <f t="shared" si="63"/>
        <v>1638</v>
      </c>
      <c r="N78" s="67">
        <f t="shared" si="64"/>
        <v>134</v>
      </c>
      <c r="O78" s="72">
        <f t="shared" si="65"/>
        <v>112</v>
      </c>
      <c r="P78" s="73">
        <v>161</v>
      </c>
      <c r="Q78" s="74">
        <v>2</v>
      </c>
      <c r="R78" s="75">
        <v>13</v>
      </c>
      <c r="S78" s="76">
        <v>0</v>
      </c>
      <c r="T78" s="77">
        <v>145</v>
      </c>
      <c r="U78" s="78">
        <v>2</v>
      </c>
      <c r="V78" s="75">
        <v>15</v>
      </c>
      <c r="W78" s="78">
        <v>1</v>
      </c>
      <c r="X78" s="77">
        <v>20</v>
      </c>
      <c r="Y78" s="78">
        <v>2</v>
      </c>
      <c r="Z78" s="77">
        <v>26</v>
      </c>
      <c r="AA78" s="78">
        <v>0</v>
      </c>
      <c r="AB78" s="77">
        <v>18</v>
      </c>
      <c r="AC78" s="76">
        <v>1</v>
      </c>
      <c r="AD78" s="73">
        <v>38</v>
      </c>
      <c r="AE78" s="74">
        <v>0</v>
      </c>
      <c r="AF78" s="79">
        <v>152</v>
      </c>
      <c r="AG78" s="76">
        <v>2</v>
      </c>
      <c r="AH78" s="75">
        <v>42</v>
      </c>
      <c r="AI78" s="78">
        <v>2</v>
      </c>
      <c r="AJ78" s="75">
        <v>54</v>
      </c>
      <c r="AK78" s="78">
        <v>0</v>
      </c>
      <c r="AL78" s="50"/>
      <c r="AM78" s="22"/>
      <c r="AN78" s="50"/>
      <c r="AO78" s="80">
        <f t="shared" si="35"/>
        <v>1300</v>
      </c>
      <c r="AP78" s="56">
        <f t="shared" si="36"/>
        <v>1876</v>
      </c>
      <c r="AQ78" s="81">
        <f t="shared" si="37"/>
        <v>1300</v>
      </c>
      <c r="AR78" s="56">
        <f t="shared" si="38"/>
        <v>1844</v>
      </c>
      <c r="AS78" s="81">
        <f t="shared" si="39"/>
        <v>1809</v>
      </c>
      <c r="AT78" s="81">
        <f t="shared" si="40"/>
        <v>1779</v>
      </c>
      <c r="AU78" s="81">
        <f t="shared" si="41"/>
        <v>1819</v>
      </c>
      <c r="AV78" s="81">
        <f t="shared" si="42"/>
        <v>1691</v>
      </c>
      <c r="AW78" s="56">
        <f t="shared" si="43"/>
        <v>1300</v>
      </c>
      <c r="AX78" s="81">
        <f t="shared" si="44"/>
        <v>1681</v>
      </c>
      <c r="AY78" s="81">
        <f t="shared" si="45"/>
        <v>1619</v>
      </c>
      <c r="AZ78" s="2"/>
      <c r="BA78" s="82">
        <f t="shared" si="46"/>
        <v>10</v>
      </c>
      <c r="BB78" s="81">
        <f t="shared" si="47"/>
        <v>14</v>
      </c>
      <c r="BC78" s="81">
        <f t="shared" si="48"/>
        <v>8</v>
      </c>
      <c r="BD78" s="56">
        <f t="shared" si="49"/>
        <v>13</v>
      </c>
      <c r="BE78" s="81">
        <f t="shared" si="50"/>
        <v>12</v>
      </c>
      <c r="BF78" s="81">
        <f t="shared" si="51"/>
        <v>14</v>
      </c>
      <c r="BG78" s="81">
        <f t="shared" si="52"/>
        <v>14</v>
      </c>
      <c r="BH78" s="81">
        <f t="shared" si="53"/>
        <v>13</v>
      </c>
      <c r="BI78" s="81">
        <f t="shared" si="54"/>
        <v>10</v>
      </c>
      <c r="BJ78" s="81">
        <f t="shared" si="55"/>
        <v>12</v>
      </c>
      <c r="BK78" s="81">
        <f t="shared" si="56"/>
        <v>14</v>
      </c>
      <c r="BL78" s="57">
        <f t="shared" si="66"/>
        <v>134</v>
      </c>
      <c r="BM78" s="56">
        <f t="shared" si="67"/>
        <v>8</v>
      </c>
      <c r="BN78" s="56">
        <f t="shared" si="68"/>
        <v>14</v>
      </c>
      <c r="BO78" s="58">
        <f t="shared" si="69"/>
        <v>112</v>
      </c>
      <c r="BQ78" s="83">
        <f t="shared" si="57"/>
        <v>120</v>
      </c>
      <c r="BR78" s="84">
        <f t="shared" si="58"/>
        <v>57</v>
      </c>
    </row>
    <row r="79" spans="1:70" ht="15" customHeight="1">
      <c r="A79" s="61">
        <v>75</v>
      </c>
      <c r="B79" s="62" t="s">
        <v>108</v>
      </c>
      <c r="C79" s="31" t="s">
        <v>30</v>
      </c>
      <c r="D79" s="89"/>
      <c r="E79" s="64">
        <f t="shared" si="59"/>
        <v>1544.14</v>
      </c>
      <c r="F79" s="65">
        <f t="shared" si="60"/>
        <v>-0.85999999999998522</v>
      </c>
      <c r="G79" s="67">
        <v>1545</v>
      </c>
      <c r="H79" s="66"/>
      <c r="I79" s="67">
        <f t="shared" si="61"/>
        <v>49.36363636363626</v>
      </c>
      <c r="J79" s="68">
        <f t="shared" si="62"/>
        <v>65</v>
      </c>
      <c r="K79" s="69">
        <v>12</v>
      </c>
      <c r="L79" s="70">
        <v>11</v>
      </c>
      <c r="M79" s="71">
        <f t="shared" si="63"/>
        <v>1495.6363636363637</v>
      </c>
      <c r="N79" s="67">
        <f t="shared" si="64"/>
        <v>121</v>
      </c>
      <c r="O79" s="72">
        <f t="shared" si="65"/>
        <v>99</v>
      </c>
      <c r="P79" s="73">
        <v>162</v>
      </c>
      <c r="Q79" s="74">
        <v>2</v>
      </c>
      <c r="R79" s="75">
        <v>26</v>
      </c>
      <c r="S79" s="76">
        <v>1</v>
      </c>
      <c r="T79" s="77">
        <v>22</v>
      </c>
      <c r="U79" s="78">
        <v>0</v>
      </c>
      <c r="V79" s="75">
        <v>1</v>
      </c>
      <c r="W79" s="78">
        <v>1</v>
      </c>
      <c r="X79" s="77">
        <v>123</v>
      </c>
      <c r="Y79" s="78">
        <v>0</v>
      </c>
      <c r="Z79" s="77">
        <v>140</v>
      </c>
      <c r="AA79" s="78">
        <v>0</v>
      </c>
      <c r="AB79" s="77">
        <v>138</v>
      </c>
      <c r="AC79" s="76">
        <v>2</v>
      </c>
      <c r="AD79" s="73">
        <v>136</v>
      </c>
      <c r="AE79" s="74">
        <v>2</v>
      </c>
      <c r="AF79" s="79">
        <v>164</v>
      </c>
      <c r="AG79" s="76">
        <v>1</v>
      </c>
      <c r="AH79" s="75">
        <v>144</v>
      </c>
      <c r="AI79" s="78">
        <v>1</v>
      </c>
      <c r="AJ79" s="75">
        <v>113</v>
      </c>
      <c r="AK79" s="78">
        <v>2</v>
      </c>
      <c r="AL79" s="50"/>
      <c r="AM79" s="22"/>
      <c r="AN79" s="50"/>
      <c r="AO79" s="80">
        <f t="shared" si="35"/>
        <v>1300</v>
      </c>
      <c r="AP79" s="56">
        <f t="shared" si="36"/>
        <v>1779</v>
      </c>
      <c r="AQ79" s="81">
        <f t="shared" si="37"/>
        <v>1806</v>
      </c>
      <c r="AR79" s="56">
        <f t="shared" si="38"/>
        <v>2222</v>
      </c>
      <c r="AS79" s="81">
        <f t="shared" si="39"/>
        <v>1396</v>
      </c>
      <c r="AT79" s="81">
        <f t="shared" si="40"/>
        <v>1300</v>
      </c>
      <c r="AU79" s="81">
        <f t="shared" si="41"/>
        <v>1300</v>
      </c>
      <c r="AV79" s="81">
        <f t="shared" si="42"/>
        <v>1300</v>
      </c>
      <c r="AW79" s="56">
        <f t="shared" si="43"/>
        <v>1300</v>
      </c>
      <c r="AX79" s="81">
        <f t="shared" si="44"/>
        <v>1300</v>
      </c>
      <c r="AY79" s="81">
        <f t="shared" si="45"/>
        <v>1449</v>
      </c>
      <c r="AZ79" s="2"/>
      <c r="BA79" s="82">
        <f t="shared" si="46"/>
        <v>9</v>
      </c>
      <c r="BB79" s="81">
        <f t="shared" si="47"/>
        <v>14</v>
      </c>
      <c r="BC79" s="81">
        <f t="shared" si="48"/>
        <v>15</v>
      </c>
      <c r="BD79" s="56">
        <f t="shared" si="49"/>
        <v>13</v>
      </c>
      <c r="BE79" s="81">
        <f t="shared" si="50"/>
        <v>10</v>
      </c>
      <c r="BF79" s="81">
        <f t="shared" si="51"/>
        <v>13</v>
      </c>
      <c r="BG79" s="81">
        <f t="shared" si="52"/>
        <v>7</v>
      </c>
      <c r="BH79" s="81">
        <f t="shared" si="53"/>
        <v>8</v>
      </c>
      <c r="BI79" s="81">
        <f t="shared" si="54"/>
        <v>12</v>
      </c>
      <c r="BJ79" s="81">
        <f t="shared" si="55"/>
        <v>10</v>
      </c>
      <c r="BK79" s="81">
        <f t="shared" si="56"/>
        <v>10</v>
      </c>
      <c r="BL79" s="57">
        <f t="shared" si="66"/>
        <v>121</v>
      </c>
      <c r="BM79" s="56">
        <f t="shared" si="67"/>
        <v>7</v>
      </c>
      <c r="BN79" s="56">
        <f t="shared" si="68"/>
        <v>15</v>
      </c>
      <c r="BO79" s="58">
        <f t="shared" si="69"/>
        <v>99</v>
      </c>
      <c r="BQ79" s="83">
        <f t="shared" si="57"/>
        <v>112</v>
      </c>
      <c r="BR79" s="84">
        <f t="shared" si="58"/>
        <v>65</v>
      </c>
    </row>
    <row r="80" spans="1:70" ht="15" customHeight="1">
      <c r="A80" s="61">
        <v>76</v>
      </c>
      <c r="B80" s="62" t="s">
        <v>109</v>
      </c>
      <c r="C80" s="31" t="s">
        <v>30</v>
      </c>
      <c r="D80" s="89"/>
      <c r="E80" s="64">
        <f t="shared" si="59"/>
        <v>1626.28</v>
      </c>
      <c r="F80" s="65">
        <f t="shared" si="60"/>
        <v>84.28</v>
      </c>
      <c r="G80" s="67">
        <v>1542</v>
      </c>
      <c r="H80" s="66"/>
      <c r="I80" s="67">
        <f t="shared" si="61"/>
        <v>-155.81818181818176</v>
      </c>
      <c r="J80" s="68">
        <f t="shared" si="62"/>
        <v>6</v>
      </c>
      <c r="K80" s="69">
        <v>16</v>
      </c>
      <c r="L80" s="70">
        <v>11</v>
      </c>
      <c r="M80" s="71">
        <f t="shared" si="63"/>
        <v>1697.8181818181818</v>
      </c>
      <c r="N80" s="67">
        <f t="shared" si="64"/>
        <v>150</v>
      </c>
      <c r="O80" s="72">
        <f t="shared" si="65"/>
        <v>126</v>
      </c>
      <c r="P80" s="73">
        <v>163</v>
      </c>
      <c r="Q80" s="74">
        <v>0</v>
      </c>
      <c r="R80" s="75">
        <v>143</v>
      </c>
      <c r="S80" s="76">
        <v>2</v>
      </c>
      <c r="T80" s="77">
        <v>155</v>
      </c>
      <c r="U80" s="78">
        <v>2</v>
      </c>
      <c r="V80" s="75">
        <v>16</v>
      </c>
      <c r="W80" s="78">
        <v>2</v>
      </c>
      <c r="X80" s="77">
        <v>24</v>
      </c>
      <c r="Y80" s="78">
        <v>2</v>
      </c>
      <c r="Z80" s="77">
        <v>33</v>
      </c>
      <c r="AA80" s="78">
        <v>2</v>
      </c>
      <c r="AB80" s="77">
        <v>3</v>
      </c>
      <c r="AC80" s="76">
        <v>0</v>
      </c>
      <c r="AD80" s="73">
        <v>13</v>
      </c>
      <c r="AE80" s="74">
        <v>2</v>
      </c>
      <c r="AF80" s="79">
        <v>19</v>
      </c>
      <c r="AG80" s="76">
        <v>1</v>
      </c>
      <c r="AH80" s="75">
        <v>7</v>
      </c>
      <c r="AI80" s="78">
        <v>2</v>
      </c>
      <c r="AJ80" s="75">
        <v>30</v>
      </c>
      <c r="AK80" s="78">
        <v>1</v>
      </c>
      <c r="AL80" s="50"/>
      <c r="AM80" s="22"/>
      <c r="AN80" s="50"/>
      <c r="AO80" s="80">
        <f t="shared" si="35"/>
        <v>1300</v>
      </c>
      <c r="AP80" s="56">
        <f t="shared" si="36"/>
        <v>1300</v>
      </c>
      <c r="AQ80" s="81">
        <f t="shared" si="37"/>
        <v>1300</v>
      </c>
      <c r="AR80" s="56">
        <f t="shared" si="38"/>
        <v>1829</v>
      </c>
      <c r="AS80" s="81">
        <f t="shared" si="39"/>
        <v>1785</v>
      </c>
      <c r="AT80" s="81">
        <f t="shared" si="40"/>
        <v>1726</v>
      </c>
      <c r="AU80" s="81">
        <f t="shared" si="41"/>
        <v>2039</v>
      </c>
      <c r="AV80" s="81">
        <f t="shared" si="42"/>
        <v>1876</v>
      </c>
      <c r="AW80" s="56">
        <f t="shared" si="43"/>
        <v>1811</v>
      </c>
      <c r="AX80" s="81">
        <f t="shared" si="44"/>
        <v>1964</v>
      </c>
      <c r="AY80" s="81">
        <f t="shared" si="45"/>
        <v>1746</v>
      </c>
      <c r="AZ80" s="2"/>
      <c r="BA80" s="82">
        <f t="shared" si="46"/>
        <v>15</v>
      </c>
      <c r="BB80" s="81">
        <f t="shared" si="47"/>
        <v>8</v>
      </c>
      <c r="BC80" s="81">
        <f t="shared" si="48"/>
        <v>10</v>
      </c>
      <c r="BD80" s="56">
        <f t="shared" si="49"/>
        <v>14</v>
      </c>
      <c r="BE80" s="81">
        <f t="shared" si="50"/>
        <v>14</v>
      </c>
      <c r="BF80" s="81">
        <f t="shared" si="51"/>
        <v>14</v>
      </c>
      <c r="BG80" s="81">
        <f t="shared" si="52"/>
        <v>15</v>
      </c>
      <c r="BH80" s="81">
        <f t="shared" si="53"/>
        <v>14</v>
      </c>
      <c r="BI80" s="81">
        <f t="shared" si="54"/>
        <v>15</v>
      </c>
      <c r="BJ80" s="81">
        <f t="shared" si="55"/>
        <v>15</v>
      </c>
      <c r="BK80" s="81">
        <f t="shared" si="56"/>
        <v>16</v>
      </c>
      <c r="BL80" s="57">
        <f t="shared" si="66"/>
        <v>150</v>
      </c>
      <c r="BM80" s="56">
        <f t="shared" si="67"/>
        <v>8</v>
      </c>
      <c r="BN80" s="56">
        <f t="shared" si="68"/>
        <v>16</v>
      </c>
      <c r="BO80" s="58">
        <f t="shared" si="69"/>
        <v>126</v>
      </c>
      <c r="BQ80" s="83">
        <f t="shared" si="57"/>
        <v>171</v>
      </c>
      <c r="BR80" s="84">
        <f t="shared" si="58"/>
        <v>6</v>
      </c>
    </row>
    <row r="81" spans="1:70" ht="15" customHeight="1">
      <c r="A81" s="61">
        <v>77</v>
      </c>
      <c r="B81" s="62" t="s">
        <v>110</v>
      </c>
      <c r="C81" s="62" t="s">
        <v>34</v>
      </c>
      <c r="D81" s="89"/>
      <c r="E81" s="64">
        <f t="shared" si="59"/>
        <v>1478</v>
      </c>
      <c r="F81" s="65">
        <f t="shared" si="60"/>
        <v>-63.000000000000007</v>
      </c>
      <c r="G81" s="67">
        <v>1541</v>
      </c>
      <c r="H81" s="66"/>
      <c r="I81" s="67">
        <f t="shared" si="61"/>
        <v>198.36363636363626</v>
      </c>
      <c r="J81" s="68">
        <f t="shared" si="62"/>
        <v>151</v>
      </c>
      <c r="K81" s="69">
        <v>8</v>
      </c>
      <c r="L81" s="70">
        <v>11</v>
      </c>
      <c r="M81" s="71">
        <f t="shared" si="63"/>
        <v>1342.6363636363637</v>
      </c>
      <c r="N81" s="67">
        <f t="shared" si="64"/>
        <v>105</v>
      </c>
      <c r="O81" s="72">
        <f t="shared" si="65"/>
        <v>87</v>
      </c>
      <c r="P81" s="73">
        <v>164</v>
      </c>
      <c r="Q81" s="74">
        <v>1</v>
      </c>
      <c r="R81" s="75">
        <v>158</v>
      </c>
      <c r="S81" s="76">
        <v>1</v>
      </c>
      <c r="T81" s="77">
        <v>160</v>
      </c>
      <c r="U81" s="78">
        <v>2</v>
      </c>
      <c r="V81" s="75">
        <v>42</v>
      </c>
      <c r="W81" s="78">
        <v>0</v>
      </c>
      <c r="X81" s="77">
        <v>169</v>
      </c>
      <c r="Y81" s="78">
        <v>0</v>
      </c>
      <c r="Z81" s="77">
        <v>146</v>
      </c>
      <c r="AA81" s="78">
        <v>0</v>
      </c>
      <c r="AB81" s="77">
        <v>141</v>
      </c>
      <c r="AC81" s="76">
        <v>0</v>
      </c>
      <c r="AD81" s="73">
        <v>157</v>
      </c>
      <c r="AE81" s="74">
        <v>2</v>
      </c>
      <c r="AF81" s="79">
        <v>134</v>
      </c>
      <c r="AG81" s="76">
        <v>1</v>
      </c>
      <c r="AH81" s="75">
        <v>123</v>
      </c>
      <c r="AI81" s="78">
        <v>1</v>
      </c>
      <c r="AJ81" s="75">
        <v>155</v>
      </c>
      <c r="AK81" s="78">
        <v>0</v>
      </c>
      <c r="AL81" s="50"/>
      <c r="AM81" s="22"/>
      <c r="AN81" s="50"/>
      <c r="AO81" s="80">
        <f t="shared" si="35"/>
        <v>1300</v>
      </c>
      <c r="AP81" s="56">
        <f t="shared" si="36"/>
        <v>1300</v>
      </c>
      <c r="AQ81" s="81">
        <f t="shared" si="37"/>
        <v>1300</v>
      </c>
      <c r="AR81" s="56">
        <f t="shared" si="38"/>
        <v>1681</v>
      </c>
      <c r="AS81" s="81">
        <f t="shared" si="39"/>
        <v>1292</v>
      </c>
      <c r="AT81" s="81">
        <f t="shared" si="40"/>
        <v>1300</v>
      </c>
      <c r="AU81" s="81">
        <f t="shared" si="41"/>
        <v>1300</v>
      </c>
      <c r="AV81" s="81">
        <f t="shared" si="42"/>
        <v>1300</v>
      </c>
      <c r="AW81" s="56">
        <f t="shared" si="43"/>
        <v>1300</v>
      </c>
      <c r="AX81" s="81">
        <f t="shared" si="44"/>
        <v>1396</v>
      </c>
      <c r="AY81" s="81">
        <f t="shared" si="45"/>
        <v>1300</v>
      </c>
      <c r="AZ81" s="2"/>
      <c r="BA81" s="82">
        <f t="shared" si="46"/>
        <v>12</v>
      </c>
      <c r="BB81" s="81">
        <f t="shared" si="47"/>
        <v>12</v>
      </c>
      <c r="BC81" s="81">
        <f t="shared" si="48"/>
        <v>7</v>
      </c>
      <c r="BD81" s="56">
        <f t="shared" si="49"/>
        <v>12</v>
      </c>
      <c r="BE81" s="81">
        <f t="shared" si="50"/>
        <v>9</v>
      </c>
      <c r="BF81" s="81">
        <f t="shared" si="51"/>
        <v>11</v>
      </c>
      <c r="BG81" s="81">
        <f t="shared" si="52"/>
        <v>8</v>
      </c>
      <c r="BH81" s="81">
        <f t="shared" si="53"/>
        <v>6</v>
      </c>
      <c r="BI81" s="81">
        <f t="shared" si="54"/>
        <v>8</v>
      </c>
      <c r="BJ81" s="81">
        <f t="shared" si="55"/>
        <v>10</v>
      </c>
      <c r="BK81" s="81">
        <f t="shared" si="56"/>
        <v>10</v>
      </c>
      <c r="BL81" s="57">
        <f t="shared" si="66"/>
        <v>105</v>
      </c>
      <c r="BM81" s="56">
        <f t="shared" si="67"/>
        <v>6</v>
      </c>
      <c r="BN81" s="56">
        <f t="shared" si="68"/>
        <v>12</v>
      </c>
      <c r="BO81" s="58">
        <f t="shared" si="69"/>
        <v>87</v>
      </c>
      <c r="BQ81" s="83">
        <f t="shared" si="57"/>
        <v>26</v>
      </c>
      <c r="BR81" s="84">
        <f t="shared" si="58"/>
        <v>151</v>
      </c>
    </row>
    <row r="82" spans="1:70" ht="15" customHeight="1">
      <c r="A82" s="61">
        <v>78</v>
      </c>
      <c r="B82" s="62" t="s">
        <v>111</v>
      </c>
      <c r="C82" s="31" t="s">
        <v>30</v>
      </c>
      <c r="D82" s="89"/>
      <c r="E82" s="64">
        <f t="shared" si="59"/>
        <v>1570.04</v>
      </c>
      <c r="F82" s="65">
        <f t="shared" si="60"/>
        <v>29.039999999999981</v>
      </c>
      <c r="G82" s="67">
        <v>1541</v>
      </c>
      <c r="H82" s="66"/>
      <c r="I82" s="67">
        <f t="shared" si="61"/>
        <v>-41.090909090909008</v>
      </c>
      <c r="J82" s="68">
        <f t="shared" si="62"/>
        <v>41</v>
      </c>
      <c r="K82" s="69">
        <v>13</v>
      </c>
      <c r="L82" s="70">
        <v>11</v>
      </c>
      <c r="M82" s="71">
        <f t="shared" si="63"/>
        <v>1582.090909090909</v>
      </c>
      <c r="N82" s="67">
        <f t="shared" si="64"/>
        <v>133</v>
      </c>
      <c r="O82" s="72">
        <f t="shared" si="65"/>
        <v>110</v>
      </c>
      <c r="P82" s="73">
        <v>165</v>
      </c>
      <c r="Q82" s="74">
        <v>2</v>
      </c>
      <c r="R82" s="75">
        <v>19</v>
      </c>
      <c r="S82" s="76">
        <v>0</v>
      </c>
      <c r="T82" s="77">
        <v>158</v>
      </c>
      <c r="U82" s="78">
        <v>2</v>
      </c>
      <c r="V82" s="75">
        <v>25</v>
      </c>
      <c r="W82" s="78">
        <v>0</v>
      </c>
      <c r="X82" s="77">
        <v>145</v>
      </c>
      <c r="Y82" s="78">
        <v>2</v>
      </c>
      <c r="Z82" s="77">
        <v>24</v>
      </c>
      <c r="AA82" s="78">
        <v>0</v>
      </c>
      <c r="AB82" s="77">
        <v>140</v>
      </c>
      <c r="AC82" s="76">
        <v>1</v>
      </c>
      <c r="AD82" s="73">
        <v>119</v>
      </c>
      <c r="AE82" s="74">
        <v>2</v>
      </c>
      <c r="AF82" s="79">
        <v>5</v>
      </c>
      <c r="AG82" s="76">
        <v>2</v>
      </c>
      <c r="AH82" s="75">
        <v>48</v>
      </c>
      <c r="AI82" s="78">
        <v>2</v>
      </c>
      <c r="AJ82" s="75">
        <v>27</v>
      </c>
      <c r="AK82" s="78">
        <v>0</v>
      </c>
      <c r="AL82" s="50"/>
      <c r="AM82" s="22"/>
      <c r="AN82" s="50"/>
      <c r="AO82" s="80">
        <f t="shared" si="35"/>
        <v>1300</v>
      </c>
      <c r="AP82" s="56">
        <f t="shared" si="36"/>
        <v>1811</v>
      </c>
      <c r="AQ82" s="81">
        <f t="shared" si="37"/>
        <v>1300</v>
      </c>
      <c r="AR82" s="56">
        <f t="shared" si="38"/>
        <v>1784</v>
      </c>
      <c r="AS82" s="81">
        <f t="shared" si="39"/>
        <v>1300</v>
      </c>
      <c r="AT82" s="81">
        <f t="shared" si="40"/>
        <v>1785</v>
      </c>
      <c r="AU82" s="81">
        <f t="shared" si="41"/>
        <v>1300</v>
      </c>
      <c r="AV82" s="81">
        <f t="shared" si="42"/>
        <v>1430</v>
      </c>
      <c r="AW82" s="56">
        <f t="shared" si="43"/>
        <v>1967</v>
      </c>
      <c r="AX82" s="81">
        <f t="shared" si="44"/>
        <v>1647</v>
      </c>
      <c r="AY82" s="81">
        <f t="shared" si="45"/>
        <v>1779</v>
      </c>
      <c r="AZ82" s="2"/>
      <c r="BA82" s="82">
        <f t="shared" si="46"/>
        <v>9</v>
      </c>
      <c r="BB82" s="81">
        <f t="shared" si="47"/>
        <v>15</v>
      </c>
      <c r="BC82" s="81">
        <f t="shared" si="48"/>
        <v>12</v>
      </c>
      <c r="BD82" s="56">
        <f t="shared" si="49"/>
        <v>15</v>
      </c>
      <c r="BE82" s="81">
        <f t="shared" si="50"/>
        <v>8</v>
      </c>
      <c r="BF82" s="81">
        <f t="shared" si="51"/>
        <v>14</v>
      </c>
      <c r="BG82" s="81">
        <f t="shared" si="52"/>
        <v>13</v>
      </c>
      <c r="BH82" s="81">
        <f t="shared" si="53"/>
        <v>11</v>
      </c>
      <c r="BI82" s="81">
        <f t="shared" si="54"/>
        <v>9</v>
      </c>
      <c r="BJ82" s="81">
        <f t="shared" si="55"/>
        <v>12</v>
      </c>
      <c r="BK82" s="81">
        <f t="shared" si="56"/>
        <v>15</v>
      </c>
      <c r="BL82" s="57">
        <f t="shared" si="66"/>
        <v>133</v>
      </c>
      <c r="BM82" s="56">
        <f t="shared" si="67"/>
        <v>8</v>
      </c>
      <c r="BN82" s="56">
        <f t="shared" si="68"/>
        <v>15</v>
      </c>
      <c r="BO82" s="58">
        <f t="shared" si="69"/>
        <v>110</v>
      </c>
      <c r="BQ82" s="83">
        <f t="shared" si="57"/>
        <v>136</v>
      </c>
      <c r="BR82" s="84">
        <f t="shared" si="58"/>
        <v>41</v>
      </c>
    </row>
    <row r="83" spans="1:70" ht="15" customHeight="1">
      <c r="A83" s="61">
        <v>79</v>
      </c>
      <c r="B83" s="62" t="s">
        <v>112</v>
      </c>
      <c r="C83" s="31" t="s">
        <v>30</v>
      </c>
      <c r="D83" s="89"/>
      <c r="E83" s="64">
        <f t="shared" si="59"/>
        <v>1554.8600000000001</v>
      </c>
      <c r="F83" s="65">
        <f t="shared" si="60"/>
        <v>16.860000000000017</v>
      </c>
      <c r="G83" s="67">
        <v>1538</v>
      </c>
      <c r="H83" s="66"/>
      <c r="I83" s="67">
        <f t="shared" si="61"/>
        <v>-31.181818181818244</v>
      </c>
      <c r="J83" s="68">
        <f t="shared" si="62"/>
        <v>67</v>
      </c>
      <c r="K83" s="69">
        <v>12</v>
      </c>
      <c r="L83" s="70">
        <v>11</v>
      </c>
      <c r="M83" s="71">
        <f t="shared" si="63"/>
        <v>1569.1818181818182</v>
      </c>
      <c r="N83" s="67">
        <f t="shared" si="64"/>
        <v>119</v>
      </c>
      <c r="O83" s="72">
        <f t="shared" si="65"/>
        <v>96</v>
      </c>
      <c r="P83" s="73">
        <v>166</v>
      </c>
      <c r="Q83" s="74">
        <v>2</v>
      </c>
      <c r="R83" s="75">
        <v>28</v>
      </c>
      <c r="S83" s="76">
        <v>1</v>
      </c>
      <c r="T83" s="77">
        <v>24</v>
      </c>
      <c r="U83" s="78">
        <v>1</v>
      </c>
      <c r="V83" s="75">
        <v>44</v>
      </c>
      <c r="W83" s="78">
        <v>0</v>
      </c>
      <c r="X83" s="77">
        <v>1</v>
      </c>
      <c r="Y83" s="78">
        <v>1</v>
      </c>
      <c r="Z83" s="77">
        <v>5</v>
      </c>
      <c r="AA83" s="78">
        <v>0</v>
      </c>
      <c r="AB83" s="77">
        <v>137</v>
      </c>
      <c r="AC83" s="76">
        <v>1</v>
      </c>
      <c r="AD83" s="73">
        <v>141</v>
      </c>
      <c r="AE83" s="74">
        <v>1</v>
      </c>
      <c r="AF83" s="79">
        <v>117</v>
      </c>
      <c r="AG83" s="76">
        <v>2</v>
      </c>
      <c r="AH83" s="75">
        <v>173</v>
      </c>
      <c r="AI83" s="78">
        <v>1</v>
      </c>
      <c r="AJ83" s="75">
        <v>159</v>
      </c>
      <c r="AK83" s="78">
        <v>2</v>
      </c>
      <c r="AL83" s="50"/>
      <c r="AM83" s="22"/>
      <c r="AN83" s="50"/>
      <c r="AO83" s="80">
        <f t="shared" si="35"/>
        <v>1300</v>
      </c>
      <c r="AP83" s="56">
        <f t="shared" si="36"/>
        <v>1762</v>
      </c>
      <c r="AQ83" s="81">
        <f t="shared" si="37"/>
        <v>1785</v>
      </c>
      <c r="AR83" s="56">
        <f t="shared" si="38"/>
        <v>1665</v>
      </c>
      <c r="AS83" s="81">
        <f t="shared" si="39"/>
        <v>2222</v>
      </c>
      <c r="AT83" s="81">
        <f t="shared" si="40"/>
        <v>1967</v>
      </c>
      <c r="AU83" s="81">
        <f t="shared" si="41"/>
        <v>1300</v>
      </c>
      <c r="AV83" s="81">
        <f t="shared" si="42"/>
        <v>1300</v>
      </c>
      <c r="AW83" s="56">
        <f t="shared" si="43"/>
        <v>1432</v>
      </c>
      <c r="AX83" s="81">
        <f t="shared" si="44"/>
        <v>1228</v>
      </c>
      <c r="AY83" s="81">
        <f t="shared" si="45"/>
        <v>1300</v>
      </c>
      <c r="AZ83" s="2"/>
      <c r="BA83" s="82">
        <f t="shared" si="46"/>
        <v>7</v>
      </c>
      <c r="BB83" s="81">
        <f t="shared" si="47"/>
        <v>16</v>
      </c>
      <c r="BC83" s="81">
        <f t="shared" si="48"/>
        <v>14</v>
      </c>
      <c r="BD83" s="56">
        <f t="shared" si="49"/>
        <v>13</v>
      </c>
      <c r="BE83" s="81">
        <f t="shared" si="50"/>
        <v>13</v>
      </c>
      <c r="BF83" s="81">
        <f t="shared" si="51"/>
        <v>9</v>
      </c>
      <c r="BG83" s="81">
        <f t="shared" si="52"/>
        <v>10</v>
      </c>
      <c r="BH83" s="81">
        <f t="shared" si="53"/>
        <v>8</v>
      </c>
      <c r="BI83" s="81">
        <f t="shared" si="54"/>
        <v>9</v>
      </c>
      <c r="BJ83" s="81">
        <f t="shared" si="55"/>
        <v>10</v>
      </c>
      <c r="BK83" s="81">
        <f t="shared" si="56"/>
        <v>10</v>
      </c>
      <c r="BL83" s="57">
        <f t="shared" si="66"/>
        <v>119</v>
      </c>
      <c r="BM83" s="56">
        <f t="shared" si="67"/>
        <v>7</v>
      </c>
      <c r="BN83" s="56">
        <f t="shared" si="68"/>
        <v>16</v>
      </c>
      <c r="BO83" s="58">
        <f t="shared" si="69"/>
        <v>96</v>
      </c>
      <c r="BQ83" s="83">
        <f t="shared" si="57"/>
        <v>110</v>
      </c>
      <c r="BR83" s="84">
        <f t="shared" si="58"/>
        <v>67</v>
      </c>
    </row>
    <row r="84" spans="1:70" ht="15" customHeight="1">
      <c r="A84" s="61">
        <v>80</v>
      </c>
      <c r="B84" s="62" t="s">
        <v>113</v>
      </c>
      <c r="C84" s="62" t="s">
        <v>34</v>
      </c>
      <c r="D84" s="89"/>
      <c r="E84" s="64">
        <f t="shared" si="59"/>
        <v>1464</v>
      </c>
      <c r="F84" s="65">
        <f t="shared" si="60"/>
        <v>-73</v>
      </c>
      <c r="G84" s="67">
        <v>1537</v>
      </c>
      <c r="H84" s="66"/>
      <c r="I84" s="67">
        <f t="shared" si="61"/>
        <v>181.36363636363626</v>
      </c>
      <c r="J84" s="68">
        <f t="shared" si="62"/>
        <v>159</v>
      </c>
      <c r="K84" s="69">
        <v>7</v>
      </c>
      <c r="L84" s="70">
        <v>11</v>
      </c>
      <c r="M84" s="71">
        <f t="shared" si="63"/>
        <v>1355.6363636363637</v>
      </c>
      <c r="N84" s="67">
        <f t="shared" si="64"/>
        <v>110</v>
      </c>
      <c r="O84" s="72">
        <f t="shared" si="65"/>
        <v>86</v>
      </c>
      <c r="P84" s="73">
        <v>167</v>
      </c>
      <c r="Q84" s="74">
        <v>2</v>
      </c>
      <c r="R84" s="75">
        <v>21</v>
      </c>
      <c r="S84" s="76">
        <v>0</v>
      </c>
      <c r="T84" s="77">
        <v>173</v>
      </c>
      <c r="U84" s="78">
        <v>0</v>
      </c>
      <c r="V84" s="75">
        <v>139</v>
      </c>
      <c r="W84" s="78">
        <v>1</v>
      </c>
      <c r="X84" s="77">
        <v>137</v>
      </c>
      <c r="Y84" s="78">
        <v>0</v>
      </c>
      <c r="Z84" s="77">
        <v>151</v>
      </c>
      <c r="AA84" s="78">
        <v>2</v>
      </c>
      <c r="AB84" s="77">
        <v>153</v>
      </c>
      <c r="AC84" s="76">
        <v>0</v>
      </c>
      <c r="AD84" s="73">
        <v>129</v>
      </c>
      <c r="AE84" s="74">
        <v>2</v>
      </c>
      <c r="AF84" s="79">
        <v>119</v>
      </c>
      <c r="AG84" s="76">
        <v>0</v>
      </c>
      <c r="AH84" s="75">
        <v>146</v>
      </c>
      <c r="AI84" s="78">
        <v>0</v>
      </c>
      <c r="AJ84" s="75">
        <v>162</v>
      </c>
      <c r="AK84" s="78">
        <v>0</v>
      </c>
      <c r="AL84" s="50"/>
      <c r="AM84" s="22"/>
      <c r="AN84" s="50"/>
      <c r="AO84" s="80">
        <f t="shared" si="35"/>
        <v>1300</v>
      </c>
      <c r="AP84" s="56">
        <f t="shared" si="36"/>
        <v>1806</v>
      </c>
      <c r="AQ84" s="81">
        <f t="shared" si="37"/>
        <v>1228</v>
      </c>
      <c r="AR84" s="56">
        <f t="shared" si="38"/>
        <v>1300</v>
      </c>
      <c r="AS84" s="81">
        <f t="shared" si="39"/>
        <v>1300</v>
      </c>
      <c r="AT84" s="81">
        <f t="shared" si="40"/>
        <v>1300</v>
      </c>
      <c r="AU84" s="81">
        <f t="shared" si="41"/>
        <v>1300</v>
      </c>
      <c r="AV84" s="81">
        <f t="shared" si="42"/>
        <v>1348</v>
      </c>
      <c r="AW84" s="56">
        <f t="shared" si="43"/>
        <v>1430</v>
      </c>
      <c r="AX84" s="81">
        <f t="shared" si="44"/>
        <v>1300</v>
      </c>
      <c r="AY84" s="81">
        <f t="shared" si="45"/>
        <v>1300</v>
      </c>
      <c r="AZ84" s="2"/>
      <c r="BA84" s="82">
        <f t="shared" si="46"/>
        <v>7</v>
      </c>
      <c r="BB84" s="81">
        <f t="shared" si="47"/>
        <v>17</v>
      </c>
      <c r="BC84" s="81">
        <f t="shared" si="48"/>
        <v>10</v>
      </c>
      <c r="BD84" s="56">
        <f t="shared" si="49"/>
        <v>8</v>
      </c>
      <c r="BE84" s="81">
        <f t="shared" si="50"/>
        <v>10</v>
      </c>
      <c r="BF84" s="81">
        <f t="shared" si="51"/>
        <v>8</v>
      </c>
      <c r="BG84" s="81">
        <f t="shared" si="52"/>
        <v>12</v>
      </c>
      <c r="BH84" s="81">
        <f t="shared" si="53"/>
        <v>7</v>
      </c>
      <c r="BI84" s="81">
        <f t="shared" si="54"/>
        <v>11</v>
      </c>
      <c r="BJ84" s="81">
        <f t="shared" si="55"/>
        <v>11</v>
      </c>
      <c r="BK84" s="81">
        <f t="shared" si="56"/>
        <v>9</v>
      </c>
      <c r="BL84" s="57">
        <f t="shared" si="66"/>
        <v>110</v>
      </c>
      <c r="BM84" s="56">
        <f t="shared" si="67"/>
        <v>7</v>
      </c>
      <c r="BN84" s="56">
        <f t="shared" si="68"/>
        <v>17</v>
      </c>
      <c r="BO84" s="58">
        <f t="shared" si="69"/>
        <v>86</v>
      </c>
      <c r="BQ84" s="83">
        <f t="shared" si="57"/>
        <v>18</v>
      </c>
      <c r="BR84" s="84">
        <f t="shared" si="58"/>
        <v>159</v>
      </c>
    </row>
    <row r="85" spans="1:70" ht="15" customHeight="1">
      <c r="A85" s="61">
        <v>81</v>
      </c>
      <c r="B85" s="62" t="s">
        <v>114</v>
      </c>
      <c r="C85" s="31" t="s">
        <v>30</v>
      </c>
      <c r="D85" s="89"/>
      <c r="E85" s="64">
        <f t="shared" si="59"/>
        <v>1584.28</v>
      </c>
      <c r="F85" s="65">
        <f t="shared" si="60"/>
        <v>47.28</v>
      </c>
      <c r="G85" s="67">
        <v>1537</v>
      </c>
      <c r="H85" s="66"/>
      <c r="I85" s="67">
        <f t="shared" si="61"/>
        <v>-124</v>
      </c>
      <c r="J85" s="68">
        <f t="shared" si="62"/>
        <v>39</v>
      </c>
      <c r="K85" s="69">
        <v>13</v>
      </c>
      <c r="L85" s="70">
        <v>11</v>
      </c>
      <c r="M85" s="71">
        <f t="shared" si="63"/>
        <v>1661</v>
      </c>
      <c r="N85" s="67">
        <f t="shared" si="64"/>
        <v>135</v>
      </c>
      <c r="O85" s="72">
        <f t="shared" si="65"/>
        <v>110</v>
      </c>
      <c r="P85" s="73">
        <v>168</v>
      </c>
      <c r="Q85" s="74">
        <v>1</v>
      </c>
      <c r="R85" s="75">
        <v>164</v>
      </c>
      <c r="S85" s="76">
        <v>2</v>
      </c>
      <c r="T85" s="77">
        <v>26</v>
      </c>
      <c r="U85" s="78">
        <v>0</v>
      </c>
      <c r="V85" s="75">
        <v>2</v>
      </c>
      <c r="W85" s="78">
        <v>0</v>
      </c>
      <c r="X85" s="77">
        <v>132</v>
      </c>
      <c r="Y85" s="78">
        <v>2</v>
      </c>
      <c r="Z85" s="77">
        <v>10</v>
      </c>
      <c r="AA85" s="78">
        <v>2</v>
      </c>
      <c r="AB85" s="77">
        <v>15</v>
      </c>
      <c r="AC85" s="76">
        <v>1</v>
      </c>
      <c r="AD85" s="73">
        <v>35</v>
      </c>
      <c r="AE85" s="74">
        <v>1</v>
      </c>
      <c r="AF85" s="79">
        <v>41</v>
      </c>
      <c r="AG85" s="76">
        <v>1</v>
      </c>
      <c r="AH85" s="75">
        <v>45</v>
      </c>
      <c r="AI85" s="78">
        <v>2</v>
      </c>
      <c r="AJ85" s="75">
        <v>38</v>
      </c>
      <c r="AK85" s="78">
        <v>1</v>
      </c>
      <c r="AL85" s="50"/>
      <c r="AM85" s="22"/>
      <c r="AN85" s="50"/>
      <c r="AO85" s="80">
        <f t="shared" si="35"/>
        <v>1300</v>
      </c>
      <c r="AP85" s="56">
        <f t="shared" si="36"/>
        <v>1300</v>
      </c>
      <c r="AQ85" s="81">
        <f t="shared" si="37"/>
        <v>1779</v>
      </c>
      <c r="AR85" s="56">
        <f t="shared" si="38"/>
        <v>2071</v>
      </c>
      <c r="AS85" s="81">
        <f t="shared" si="39"/>
        <v>1300</v>
      </c>
      <c r="AT85" s="81">
        <f t="shared" si="40"/>
        <v>1939</v>
      </c>
      <c r="AU85" s="81">
        <f t="shared" si="41"/>
        <v>1844</v>
      </c>
      <c r="AV85" s="81">
        <f t="shared" si="42"/>
        <v>1706</v>
      </c>
      <c r="AW85" s="56">
        <f t="shared" si="43"/>
        <v>1681</v>
      </c>
      <c r="AX85" s="81">
        <f t="shared" si="44"/>
        <v>1660</v>
      </c>
      <c r="AY85" s="81">
        <f t="shared" si="45"/>
        <v>1691</v>
      </c>
      <c r="AZ85" s="2"/>
      <c r="BA85" s="82">
        <f t="shared" si="46"/>
        <v>10</v>
      </c>
      <c r="BB85" s="81">
        <f t="shared" si="47"/>
        <v>12</v>
      </c>
      <c r="BC85" s="81">
        <f t="shared" si="48"/>
        <v>14</v>
      </c>
      <c r="BD85" s="56">
        <f t="shared" si="49"/>
        <v>17</v>
      </c>
      <c r="BE85" s="81">
        <f t="shared" si="50"/>
        <v>8</v>
      </c>
      <c r="BF85" s="81">
        <f t="shared" si="51"/>
        <v>14</v>
      </c>
      <c r="BG85" s="81">
        <f t="shared" si="52"/>
        <v>13</v>
      </c>
      <c r="BH85" s="81">
        <f t="shared" si="53"/>
        <v>11</v>
      </c>
      <c r="BI85" s="81">
        <f t="shared" si="54"/>
        <v>12</v>
      </c>
      <c r="BJ85" s="81">
        <f t="shared" si="55"/>
        <v>11</v>
      </c>
      <c r="BK85" s="81">
        <f t="shared" si="56"/>
        <v>13</v>
      </c>
      <c r="BL85" s="57">
        <f t="shared" si="66"/>
        <v>135</v>
      </c>
      <c r="BM85" s="56">
        <f t="shared" si="67"/>
        <v>8</v>
      </c>
      <c r="BN85" s="56">
        <f t="shared" si="68"/>
        <v>17</v>
      </c>
      <c r="BO85" s="58">
        <f t="shared" si="69"/>
        <v>110</v>
      </c>
      <c r="BQ85" s="83">
        <f t="shared" si="57"/>
        <v>138</v>
      </c>
      <c r="BR85" s="84">
        <f t="shared" si="58"/>
        <v>39</v>
      </c>
    </row>
    <row r="86" spans="1:70" ht="15" customHeight="1">
      <c r="A86" s="61">
        <v>82</v>
      </c>
      <c r="B86" s="62" t="s">
        <v>115</v>
      </c>
      <c r="C86" s="31" t="s">
        <v>30</v>
      </c>
      <c r="D86" s="89"/>
      <c r="E86" s="64">
        <f t="shared" si="59"/>
        <v>1547</v>
      </c>
      <c r="F86" s="65">
        <f t="shared" si="60"/>
        <v>17.999999999999972</v>
      </c>
      <c r="G86" s="67">
        <v>1529</v>
      </c>
      <c r="H86" s="66"/>
      <c r="I86" s="67">
        <f t="shared" si="61"/>
        <v>-36.36363636363626</v>
      </c>
      <c r="J86" s="68">
        <f t="shared" si="62"/>
        <v>62</v>
      </c>
      <c r="K86" s="69">
        <v>12</v>
      </c>
      <c r="L86" s="70">
        <v>11</v>
      </c>
      <c r="M86" s="71">
        <f t="shared" si="63"/>
        <v>1565.3636363636363</v>
      </c>
      <c r="N86" s="67">
        <f t="shared" si="64"/>
        <v>124</v>
      </c>
      <c r="O86" s="72">
        <f t="shared" si="65"/>
        <v>100</v>
      </c>
      <c r="P86" s="73">
        <v>169</v>
      </c>
      <c r="Q86" s="74">
        <v>2</v>
      </c>
      <c r="R86" s="75">
        <v>25</v>
      </c>
      <c r="S86" s="76">
        <v>1</v>
      </c>
      <c r="T86" s="77">
        <v>28</v>
      </c>
      <c r="U86" s="78">
        <v>0</v>
      </c>
      <c r="V86" s="75">
        <v>4</v>
      </c>
      <c r="W86" s="78">
        <v>0</v>
      </c>
      <c r="X86" s="77">
        <v>139</v>
      </c>
      <c r="Y86" s="78">
        <v>1</v>
      </c>
      <c r="Z86" s="77">
        <v>133</v>
      </c>
      <c r="AA86" s="78">
        <v>2</v>
      </c>
      <c r="AB86" s="77">
        <v>99</v>
      </c>
      <c r="AC86" s="76">
        <v>1</v>
      </c>
      <c r="AD86" s="73">
        <v>123</v>
      </c>
      <c r="AE86" s="74">
        <v>2</v>
      </c>
      <c r="AF86" s="79">
        <v>10</v>
      </c>
      <c r="AG86" s="76">
        <v>1</v>
      </c>
      <c r="AH86" s="75">
        <v>41</v>
      </c>
      <c r="AI86" s="78">
        <v>0</v>
      </c>
      <c r="AJ86" s="75">
        <v>137</v>
      </c>
      <c r="AK86" s="78">
        <v>2</v>
      </c>
      <c r="AL86" s="50"/>
      <c r="AM86" s="22"/>
      <c r="AN86" s="50"/>
      <c r="AO86" s="80">
        <f t="shared" si="35"/>
        <v>1292</v>
      </c>
      <c r="AP86" s="56">
        <f t="shared" si="36"/>
        <v>1784</v>
      </c>
      <c r="AQ86" s="81">
        <f t="shared" si="37"/>
        <v>1762</v>
      </c>
      <c r="AR86" s="56">
        <f t="shared" si="38"/>
        <v>1977</v>
      </c>
      <c r="AS86" s="81">
        <f t="shared" si="39"/>
        <v>1300</v>
      </c>
      <c r="AT86" s="81">
        <f t="shared" si="40"/>
        <v>1300</v>
      </c>
      <c r="AU86" s="81">
        <f t="shared" si="41"/>
        <v>1488</v>
      </c>
      <c r="AV86" s="81">
        <f t="shared" si="42"/>
        <v>1396</v>
      </c>
      <c r="AW86" s="56">
        <f t="shared" si="43"/>
        <v>1939</v>
      </c>
      <c r="AX86" s="81">
        <f t="shared" si="44"/>
        <v>1681</v>
      </c>
      <c r="AY86" s="81">
        <f t="shared" si="45"/>
        <v>1300</v>
      </c>
      <c r="AZ86" s="2"/>
      <c r="BA86" s="82">
        <f t="shared" si="46"/>
        <v>9</v>
      </c>
      <c r="BB86" s="81">
        <f t="shared" si="47"/>
        <v>15</v>
      </c>
      <c r="BC86" s="81">
        <f t="shared" si="48"/>
        <v>16</v>
      </c>
      <c r="BD86" s="56">
        <f t="shared" si="49"/>
        <v>11</v>
      </c>
      <c r="BE86" s="81">
        <f t="shared" si="50"/>
        <v>8</v>
      </c>
      <c r="BF86" s="81">
        <f t="shared" si="51"/>
        <v>9</v>
      </c>
      <c r="BG86" s="81">
        <f t="shared" si="52"/>
        <v>10</v>
      </c>
      <c r="BH86" s="81">
        <f t="shared" si="53"/>
        <v>10</v>
      </c>
      <c r="BI86" s="81">
        <f t="shared" si="54"/>
        <v>14</v>
      </c>
      <c r="BJ86" s="81">
        <f t="shared" si="55"/>
        <v>12</v>
      </c>
      <c r="BK86" s="81">
        <f t="shared" si="56"/>
        <v>10</v>
      </c>
      <c r="BL86" s="57">
        <f t="shared" si="66"/>
        <v>124</v>
      </c>
      <c r="BM86" s="56">
        <f t="shared" si="67"/>
        <v>8</v>
      </c>
      <c r="BN86" s="56">
        <f t="shared" si="68"/>
        <v>16</v>
      </c>
      <c r="BO86" s="58">
        <f t="shared" si="69"/>
        <v>100</v>
      </c>
      <c r="BQ86" s="83">
        <f t="shared" si="57"/>
        <v>115</v>
      </c>
      <c r="BR86" s="84">
        <f t="shared" si="58"/>
        <v>62</v>
      </c>
    </row>
    <row r="87" spans="1:70" ht="15" customHeight="1">
      <c r="A87" s="61">
        <v>83</v>
      </c>
      <c r="B87" s="62" t="s">
        <v>116</v>
      </c>
      <c r="C87" s="62" t="s">
        <v>34</v>
      </c>
      <c r="D87" s="89"/>
      <c r="E87" s="64">
        <f t="shared" si="59"/>
        <v>1587.46</v>
      </c>
      <c r="F87" s="65">
        <f t="shared" si="60"/>
        <v>59.460000000000015</v>
      </c>
      <c r="G87" s="67">
        <v>1528</v>
      </c>
      <c r="H87" s="66"/>
      <c r="I87" s="67">
        <f t="shared" si="61"/>
        <v>-133.90909090909099</v>
      </c>
      <c r="J87" s="68">
        <f t="shared" si="62"/>
        <v>25</v>
      </c>
      <c r="K87" s="69">
        <v>14</v>
      </c>
      <c r="L87" s="70">
        <v>11</v>
      </c>
      <c r="M87" s="71">
        <f t="shared" si="63"/>
        <v>1661.909090909091</v>
      </c>
      <c r="N87" s="67">
        <f t="shared" si="64"/>
        <v>140</v>
      </c>
      <c r="O87" s="72">
        <f t="shared" si="65"/>
        <v>116</v>
      </c>
      <c r="P87" s="73">
        <v>170</v>
      </c>
      <c r="Q87" s="74">
        <v>1</v>
      </c>
      <c r="R87" s="75">
        <v>168</v>
      </c>
      <c r="S87" s="76">
        <v>2</v>
      </c>
      <c r="T87" s="77">
        <v>30</v>
      </c>
      <c r="U87" s="78">
        <v>2</v>
      </c>
      <c r="V87" s="75">
        <v>28</v>
      </c>
      <c r="W87" s="78">
        <v>0</v>
      </c>
      <c r="X87" s="77">
        <v>22</v>
      </c>
      <c r="Y87" s="78">
        <v>1</v>
      </c>
      <c r="Z87" s="77">
        <v>38</v>
      </c>
      <c r="AA87" s="78">
        <v>1</v>
      </c>
      <c r="AB87" s="77">
        <v>34</v>
      </c>
      <c r="AC87" s="76">
        <v>2</v>
      </c>
      <c r="AD87" s="73">
        <v>24</v>
      </c>
      <c r="AE87" s="74">
        <v>1</v>
      </c>
      <c r="AF87" s="79">
        <v>45</v>
      </c>
      <c r="AG87" s="76">
        <v>2</v>
      </c>
      <c r="AH87" s="75">
        <v>13</v>
      </c>
      <c r="AI87" s="78">
        <v>0</v>
      </c>
      <c r="AJ87" s="75">
        <v>39</v>
      </c>
      <c r="AK87" s="78">
        <v>2</v>
      </c>
      <c r="AL87" s="50"/>
      <c r="AM87" s="22"/>
      <c r="AN87" s="50"/>
      <c r="AO87" s="80">
        <f t="shared" si="35"/>
        <v>1262</v>
      </c>
      <c r="AP87" s="56">
        <f t="shared" si="36"/>
        <v>1300</v>
      </c>
      <c r="AQ87" s="81">
        <f t="shared" si="37"/>
        <v>1746</v>
      </c>
      <c r="AR87" s="56">
        <f t="shared" si="38"/>
        <v>1762</v>
      </c>
      <c r="AS87" s="81">
        <f t="shared" si="39"/>
        <v>1806</v>
      </c>
      <c r="AT87" s="81">
        <f t="shared" si="40"/>
        <v>1691</v>
      </c>
      <c r="AU87" s="81">
        <f t="shared" si="41"/>
        <v>1706</v>
      </c>
      <c r="AV87" s="81">
        <f t="shared" si="42"/>
        <v>1785</v>
      </c>
      <c r="AW87" s="56">
        <f t="shared" si="43"/>
        <v>1660</v>
      </c>
      <c r="AX87" s="81">
        <f t="shared" si="44"/>
        <v>1876</v>
      </c>
      <c r="AY87" s="81">
        <f t="shared" si="45"/>
        <v>1687</v>
      </c>
      <c r="AZ87" s="2"/>
      <c r="BA87" s="82">
        <f t="shared" si="46"/>
        <v>8</v>
      </c>
      <c r="BB87" s="81">
        <f t="shared" si="47"/>
        <v>10</v>
      </c>
      <c r="BC87" s="81">
        <f t="shared" si="48"/>
        <v>16</v>
      </c>
      <c r="BD87" s="56">
        <f t="shared" si="49"/>
        <v>16</v>
      </c>
      <c r="BE87" s="81">
        <f t="shared" si="50"/>
        <v>15</v>
      </c>
      <c r="BF87" s="81">
        <f t="shared" si="51"/>
        <v>13</v>
      </c>
      <c r="BG87" s="81">
        <f t="shared" si="52"/>
        <v>11</v>
      </c>
      <c r="BH87" s="81">
        <f t="shared" si="53"/>
        <v>14</v>
      </c>
      <c r="BI87" s="81">
        <f t="shared" si="54"/>
        <v>11</v>
      </c>
      <c r="BJ87" s="81">
        <f t="shared" si="55"/>
        <v>14</v>
      </c>
      <c r="BK87" s="81">
        <f t="shared" si="56"/>
        <v>12</v>
      </c>
      <c r="BL87" s="57">
        <f t="shared" si="66"/>
        <v>140</v>
      </c>
      <c r="BM87" s="56">
        <f t="shared" si="67"/>
        <v>8</v>
      </c>
      <c r="BN87" s="56">
        <f t="shared" si="68"/>
        <v>16</v>
      </c>
      <c r="BO87" s="58">
        <f t="shared" si="69"/>
        <v>116</v>
      </c>
      <c r="BQ87" s="83">
        <f t="shared" si="57"/>
        <v>151</v>
      </c>
      <c r="BR87" s="84">
        <f t="shared" si="58"/>
        <v>25</v>
      </c>
    </row>
    <row r="88" spans="1:70" ht="15" customHeight="1">
      <c r="A88" s="61">
        <v>84</v>
      </c>
      <c r="B88" s="62" t="s">
        <v>117</v>
      </c>
      <c r="C88" s="31" t="s">
        <v>30</v>
      </c>
      <c r="D88" s="89"/>
      <c r="E88" s="64">
        <f t="shared" si="59"/>
        <v>1535.96</v>
      </c>
      <c r="F88" s="65">
        <f t="shared" si="60"/>
        <v>13.960000000000008</v>
      </c>
      <c r="G88" s="67">
        <v>1522</v>
      </c>
      <c r="H88" s="66"/>
      <c r="I88" s="67">
        <f t="shared" si="61"/>
        <v>-63.454545454545496</v>
      </c>
      <c r="J88" s="68">
        <f t="shared" si="62"/>
        <v>98</v>
      </c>
      <c r="K88" s="69">
        <v>11</v>
      </c>
      <c r="L88" s="70">
        <v>11</v>
      </c>
      <c r="M88" s="71">
        <f t="shared" si="63"/>
        <v>1585.4545454545455</v>
      </c>
      <c r="N88" s="67">
        <f t="shared" si="64"/>
        <v>116</v>
      </c>
      <c r="O88" s="72">
        <f t="shared" si="65"/>
        <v>95</v>
      </c>
      <c r="P88" s="73">
        <v>171</v>
      </c>
      <c r="Q88" s="74">
        <v>2</v>
      </c>
      <c r="R88" s="75">
        <v>27</v>
      </c>
      <c r="S88" s="76">
        <v>0</v>
      </c>
      <c r="T88" s="77">
        <v>167</v>
      </c>
      <c r="U88" s="78">
        <v>1</v>
      </c>
      <c r="V88" s="75">
        <v>5</v>
      </c>
      <c r="W88" s="78">
        <v>1</v>
      </c>
      <c r="X88" s="77">
        <v>29</v>
      </c>
      <c r="Y88" s="78">
        <v>1</v>
      </c>
      <c r="Z88" s="77">
        <v>1</v>
      </c>
      <c r="AA88" s="78">
        <v>0</v>
      </c>
      <c r="AB88" s="77">
        <v>165</v>
      </c>
      <c r="AC88" s="76">
        <v>2</v>
      </c>
      <c r="AD88" s="73">
        <v>173</v>
      </c>
      <c r="AE88" s="74">
        <v>0</v>
      </c>
      <c r="AF88" s="79">
        <v>123</v>
      </c>
      <c r="AG88" s="76">
        <v>2</v>
      </c>
      <c r="AH88" s="75">
        <v>121</v>
      </c>
      <c r="AI88" s="78">
        <v>2</v>
      </c>
      <c r="AJ88" s="75">
        <v>15</v>
      </c>
      <c r="AK88" s="78">
        <v>0</v>
      </c>
      <c r="AL88" s="50"/>
      <c r="AM88" s="22"/>
      <c r="AN88" s="50"/>
      <c r="AO88" s="80">
        <f t="shared" si="35"/>
        <v>1247</v>
      </c>
      <c r="AP88" s="56">
        <f t="shared" si="36"/>
        <v>1779</v>
      </c>
      <c r="AQ88" s="81">
        <f t="shared" si="37"/>
        <v>1300</v>
      </c>
      <c r="AR88" s="56">
        <f t="shared" si="38"/>
        <v>1967</v>
      </c>
      <c r="AS88" s="81">
        <f t="shared" si="39"/>
        <v>1749</v>
      </c>
      <c r="AT88" s="81">
        <f t="shared" si="40"/>
        <v>2222</v>
      </c>
      <c r="AU88" s="81">
        <f t="shared" si="41"/>
        <v>1300</v>
      </c>
      <c r="AV88" s="81">
        <f t="shared" si="42"/>
        <v>1228</v>
      </c>
      <c r="AW88" s="56">
        <f t="shared" si="43"/>
        <v>1396</v>
      </c>
      <c r="AX88" s="81">
        <f t="shared" si="44"/>
        <v>1408</v>
      </c>
      <c r="AY88" s="81">
        <f t="shared" si="45"/>
        <v>1844</v>
      </c>
      <c r="AZ88" s="2"/>
      <c r="BA88" s="82">
        <f t="shared" si="46"/>
        <v>6</v>
      </c>
      <c r="BB88" s="81">
        <f t="shared" si="47"/>
        <v>15</v>
      </c>
      <c r="BC88" s="81">
        <f t="shared" si="48"/>
        <v>7</v>
      </c>
      <c r="BD88" s="56">
        <f t="shared" si="49"/>
        <v>9</v>
      </c>
      <c r="BE88" s="81">
        <f t="shared" si="50"/>
        <v>13</v>
      </c>
      <c r="BF88" s="81">
        <f t="shared" si="51"/>
        <v>13</v>
      </c>
      <c r="BG88" s="81">
        <f t="shared" si="52"/>
        <v>9</v>
      </c>
      <c r="BH88" s="81">
        <f t="shared" si="53"/>
        <v>10</v>
      </c>
      <c r="BI88" s="81">
        <f t="shared" si="54"/>
        <v>10</v>
      </c>
      <c r="BJ88" s="81">
        <f t="shared" si="55"/>
        <v>11</v>
      </c>
      <c r="BK88" s="81">
        <f t="shared" si="56"/>
        <v>13</v>
      </c>
      <c r="BL88" s="57">
        <f t="shared" si="66"/>
        <v>116</v>
      </c>
      <c r="BM88" s="56">
        <f t="shared" si="67"/>
        <v>6</v>
      </c>
      <c r="BN88" s="56">
        <f t="shared" si="68"/>
        <v>15</v>
      </c>
      <c r="BO88" s="58">
        <f t="shared" si="69"/>
        <v>95</v>
      </c>
      <c r="BQ88" s="83">
        <f t="shared" si="57"/>
        <v>79</v>
      </c>
      <c r="BR88" s="84">
        <f t="shared" si="58"/>
        <v>98</v>
      </c>
    </row>
    <row r="89" spans="1:70" ht="15" customHeight="1">
      <c r="A89" s="61">
        <v>85</v>
      </c>
      <c r="B89" s="62" t="s">
        <v>118</v>
      </c>
      <c r="C89" s="31" t="s">
        <v>30</v>
      </c>
      <c r="D89" s="89"/>
      <c r="E89" s="64">
        <f t="shared" si="59"/>
        <v>1529.58</v>
      </c>
      <c r="F89" s="65">
        <f t="shared" si="60"/>
        <v>7.5799999999999734</v>
      </c>
      <c r="G89" s="67">
        <v>1522</v>
      </c>
      <c r="H89" s="66"/>
      <c r="I89" s="67">
        <f t="shared" si="61"/>
        <v>-125.36363636363626</v>
      </c>
      <c r="J89" s="68">
        <f t="shared" si="62"/>
        <v>125</v>
      </c>
      <c r="K89" s="69">
        <v>9</v>
      </c>
      <c r="L89" s="70">
        <v>11</v>
      </c>
      <c r="M89" s="71">
        <f t="shared" si="63"/>
        <v>1647.3636363636363</v>
      </c>
      <c r="N89" s="67">
        <f t="shared" si="64"/>
        <v>130</v>
      </c>
      <c r="O89" s="72">
        <f t="shared" si="65"/>
        <v>107</v>
      </c>
      <c r="P89" s="73">
        <v>172</v>
      </c>
      <c r="Q89" s="74">
        <v>2</v>
      </c>
      <c r="R89" s="75">
        <v>34</v>
      </c>
      <c r="S89" s="76">
        <v>1</v>
      </c>
      <c r="T89" s="77">
        <v>36</v>
      </c>
      <c r="U89" s="78">
        <v>0</v>
      </c>
      <c r="V89" s="75">
        <v>6</v>
      </c>
      <c r="W89" s="78">
        <v>1</v>
      </c>
      <c r="X89" s="77">
        <v>12</v>
      </c>
      <c r="Y89" s="78">
        <v>2</v>
      </c>
      <c r="Z89" s="77">
        <v>42</v>
      </c>
      <c r="AA89" s="78">
        <v>1</v>
      </c>
      <c r="AB89" s="77">
        <v>38</v>
      </c>
      <c r="AC89" s="76">
        <v>1</v>
      </c>
      <c r="AD89" s="73">
        <v>52</v>
      </c>
      <c r="AE89" s="74">
        <v>1</v>
      </c>
      <c r="AF89" s="79">
        <v>14</v>
      </c>
      <c r="AG89" s="76">
        <v>0</v>
      </c>
      <c r="AH89" s="75">
        <v>148</v>
      </c>
      <c r="AI89" s="78">
        <v>0</v>
      </c>
      <c r="AJ89" s="75">
        <v>119</v>
      </c>
      <c r="AK89" s="78">
        <v>0</v>
      </c>
      <c r="AL89" s="50"/>
      <c r="AM89" s="22"/>
      <c r="AN89" s="50"/>
      <c r="AO89" s="80">
        <f t="shared" si="35"/>
        <v>1241</v>
      </c>
      <c r="AP89" s="56">
        <f t="shared" si="36"/>
        <v>1706</v>
      </c>
      <c r="AQ89" s="81">
        <f t="shared" si="37"/>
        <v>1704</v>
      </c>
      <c r="AR89" s="56">
        <f t="shared" si="38"/>
        <v>1967</v>
      </c>
      <c r="AS89" s="81">
        <f t="shared" si="39"/>
        <v>1919</v>
      </c>
      <c r="AT89" s="81">
        <f t="shared" si="40"/>
        <v>1681</v>
      </c>
      <c r="AU89" s="81">
        <f t="shared" si="41"/>
        <v>1691</v>
      </c>
      <c r="AV89" s="81">
        <f t="shared" si="42"/>
        <v>1633</v>
      </c>
      <c r="AW89" s="56">
        <f t="shared" si="43"/>
        <v>1849</v>
      </c>
      <c r="AX89" s="81">
        <f t="shared" si="44"/>
        <v>1300</v>
      </c>
      <c r="AY89" s="81">
        <f t="shared" si="45"/>
        <v>1430</v>
      </c>
      <c r="AZ89" s="2"/>
      <c r="BA89" s="82">
        <f t="shared" si="46"/>
        <v>7</v>
      </c>
      <c r="BB89" s="81">
        <f t="shared" si="47"/>
        <v>11</v>
      </c>
      <c r="BC89" s="81">
        <f t="shared" si="48"/>
        <v>16</v>
      </c>
      <c r="BD89" s="56">
        <f t="shared" si="49"/>
        <v>9</v>
      </c>
      <c r="BE89" s="81">
        <f t="shared" si="50"/>
        <v>10</v>
      </c>
      <c r="BF89" s="81">
        <f t="shared" si="51"/>
        <v>12</v>
      </c>
      <c r="BG89" s="81">
        <f t="shared" si="52"/>
        <v>13</v>
      </c>
      <c r="BH89" s="81">
        <f t="shared" si="53"/>
        <v>15</v>
      </c>
      <c r="BI89" s="81">
        <f t="shared" si="54"/>
        <v>15</v>
      </c>
      <c r="BJ89" s="81">
        <f t="shared" si="55"/>
        <v>11</v>
      </c>
      <c r="BK89" s="81">
        <f t="shared" si="56"/>
        <v>11</v>
      </c>
      <c r="BL89" s="57">
        <f t="shared" si="66"/>
        <v>130</v>
      </c>
      <c r="BM89" s="56">
        <f t="shared" si="67"/>
        <v>7</v>
      </c>
      <c r="BN89" s="56">
        <f t="shared" si="68"/>
        <v>16</v>
      </c>
      <c r="BO89" s="58">
        <f t="shared" si="69"/>
        <v>107</v>
      </c>
      <c r="BQ89" s="83">
        <f t="shared" si="57"/>
        <v>52</v>
      </c>
      <c r="BR89" s="84">
        <f t="shared" si="58"/>
        <v>125</v>
      </c>
    </row>
    <row r="90" spans="1:70" ht="15" customHeight="1">
      <c r="A90" s="61">
        <v>86</v>
      </c>
      <c r="B90" s="62" t="s">
        <v>119</v>
      </c>
      <c r="C90" s="31" t="s">
        <v>30</v>
      </c>
      <c r="D90" s="89"/>
      <c r="E90" s="64">
        <f t="shared" si="59"/>
        <v>1552.44</v>
      </c>
      <c r="F90" s="65">
        <f t="shared" si="60"/>
        <v>34.440000000000012</v>
      </c>
      <c r="G90" s="67">
        <v>1518</v>
      </c>
      <c r="H90" s="66"/>
      <c r="I90" s="67">
        <f t="shared" si="61"/>
        <v>-20.181818181818244</v>
      </c>
      <c r="J90" s="68">
        <f t="shared" si="62"/>
        <v>32</v>
      </c>
      <c r="K90" s="69">
        <v>14</v>
      </c>
      <c r="L90" s="70">
        <v>11</v>
      </c>
      <c r="M90" s="71">
        <f t="shared" si="63"/>
        <v>1538.1818181818182</v>
      </c>
      <c r="N90" s="67">
        <f t="shared" si="64"/>
        <v>123</v>
      </c>
      <c r="O90" s="72">
        <f t="shared" si="65"/>
        <v>101</v>
      </c>
      <c r="P90" s="73">
        <v>173</v>
      </c>
      <c r="Q90" s="74">
        <v>0</v>
      </c>
      <c r="R90" s="75">
        <v>147</v>
      </c>
      <c r="S90" s="76">
        <v>2</v>
      </c>
      <c r="T90" s="77">
        <v>175</v>
      </c>
      <c r="U90" s="78">
        <v>2</v>
      </c>
      <c r="V90" s="75">
        <v>19</v>
      </c>
      <c r="W90" s="78">
        <v>1</v>
      </c>
      <c r="X90" s="77">
        <v>23</v>
      </c>
      <c r="Y90" s="78">
        <v>0</v>
      </c>
      <c r="Z90" s="77">
        <v>11</v>
      </c>
      <c r="AA90" s="78">
        <v>1</v>
      </c>
      <c r="AB90" s="77">
        <v>123</v>
      </c>
      <c r="AC90" s="76">
        <v>1</v>
      </c>
      <c r="AD90" s="73">
        <v>153</v>
      </c>
      <c r="AE90" s="74">
        <v>2</v>
      </c>
      <c r="AF90" s="79">
        <v>35</v>
      </c>
      <c r="AG90" s="76">
        <v>2</v>
      </c>
      <c r="AH90" s="75">
        <v>55</v>
      </c>
      <c r="AI90" s="78">
        <v>1</v>
      </c>
      <c r="AJ90" s="75">
        <v>41</v>
      </c>
      <c r="AK90" s="78">
        <v>2</v>
      </c>
      <c r="AL90" s="50"/>
      <c r="AM90" s="22"/>
      <c r="AN90" s="50"/>
      <c r="AO90" s="80">
        <f t="shared" si="35"/>
        <v>1228</v>
      </c>
      <c r="AP90" s="56">
        <f t="shared" si="36"/>
        <v>1300</v>
      </c>
      <c r="AQ90" s="81">
        <f t="shared" si="37"/>
        <v>1162</v>
      </c>
      <c r="AR90" s="56">
        <f t="shared" si="38"/>
        <v>1811</v>
      </c>
      <c r="AS90" s="81">
        <f t="shared" si="39"/>
        <v>1798</v>
      </c>
      <c r="AT90" s="81">
        <f t="shared" si="40"/>
        <v>1921</v>
      </c>
      <c r="AU90" s="81">
        <f t="shared" si="41"/>
        <v>1396</v>
      </c>
      <c r="AV90" s="81">
        <f t="shared" si="42"/>
        <v>1300</v>
      </c>
      <c r="AW90" s="56">
        <f t="shared" si="43"/>
        <v>1706</v>
      </c>
      <c r="AX90" s="81">
        <f t="shared" si="44"/>
        <v>1617</v>
      </c>
      <c r="AY90" s="81">
        <f t="shared" si="45"/>
        <v>1681</v>
      </c>
      <c r="AZ90" s="2"/>
      <c r="BA90" s="82">
        <f t="shared" si="46"/>
        <v>10</v>
      </c>
      <c r="BB90" s="81">
        <f t="shared" si="47"/>
        <v>9</v>
      </c>
      <c r="BC90" s="81">
        <f t="shared" si="48"/>
        <v>7</v>
      </c>
      <c r="BD90" s="56">
        <f t="shared" si="49"/>
        <v>15</v>
      </c>
      <c r="BE90" s="81">
        <f t="shared" si="50"/>
        <v>13</v>
      </c>
      <c r="BF90" s="81">
        <f t="shared" si="51"/>
        <v>12</v>
      </c>
      <c r="BG90" s="81">
        <f t="shared" si="52"/>
        <v>10</v>
      </c>
      <c r="BH90" s="81">
        <f t="shared" si="53"/>
        <v>12</v>
      </c>
      <c r="BI90" s="81">
        <f t="shared" si="54"/>
        <v>11</v>
      </c>
      <c r="BJ90" s="81">
        <f t="shared" si="55"/>
        <v>12</v>
      </c>
      <c r="BK90" s="81">
        <f t="shared" si="56"/>
        <v>12</v>
      </c>
      <c r="BL90" s="57">
        <f t="shared" si="66"/>
        <v>123</v>
      </c>
      <c r="BM90" s="56">
        <f t="shared" si="67"/>
        <v>7</v>
      </c>
      <c r="BN90" s="56">
        <f t="shared" si="68"/>
        <v>15</v>
      </c>
      <c r="BO90" s="58">
        <f t="shared" si="69"/>
        <v>101</v>
      </c>
      <c r="BQ90" s="83">
        <f t="shared" si="57"/>
        <v>145</v>
      </c>
      <c r="BR90" s="84">
        <f t="shared" si="58"/>
        <v>32</v>
      </c>
    </row>
    <row r="91" spans="1:70" ht="15" customHeight="1">
      <c r="A91" s="61">
        <v>87</v>
      </c>
      <c r="B91" s="62" t="s">
        <v>120</v>
      </c>
      <c r="C91" s="31" t="s">
        <v>30</v>
      </c>
      <c r="D91" s="89"/>
      <c r="E91" s="64">
        <f t="shared" si="59"/>
        <v>1483.66</v>
      </c>
      <c r="F91" s="65">
        <f t="shared" si="60"/>
        <v>-32.339999999999982</v>
      </c>
      <c r="G91" s="67">
        <v>1516</v>
      </c>
      <c r="H91" s="66"/>
      <c r="I91" s="67">
        <f t="shared" si="61"/>
        <v>101.5454545454545</v>
      </c>
      <c r="J91" s="68">
        <f t="shared" si="62"/>
        <v>116</v>
      </c>
      <c r="K91" s="69">
        <v>10</v>
      </c>
      <c r="L91" s="70">
        <v>11</v>
      </c>
      <c r="M91" s="71">
        <f t="shared" si="63"/>
        <v>1414.4545454545455</v>
      </c>
      <c r="N91" s="67">
        <f t="shared" si="64"/>
        <v>114</v>
      </c>
      <c r="O91" s="72">
        <f t="shared" si="65"/>
        <v>90</v>
      </c>
      <c r="P91" s="73">
        <v>174</v>
      </c>
      <c r="Q91" s="74">
        <v>2</v>
      </c>
      <c r="R91" s="75">
        <v>36</v>
      </c>
      <c r="S91" s="76">
        <v>1</v>
      </c>
      <c r="T91" s="77">
        <v>34</v>
      </c>
      <c r="U91" s="78">
        <v>0</v>
      </c>
      <c r="V91" s="75">
        <v>14</v>
      </c>
      <c r="W91" s="78">
        <v>0</v>
      </c>
      <c r="X91" s="77">
        <v>154</v>
      </c>
      <c r="Y91" s="78">
        <v>0</v>
      </c>
      <c r="Z91" s="77">
        <v>150</v>
      </c>
      <c r="AA91" s="78">
        <v>1</v>
      </c>
      <c r="AB91" s="77">
        <v>142</v>
      </c>
      <c r="AC91" s="76">
        <v>1</v>
      </c>
      <c r="AD91" s="73">
        <v>143</v>
      </c>
      <c r="AE91" s="74">
        <v>2</v>
      </c>
      <c r="AF91" s="79">
        <v>140</v>
      </c>
      <c r="AG91" s="76">
        <v>0</v>
      </c>
      <c r="AH91" s="75">
        <v>134</v>
      </c>
      <c r="AI91" s="78">
        <v>1</v>
      </c>
      <c r="AJ91" s="75">
        <v>136</v>
      </c>
      <c r="AK91" s="78">
        <v>2</v>
      </c>
      <c r="AL91" s="50"/>
      <c r="AM91" s="22"/>
      <c r="AN91" s="50"/>
      <c r="AO91" s="80">
        <f t="shared" si="35"/>
        <v>1200</v>
      </c>
      <c r="AP91" s="56">
        <f t="shared" si="36"/>
        <v>1704</v>
      </c>
      <c r="AQ91" s="81">
        <f t="shared" si="37"/>
        <v>1706</v>
      </c>
      <c r="AR91" s="56">
        <f t="shared" si="38"/>
        <v>1849</v>
      </c>
      <c r="AS91" s="81">
        <f t="shared" si="39"/>
        <v>1300</v>
      </c>
      <c r="AT91" s="81">
        <f t="shared" si="40"/>
        <v>1300</v>
      </c>
      <c r="AU91" s="81">
        <f t="shared" si="41"/>
        <v>1300</v>
      </c>
      <c r="AV91" s="81">
        <f t="shared" si="42"/>
        <v>1300</v>
      </c>
      <c r="AW91" s="56">
        <f t="shared" si="43"/>
        <v>1300</v>
      </c>
      <c r="AX91" s="81">
        <f t="shared" si="44"/>
        <v>1300</v>
      </c>
      <c r="AY91" s="81">
        <f t="shared" si="45"/>
        <v>1300</v>
      </c>
      <c r="AZ91" s="2"/>
      <c r="BA91" s="82">
        <f t="shared" si="46"/>
        <v>9</v>
      </c>
      <c r="BB91" s="81">
        <f t="shared" si="47"/>
        <v>16</v>
      </c>
      <c r="BC91" s="81">
        <f t="shared" si="48"/>
        <v>11</v>
      </c>
      <c r="BD91" s="56">
        <f t="shared" si="49"/>
        <v>15</v>
      </c>
      <c r="BE91" s="81">
        <f t="shared" si="50"/>
        <v>8</v>
      </c>
      <c r="BF91" s="81">
        <f t="shared" si="51"/>
        <v>9</v>
      </c>
      <c r="BG91" s="81">
        <f t="shared" si="52"/>
        <v>9</v>
      </c>
      <c r="BH91" s="81">
        <f t="shared" si="53"/>
        <v>8</v>
      </c>
      <c r="BI91" s="81">
        <f t="shared" si="54"/>
        <v>13</v>
      </c>
      <c r="BJ91" s="81">
        <f t="shared" si="55"/>
        <v>8</v>
      </c>
      <c r="BK91" s="81">
        <f t="shared" si="56"/>
        <v>8</v>
      </c>
      <c r="BL91" s="57">
        <f t="shared" si="66"/>
        <v>114</v>
      </c>
      <c r="BM91" s="56">
        <f t="shared" si="67"/>
        <v>8</v>
      </c>
      <c r="BN91" s="56">
        <f t="shared" si="68"/>
        <v>16</v>
      </c>
      <c r="BO91" s="58">
        <f t="shared" si="69"/>
        <v>90</v>
      </c>
      <c r="BQ91" s="83">
        <f t="shared" si="57"/>
        <v>61</v>
      </c>
      <c r="BR91" s="84">
        <f t="shared" si="58"/>
        <v>116</v>
      </c>
    </row>
    <row r="92" spans="1:70" ht="15" customHeight="1">
      <c r="A92" s="61">
        <v>88</v>
      </c>
      <c r="B92" s="62" t="s">
        <v>121</v>
      </c>
      <c r="C92" s="31" t="s">
        <v>30</v>
      </c>
      <c r="D92" s="89"/>
      <c r="E92" s="64">
        <f t="shared" si="59"/>
        <v>1588.42</v>
      </c>
      <c r="F92" s="65">
        <f t="shared" si="60"/>
        <v>73.419999999999987</v>
      </c>
      <c r="G92" s="67">
        <v>1515</v>
      </c>
      <c r="H92" s="66"/>
      <c r="I92" s="67">
        <f t="shared" si="61"/>
        <v>-242.81818181818176</v>
      </c>
      <c r="J92" s="68">
        <f t="shared" si="62"/>
        <v>36</v>
      </c>
      <c r="K92" s="69">
        <v>13</v>
      </c>
      <c r="L92" s="70">
        <v>11</v>
      </c>
      <c r="M92" s="71">
        <f t="shared" si="63"/>
        <v>1757.8181818181818</v>
      </c>
      <c r="N92" s="67">
        <f t="shared" si="64"/>
        <v>147</v>
      </c>
      <c r="O92" s="72">
        <f t="shared" si="65"/>
        <v>118</v>
      </c>
      <c r="P92" s="73">
        <v>1</v>
      </c>
      <c r="Q92" s="74">
        <v>1</v>
      </c>
      <c r="R92" s="75">
        <v>23</v>
      </c>
      <c r="S92" s="76">
        <v>2</v>
      </c>
      <c r="T92" s="77">
        <v>25</v>
      </c>
      <c r="U92" s="78">
        <v>1</v>
      </c>
      <c r="V92" s="75">
        <v>29</v>
      </c>
      <c r="W92" s="78">
        <v>2</v>
      </c>
      <c r="X92" s="77">
        <v>37</v>
      </c>
      <c r="Y92" s="78">
        <v>0</v>
      </c>
      <c r="Z92" s="77">
        <v>19</v>
      </c>
      <c r="AA92" s="78">
        <v>0</v>
      </c>
      <c r="AB92" s="77">
        <v>146</v>
      </c>
      <c r="AC92" s="76">
        <v>2</v>
      </c>
      <c r="AD92" s="73">
        <v>39</v>
      </c>
      <c r="AE92" s="74">
        <v>2</v>
      </c>
      <c r="AF92" s="79">
        <v>48</v>
      </c>
      <c r="AG92" s="76">
        <v>1</v>
      </c>
      <c r="AH92" s="75">
        <v>10</v>
      </c>
      <c r="AI92" s="78">
        <v>0</v>
      </c>
      <c r="AJ92" s="75">
        <v>35</v>
      </c>
      <c r="AK92" s="78">
        <v>2</v>
      </c>
      <c r="AL92" s="50"/>
      <c r="AM92" s="22"/>
      <c r="AN92" s="50"/>
      <c r="AO92" s="80">
        <f t="shared" si="35"/>
        <v>2222</v>
      </c>
      <c r="AP92" s="56">
        <f t="shared" si="36"/>
        <v>1798</v>
      </c>
      <c r="AQ92" s="81">
        <f t="shared" si="37"/>
        <v>1784</v>
      </c>
      <c r="AR92" s="56">
        <f t="shared" si="38"/>
        <v>1749</v>
      </c>
      <c r="AS92" s="81">
        <f t="shared" si="39"/>
        <v>1693</v>
      </c>
      <c r="AT92" s="81">
        <f t="shared" si="40"/>
        <v>1811</v>
      </c>
      <c r="AU92" s="81">
        <f t="shared" si="41"/>
        <v>1300</v>
      </c>
      <c r="AV92" s="81">
        <f t="shared" si="42"/>
        <v>1687</v>
      </c>
      <c r="AW92" s="56">
        <f t="shared" si="43"/>
        <v>1647</v>
      </c>
      <c r="AX92" s="81">
        <f t="shared" si="44"/>
        <v>1939</v>
      </c>
      <c r="AY92" s="81">
        <f t="shared" si="45"/>
        <v>1706</v>
      </c>
      <c r="AZ92" s="2"/>
      <c r="BA92" s="82">
        <f t="shared" si="46"/>
        <v>13</v>
      </c>
      <c r="BB92" s="81">
        <f t="shared" si="47"/>
        <v>13</v>
      </c>
      <c r="BC92" s="81">
        <f t="shared" si="48"/>
        <v>15</v>
      </c>
      <c r="BD92" s="56">
        <f t="shared" si="49"/>
        <v>13</v>
      </c>
      <c r="BE92" s="81">
        <f t="shared" si="50"/>
        <v>18</v>
      </c>
      <c r="BF92" s="81">
        <f t="shared" si="51"/>
        <v>15</v>
      </c>
      <c r="BG92" s="81">
        <f t="shared" si="52"/>
        <v>11</v>
      </c>
      <c r="BH92" s="81">
        <f t="shared" si="53"/>
        <v>12</v>
      </c>
      <c r="BI92" s="81">
        <f t="shared" si="54"/>
        <v>12</v>
      </c>
      <c r="BJ92" s="81">
        <f t="shared" si="55"/>
        <v>14</v>
      </c>
      <c r="BK92" s="81">
        <f t="shared" si="56"/>
        <v>11</v>
      </c>
      <c r="BL92" s="57">
        <f t="shared" si="66"/>
        <v>147</v>
      </c>
      <c r="BM92" s="56">
        <f t="shared" si="67"/>
        <v>11</v>
      </c>
      <c r="BN92" s="56">
        <f t="shared" si="68"/>
        <v>18</v>
      </c>
      <c r="BO92" s="58">
        <f t="shared" si="69"/>
        <v>118</v>
      </c>
      <c r="BQ92" s="83">
        <f t="shared" si="57"/>
        <v>141</v>
      </c>
      <c r="BR92" s="84">
        <f t="shared" si="58"/>
        <v>36</v>
      </c>
    </row>
    <row r="93" spans="1:70" ht="15" customHeight="1">
      <c r="A93" s="61">
        <v>89</v>
      </c>
      <c r="B93" s="62" t="s">
        <v>122</v>
      </c>
      <c r="C93" s="31" t="s">
        <v>30</v>
      </c>
      <c r="D93" s="89"/>
      <c r="E93" s="64">
        <f t="shared" si="59"/>
        <v>1518.74</v>
      </c>
      <c r="F93" s="65">
        <f t="shared" si="60"/>
        <v>5.7400000000000162</v>
      </c>
      <c r="G93" s="67">
        <v>1513</v>
      </c>
      <c r="H93" s="66"/>
      <c r="I93" s="67">
        <f t="shared" si="61"/>
        <v>19.36363636363626</v>
      </c>
      <c r="J93" s="68">
        <f t="shared" si="62"/>
        <v>72</v>
      </c>
      <c r="K93" s="69">
        <v>12</v>
      </c>
      <c r="L93" s="70">
        <v>11</v>
      </c>
      <c r="M93" s="71">
        <f t="shared" si="63"/>
        <v>1493.6363636363637</v>
      </c>
      <c r="N93" s="67">
        <f t="shared" si="64"/>
        <v>115</v>
      </c>
      <c r="O93" s="72">
        <f t="shared" si="65"/>
        <v>92</v>
      </c>
      <c r="P93" s="73">
        <v>2</v>
      </c>
      <c r="Q93" s="74">
        <v>1</v>
      </c>
      <c r="R93" s="75">
        <v>6</v>
      </c>
      <c r="S93" s="76">
        <v>0</v>
      </c>
      <c r="T93" s="77">
        <v>152</v>
      </c>
      <c r="U93" s="78">
        <v>0</v>
      </c>
      <c r="V93" s="75">
        <v>140</v>
      </c>
      <c r="W93" s="78">
        <v>1</v>
      </c>
      <c r="X93" s="77">
        <v>147</v>
      </c>
      <c r="Y93" s="78">
        <v>1</v>
      </c>
      <c r="Z93" s="77">
        <v>156</v>
      </c>
      <c r="AA93" s="78">
        <v>2</v>
      </c>
      <c r="AB93" s="77">
        <v>128</v>
      </c>
      <c r="AC93" s="76">
        <v>2</v>
      </c>
      <c r="AD93" s="73">
        <v>10</v>
      </c>
      <c r="AE93" s="74">
        <v>0</v>
      </c>
      <c r="AF93" s="79">
        <v>141</v>
      </c>
      <c r="AG93" s="76">
        <v>2</v>
      </c>
      <c r="AH93" s="75">
        <v>164</v>
      </c>
      <c r="AI93" s="78">
        <v>1</v>
      </c>
      <c r="AJ93" s="75">
        <v>144</v>
      </c>
      <c r="AK93" s="78">
        <v>2</v>
      </c>
      <c r="AL93" s="50"/>
      <c r="AM93" s="22"/>
      <c r="AN93" s="50"/>
      <c r="AO93" s="80">
        <f t="shared" si="35"/>
        <v>2071</v>
      </c>
      <c r="AP93" s="56">
        <f t="shared" si="36"/>
        <v>1967</v>
      </c>
      <c r="AQ93" s="81">
        <f t="shared" si="37"/>
        <v>1300</v>
      </c>
      <c r="AR93" s="56">
        <f t="shared" si="38"/>
        <v>1300</v>
      </c>
      <c r="AS93" s="81">
        <f t="shared" si="39"/>
        <v>1300</v>
      </c>
      <c r="AT93" s="81">
        <f t="shared" si="40"/>
        <v>1300</v>
      </c>
      <c r="AU93" s="81">
        <f t="shared" si="41"/>
        <v>1353</v>
      </c>
      <c r="AV93" s="81">
        <f t="shared" si="42"/>
        <v>1939</v>
      </c>
      <c r="AW93" s="56">
        <f t="shared" si="43"/>
        <v>1300</v>
      </c>
      <c r="AX93" s="81">
        <f t="shared" si="44"/>
        <v>1300</v>
      </c>
      <c r="AY93" s="81">
        <f t="shared" si="45"/>
        <v>1300</v>
      </c>
      <c r="AZ93" s="2"/>
      <c r="BA93" s="82">
        <f t="shared" si="46"/>
        <v>17</v>
      </c>
      <c r="BB93" s="81">
        <f t="shared" si="47"/>
        <v>9</v>
      </c>
      <c r="BC93" s="81">
        <f t="shared" si="48"/>
        <v>10</v>
      </c>
      <c r="BD93" s="56">
        <f t="shared" si="49"/>
        <v>13</v>
      </c>
      <c r="BE93" s="81">
        <f t="shared" si="50"/>
        <v>9</v>
      </c>
      <c r="BF93" s="81">
        <f t="shared" si="51"/>
        <v>6</v>
      </c>
      <c r="BG93" s="81">
        <f t="shared" si="52"/>
        <v>7</v>
      </c>
      <c r="BH93" s="81">
        <f t="shared" si="53"/>
        <v>14</v>
      </c>
      <c r="BI93" s="81">
        <f t="shared" si="54"/>
        <v>8</v>
      </c>
      <c r="BJ93" s="81">
        <f t="shared" si="55"/>
        <v>12</v>
      </c>
      <c r="BK93" s="81">
        <f t="shared" si="56"/>
        <v>10</v>
      </c>
      <c r="BL93" s="57">
        <f t="shared" si="66"/>
        <v>115</v>
      </c>
      <c r="BM93" s="56">
        <f t="shared" si="67"/>
        <v>6</v>
      </c>
      <c r="BN93" s="56">
        <f t="shared" si="68"/>
        <v>17</v>
      </c>
      <c r="BO93" s="58">
        <f t="shared" si="69"/>
        <v>92</v>
      </c>
      <c r="BQ93" s="83">
        <f t="shared" si="57"/>
        <v>105</v>
      </c>
      <c r="BR93" s="84">
        <f t="shared" si="58"/>
        <v>72</v>
      </c>
    </row>
    <row r="94" spans="1:70" ht="15" customHeight="1">
      <c r="A94" s="61">
        <v>90</v>
      </c>
      <c r="B94" s="62" t="s">
        <v>123</v>
      </c>
      <c r="C94" s="31" t="s">
        <v>30</v>
      </c>
      <c r="D94" s="89"/>
      <c r="E94" s="64">
        <f t="shared" si="59"/>
        <v>1558.62</v>
      </c>
      <c r="F94" s="65">
        <f t="shared" si="60"/>
        <v>49.61999999999999</v>
      </c>
      <c r="G94" s="67">
        <v>1509</v>
      </c>
      <c r="H94" s="66"/>
      <c r="I94" s="67">
        <f t="shared" si="61"/>
        <v>-180.09090909090901</v>
      </c>
      <c r="J94" s="68">
        <f t="shared" si="62"/>
        <v>73</v>
      </c>
      <c r="K94" s="69">
        <v>12</v>
      </c>
      <c r="L94" s="70">
        <v>11</v>
      </c>
      <c r="M94" s="71">
        <f t="shared" si="63"/>
        <v>1689.090909090909</v>
      </c>
      <c r="N94" s="67">
        <f t="shared" si="64"/>
        <v>114</v>
      </c>
      <c r="O94" s="72">
        <f t="shared" si="65"/>
        <v>95</v>
      </c>
      <c r="P94" s="73">
        <v>3</v>
      </c>
      <c r="Q94" s="74">
        <v>0</v>
      </c>
      <c r="R94" s="75">
        <v>149</v>
      </c>
      <c r="S94" s="76">
        <v>2</v>
      </c>
      <c r="T94" s="77">
        <v>4</v>
      </c>
      <c r="U94" s="78">
        <v>1</v>
      </c>
      <c r="V94" s="75">
        <v>20</v>
      </c>
      <c r="W94" s="78">
        <v>0</v>
      </c>
      <c r="X94" s="77">
        <v>156</v>
      </c>
      <c r="Y94" s="78">
        <v>2</v>
      </c>
      <c r="Z94" s="77">
        <v>34</v>
      </c>
      <c r="AA94" s="78">
        <v>0</v>
      </c>
      <c r="AB94" s="77">
        <v>154</v>
      </c>
      <c r="AC94" s="76">
        <v>2</v>
      </c>
      <c r="AD94" s="73">
        <v>32</v>
      </c>
      <c r="AE94" s="74">
        <v>2</v>
      </c>
      <c r="AF94" s="79">
        <v>22</v>
      </c>
      <c r="AG94" s="76">
        <v>0</v>
      </c>
      <c r="AH94" s="75">
        <v>5</v>
      </c>
      <c r="AI94" s="78">
        <v>2</v>
      </c>
      <c r="AJ94" s="75">
        <v>48</v>
      </c>
      <c r="AK94" s="78">
        <v>1</v>
      </c>
      <c r="AL94" s="50"/>
      <c r="AM94" s="22"/>
      <c r="AN94" s="50"/>
      <c r="AO94" s="80">
        <f t="shared" si="35"/>
        <v>2039</v>
      </c>
      <c r="AP94" s="56">
        <f t="shared" si="36"/>
        <v>1300</v>
      </c>
      <c r="AQ94" s="81">
        <f t="shared" si="37"/>
        <v>1977</v>
      </c>
      <c r="AR94" s="56">
        <f t="shared" si="38"/>
        <v>1809</v>
      </c>
      <c r="AS94" s="81">
        <f t="shared" si="39"/>
        <v>1300</v>
      </c>
      <c r="AT94" s="81">
        <f t="shared" si="40"/>
        <v>1706</v>
      </c>
      <c r="AU94" s="81">
        <f t="shared" si="41"/>
        <v>1300</v>
      </c>
      <c r="AV94" s="81">
        <f t="shared" si="42"/>
        <v>1729</v>
      </c>
      <c r="AW94" s="56">
        <f t="shared" si="43"/>
        <v>1806</v>
      </c>
      <c r="AX94" s="81">
        <f t="shared" si="44"/>
        <v>1967</v>
      </c>
      <c r="AY94" s="81">
        <f t="shared" si="45"/>
        <v>1647</v>
      </c>
      <c r="AZ94" s="2"/>
      <c r="BA94" s="82">
        <f t="shared" si="46"/>
        <v>15</v>
      </c>
      <c r="BB94" s="81">
        <f t="shared" si="47"/>
        <v>4</v>
      </c>
      <c r="BC94" s="81">
        <f t="shared" si="48"/>
        <v>11</v>
      </c>
      <c r="BD94" s="56">
        <f t="shared" si="49"/>
        <v>12</v>
      </c>
      <c r="BE94" s="81">
        <f t="shared" si="50"/>
        <v>6</v>
      </c>
      <c r="BF94" s="81">
        <f t="shared" si="51"/>
        <v>11</v>
      </c>
      <c r="BG94" s="81">
        <f t="shared" si="52"/>
        <v>8</v>
      </c>
      <c r="BH94" s="81">
        <f t="shared" si="53"/>
        <v>11</v>
      </c>
      <c r="BI94" s="81">
        <f t="shared" si="54"/>
        <v>15</v>
      </c>
      <c r="BJ94" s="81">
        <f t="shared" si="55"/>
        <v>9</v>
      </c>
      <c r="BK94" s="81">
        <f t="shared" si="56"/>
        <v>12</v>
      </c>
      <c r="BL94" s="57">
        <f t="shared" si="66"/>
        <v>114</v>
      </c>
      <c r="BM94" s="56">
        <f t="shared" si="67"/>
        <v>4</v>
      </c>
      <c r="BN94" s="56">
        <f t="shared" si="68"/>
        <v>15</v>
      </c>
      <c r="BO94" s="58">
        <f t="shared" si="69"/>
        <v>95</v>
      </c>
      <c r="BQ94" s="83">
        <f t="shared" si="57"/>
        <v>104</v>
      </c>
      <c r="BR94" s="84">
        <f t="shared" si="58"/>
        <v>73</v>
      </c>
    </row>
    <row r="95" spans="1:70" ht="15" customHeight="1">
      <c r="A95" s="61">
        <v>91</v>
      </c>
      <c r="B95" s="62" t="s">
        <v>124</v>
      </c>
      <c r="C95" s="62" t="s">
        <v>34</v>
      </c>
      <c r="D95" s="89"/>
      <c r="E95" s="64">
        <f t="shared" si="59"/>
        <v>1517.94</v>
      </c>
      <c r="F95" s="65">
        <f t="shared" si="60"/>
        <v>14.93999999999998</v>
      </c>
      <c r="G95" s="67">
        <v>1503</v>
      </c>
      <c r="H95" s="66"/>
      <c r="I95" s="67">
        <f t="shared" si="61"/>
        <v>-113.36363636363626</v>
      </c>
      <c r="J95" s="68">
        <f t="shared" si="62"/>
        <v>110</v>
      </c>
      <c r="K95" s="69">
        <v>10</v>
      </c>
      <c r="L95" s="70">
        <v>11</v>
      </c>
      <c r="M95" s="71">
        <f t="shared" si="63"/>
        <v>1616.3636363636363</v>
      </c>
      <c r="N95" s="67">
        <f t="shared" si="64"/>
        <v>122</v>
      </c>
      <c r="O95" s="72">
        <f t="shared" si="65"/>
        <v>99</v>
      </c>
      <c r="P95" s="73">
        <v>4</v>
      </c>
      <c r="Q95" s="74">
        <v>2</v>
      </c>
      <c r="R95" s="75">
        <v>38</v>
      </c>
      <c r="S95" s="76">
        <v>0</v>
      </c>
      <c r="T95" s="77">
        <v>20</v>
      </c>
      <c r="U95" s="78">
        <v>1</v>
      </c>
      <c r="V95" s="75">
        <v>30</v>
      </c>
      <c r="W95" s="78">
        <v>0</v>
      </c>
      <c r="X95" s="77">
        <v>166</v>
      </c>
      <c r="Y95" s="78">
        <v>2</v>
      </c>
      <c r="Z95" s="77">
        <v>40</v>
      </c>
      <c r="AA95" s="78">
        <v>2</v>
      </c>
      <c r="AB95" s="77">
        <v>42</v>
      </c>
      <c r="AC95" s="76">
        <v>0</v>
      </c>
      <c r="AD95" s="73">
        <v>34</v>
      </c>
      <c r="AE95" s="74">
        <v>0</v>
      </c>
      <c r="AF95" s="79">
        <v>162</v>
      </c>
      <c r="AG95" s="76">
        <v>2</v>
      </c>
      <c r="AH95" s="75">
        <v>64</v>
      </c>
      <c r="AI95" s="78">
        <v>1</v>
      </c>
      <c r="AJ95" s="75">
        <v>164</v>
      </c>
      <c r="AK95" s="78">
        <v>0</v>
      </c>
      <c r="AL95" s="50"/>
      <c r="AM95" s="22"/>
      <c r="AN95" s="50"/>
      <c r="AO95" s="80">
        <f t="shared" si="35"/>
        <v>1977</v>
      </c>
      <c r="AP95" s="56">
        <f t="shared" si="36"/>
        <v>1691</v>
      </c>
      <c r="AQ95" s="81">
        <f t="shared" si="37"/>
        <v>1809</v>
      </c>
      <c r="AR95" s="56">
        <f t="shared" si="38"/>
        <v>1746</v>
      </c>
      <c r="AS95" s="81">
        <f t="shared" si="39"/>
        <v>1300</v>
      </c>
      <c r="AT95" s="81">
        <f t="shared" si="40"/>
        <v>1683</v>
      </c>
      <c r="AU95" s="81">
        <f t="shared" si="41"/>
        <v>1681</v>
      </c>
      <c r="AV95" s="81">
        <f t="shared" si="42"/>
        <v>1706</v>
      </c>
      <c r="AW95" s="56">
        <f t="shared" si="43"/>
        <v>1300</v>
      </c>
      <c r="AX95" s="81">
        <f t="shared" si="44"/>
        <v>1587</v>
      </c>
      <c r="AY95" s="81">
        <f t="shared" si="45"/>
        <v>1300</v>
      </c>
      <c r="AZ95" s="2"/>
      <c r="BA95" s="82">
        <f t="shared" si="46"/>
        <v>11</v>
      </c>
      <c r="BB95" s="81">
        <f t="shared" si="47"/>
        <v>13</v>
      </c>
      <c r="BC95" s="81">
        <f t="shared" si="48"/>
        <v>12</v>
      </c>
      <c r="BD95" s="56">
        <f t="shared" si="49"/>
        <v>16</v>
      </c>
      <c r="BE95" s="81">
        <f t="shared" si="50"/>
        <v>7</v>
      </c>
      <c r="BF95" s="81">
        <f t="shared" si="51"/>
        <v>8</v>
      </c>
      <c r="BG95" s="81">
        <f t="shared" si="52"/>
        <v>12</v>
      </c>
      <c r="BH95" s="81">
        <f t="shared" si="53"/>
        <v>11</v>
      </c>
      <c r="BI95" s="81">
        <f t="shared" si="54"/>
        <v>9</v>
      </c>
      <c r="BJ95" s="81">
        <f t="shared" si="55"/>
        <v>11</v>
      </c>
      <c r="BK95" s="81">
        <f t="shared" si="56"/>
        <v>12</v>
      </c>
      <c r="BL95" s="57">
        <f t="shared" si="66"/>
        <v>122</v>
      </c>
      <c r="BM95" s="56">
        <f t="shared" si="67"/>
        <v>7</v>
      </c>
      <c r="BN95" s="56">
        <f t="shared" si="68"/>
        <v>16</v>
      </c>
      <c r="BO95" s="58">
        <f t="shared" si="69"/>
        <v>99</v>
      </c>
      <c r="BQ95" s="83">
        <f t="shared" si="57"/>
        <v>67</v>
      </c>
      <c r="BR95" s="84">
        <f t="shared" si="58"/>
        <v>110</v>
      </c>
    </row>
    <row r="96" spans="1:70" ht="15" customHeight="1">
      <c r="A96" s="61">
        <v>92</v>
      </c>
      <c r="B96" s="62" t="s">
        <v>125</v>
      </c>
      <c r="C96" s="62" t="s">
        <v>30</v>
      </c>
      <c r="D96" s="89"/>
      <c r="E96" s="64">
        <f t="shared" si="59"/>
        <v>1495.72</v>
      </c>
      <c r="F96" s="65">
        <f t="shared" si="60"/>
        <v>-4.2799999999999905</v>
      </c>
      <c r="G96" s="67">
        <v>1500</v>
      </c>
      <c r="H96" s="66"/>
      <c r="I96" s="67">
        <f t="shared" si="61"/>
        <v>-71.454545454545496</v>
      </c>
      <c r="J96" s="68">
        <f t="shared" si="62"/>
        <v>127</v>
      </c>
      <c r="K96" s="69">
        <v>9</v>
      </c>
      <c r="L96" s="70">
        <v>11</v>
      </c>
      <c r="M96" s="71">
        <f t="shared" si="63"/>
        <v>1571.4545454545455</v>
      </c>
      <c r="N96" s="67">
        <f t="shared" si="64"/>
        <v>123</v>
      </c>
      <c r="O96" s="72">
        <f t="shared" si="65"/>
        <v>99</v>
      </c>
      <c r="P96" s="73">
        <v>5</v>
      </c>
      <c r="Q96" s="74">
        <v>2</v>
      </c>
      <c r="R96" s="75">
        <v>33</v>
      </c>
      <c r="S96" s="76">
        <v>1</v>
      </c>
      <c r="T96" s="77">
        <v>29</v>
      </c>
      <c r="U96" s="78">
        <v>1</v>
      </c>
      <c r="V96" s="75">
        <v>41</v>
      </c>
      <c r="W96" s="78">
        <v>1</v>
      </c>
      <c r="X96" s="77">
        <v>30</v>
      </c>
      <c r="Y96" s="78">
        <v>0</v>
      </c>
      <c r="Z96" s="77">
        <v>20</v>
      </c>
      <c r="AA96" s="78">
        <v>1</v>
      </c>
      <c r="AB96" s="77">
        <v>148</v>
      </c>
      <c r="AC96" s="76">
        <v>0</v>
      </c>
      <c r="AD96" s="73">
        <v>145</v>
      </c>
      <c r="AE96" s="74">
        <v>0</v>
      </c>
      <c r="AF96" s="79">
        <v>136</v>
      </c>
      <c r="AG96" s="76">
        <v>1</v>
      </c>
      <c r="AH96" s="75">
        <v>162</v>
      </c>
      <c r="AI96" s="78">
        <v>2</v>
      </c>
      <c r="AJ96" s="75">
        <v>121</v>
      </c>
      <c r="AK96" s="78">
        <v>0</v>
      </c>
      <c r="AL96" s="50"/>
      <c r="AM96" s="22"/>
      <c r="AN96" s="50"/>
      <c r="AO96" s="80">
        <f t="shared" si="35"/>
        <v>1967</v>
      </c>
      <c r="AP96" s="56">
        <f t="shared" si="36"/>
        <v>1726</v>
      </c>
      <c r="AQ96" s="81">
        <f t="shared" si="37"/>
        <v>1749</v>
      </c>
      <c r="AR96" s="56">
        <f t="shared" si="38"/>
        <v>1681</v>
      </c>
      <c r="AS96" s="81">
        <f t="shared" si="39"/>
        <v>1746</v>
      </c>
      <c r="AT96" s="81">
        <f t="shared" si="40"/>
        <v>1809</v>
      </c>
      <c r="AU96" s="81">
        <f t="shared" si="41"/>
        <v>1300</v>
      </c>
      <c r="AV96" s="81">
        <f t="shared" si="42"/>
        <v>1300</v>
      </c>
      <c r="AW96" s="56">
        <f t="shared" si="43"/>
        <v>1300</v>
      </c>
      <c r="AX96" s="81">
        <f t="shared" si="44"/>
        <v>1300</v>
      </c>
      <c r="AY96" s="81">
        <f t="shared" si="45"/>
        <v>1408</v>
      </c>
      <c r="AZ96" s="2"/>
      <c r="BA96" s="82">
        <f t="shared" si="46"/>
        <v>9</v>
      </c>
      <c r="BB96" s="81">
        <f t="shared" si="47"/>
        <v>14</v>
      </c>
      <c r="BC96" s="81">
        <f t="shared" si="48"/>
        <v>13</v>
      </c>
      <c r="BD96" s="56">
        <f t="shared" si="49"/>
        <v>12</v>
      </c>
      <c r="BE96" s="81">
        <f t="shared" si="50"/>
        <v>16</v>
      </c>
      <c r="BF96" s="81">
        <f t="shared" si="51"/>
        <v>12</v>
      </c>
      <c r="BG96" s="81">
        <f t="shared" si="52"/>
        <v>11</v>
      </c>
      <c r="BH96" s="81">
        <f t="shared" si="53"/>
        <v>8</v>
      </c>
      <c r="BI96" s="81">
        <f t="shared" si="54"/>
        <v>8</v>
      </c>
      <c r="BJ96" s="81">
        <f t="shared" si="55"/>
        <v>9</v>
      </c>
      <c r="BK96" s="81">
        <f t="shared" si="56"/>
        <v>11</v>
      </c>
      <c r="BL96" s="57">
        <f t="shared" si="66"/>
        <v>123</v>
      </c>
      <c r="BM96" s="56">
        <f t="shared" si="67"/>
        <v>8</v>
      </c>
      <c r="BN96" s="56">
        <f t="shared" si="68"/>
        <v>16</v>
      </c>
      <c r="BO96" s="58">
        <f t="shared" si="69"/>
        <v>99</v>
      </c>
      <c r="BQ96" s="83">
        <f t="shared" si="57"/>
        <v>49</v>
      </c>
      <c r="BR96" s="84">
        <f t="shared" si="58"/>
        <v>127</v>
      </c>
    </row>
    <row r="97" spans="1:70" ht="15" customHeight="1">
      <c r="A97" s="61">
        <v>93</v>
      </c>
      <c r="B97" s="62" t="s">
        <v>126</v>
      </c>
      <c r="C97" s="31" t="s">
        <v>30</v>
      </c>
      <c r="D97" s="89"/>
      <c r="E97" s="64">
        <f t="shared" si="59"/>
        <v>1492.1</v>
      </c>
      <c r="F97" s="65">
        <f t="shared" si="60"/>
        <v>-7.9000000000000092</v>
      </c>
      <c r="G97" s="67">
        <v>1500</v>
      </c>
      <c r="H97" s="66"/>
      <c r="I97" s="67">
        <f t="shared" si="61"/>
        <v>-9.5454545454545041</v>
      </c>
      <c r="J97" s="68">
        <f t="shared" si="62"/>
        <v>117</v>
      </c>
      <c r="K97" s="69">
        <v>10</v>
      </c>
      <c r="L97" s="70">
        <v>11</v>
      </c>
      <c r="M97" s="71">
        <f t="shared" si="63"/>
        <v>1509.5454545454545</v>
      </c>
      <c r="N97" s="67">
        <f t="shared" si="64"/>
        <v>114</v>
      </c>
      <c r="O97" s="72">
        <f t="shared" si="65"/>
        <v>89</v>
      </c>
      <c r="P97" s="73">
        <v>6</v>
      </c>
      <c r="Q97" s="74">
        <v>1</v>
      </c>
      <c r="R97" s="75">
        <v>2</v>
      </c>
      <c r="S97" s="76">
        <v>0</v>
      </c>
      <c r="T97" s="77">
        <v>154</v>
      </c>
      <c r="U97" s="78">
        <v>2</v>
      </c>
      <c r="V97" s="75">
        <v>50</v>
      </c>
      <c r="W97" s="78">
        <v>1</v>
      </c>
      <c r="X97" s="77">
        <v>16</v>
      </c>
      <c r="Y97" s="78">
        <v>0</v>
      </c>
      <c r="Z97" s="77">
        <v>148</v>
      </c>
      <c r="AA97" s="78">
        <v>0</v>
      </c>
      <c r="AB97" s="77">
        <v>143</v>
      </c>
      <c r="AC97" s="76">
        <v>1</v>
      </c>
      <c r="AD97" s="73">
        <v>142</v>
      </c>
      <c r="AE97" s="74">
        <v>0</v>
      </c>
      <c r="AF97" s="79">
        <v>150</v>
      </c>
      <c r="AG97" s="76">
        <v>2</v>
      </c>
      <c r="AH97" s="75">
        <v>136</v>
      </c>
      <c r="AI97" s="78">
        <v>1</v>
      </c>
      <c r="AJ97" s="75">
        <v>134</v>
      </c>
      <c r="AK97" s="78">
        <v>2</v>
      </c>
      <c r="AL97" s="50"/>
      <c r="AM97" s="22"/>
      <c r="AN97" s="50"/>
      <c r="AO97" s="80">
        <f t="shared" si="35"/>
        <v>1967</v>
      </c>
      <c r="AP97" s="56">
        <f t="shared" si="36"/>
        <v>2071</v>
      </c>
      <c r="AQ97" s="81">
        <f t="shared" si="37"/>
        <v>1300</v>
      </c>
      <c r="AR97" s="56">
        <f t="shared" si="38"/>
        <v>1638</v>
      </c>
      <c r="AS97" s="81">
        <f t="shared" si="39"/>
        <v>1829</v>
      </c>
      <c r="AT97" s="81">
        <f t="shared" si="40"/>
        <v>1300</v>
      </c>
      <c r="AU97" s="81">
        <f t="shared" si="41"/>
        <v>1300</v>
      </c>
      <c r="AV97" s="81">
        <f t="shared" si="42"/>
        <v>1300</v>
      </c>
      <c r="AW97" s="56">
        <f t="shared" si="43"/>
        <v>1300</v>
      </c>
      <c r="AX97" s="81">
        <f t="shared" si="44"/>
        <v>1300</v>
      </c>
      <c r="AY97" s="81">
        <f t="shared" si="45"/>
        <v>1300</v>
      </c>
      <c r="AZ97" s="2"/>
      <c r="BA97" s="82">
        <f t="shared" si="46"/>
        <v>9</v>
      </c>
      <c r="BB97" s="81">
        <f t="shared" si="47"/>
        <v>17</v>
      </c>
      <c r="BC97" s="81">
        <f t="shared" si="48"/>
        <v>8</v>
      </c>
      <c r="BD97" s="56">
        <f t="shared" si="49"/>
        <v>13</v>
      </c>
      <c r="BE97" s="81">
        <f t="shared" si="50"/>
        <v>14</v>
      </c>
      <c r="BF97" s="81">
        <f t="shared" si="51"/>
        <v>11</v>
      </c>
      <c r="BG97" s="81">
        <f t="shared" si="52"/>
        <v>8</v>
      </c>
      <c r="BH97" s="81">
        <f t="shared" si="53"/>
        <v>9</v>
      </c>
      <c r="BI97" s="81">
        <f t="shared" si="54"/>
        <v>9</v>
      </c>
      <c r="BJ97" s="81">
        <f t="shared" si="55"/>
        <v>8</v>
      </c>
      <c r="BK97" s="81">
        <f t="shared" si="56"/>
        <v>8</v>
      </c>
      <c r="BL97" s="57">
        <f t="shared" si="66"/>
        <v>114</v>
      </c>
      <c r="BM97" s="56">
        <f t="shared" si="67"/>
        <v>8</v>
      </c>
      <c r="BN97" s="56">
        <f t="shared" si="68"/>
        <v>17</v>
      </c>
      <c r="BO97" s="58">
        <f t="shared" si="69"/>
        <v>89</v>
      </c>
      <c r="BQ97" s="83">
        <f t="shared" si="57"/>
        <v>60</v>
      </c>
      <c r="BR97" s="84">
        <f t="shared" si="58"/>
        <v>117</v>
      </c>
    </row>
    <row r="98" spans="1:70" ht="15" customHeight="1">
      <c r="A98" s="61">
        <v>94</v>
      </c>
      <c r="B98" s="62" t="s">
        <v>127</v>
      </c>
      <c r="C98" s="31" t="s">
        <v>30</v>
      </c>
      <c r="D98" s="89"/>
      <c r="E98" s="64">
        <f t="shared" si="59"/>
        <v>1512.36</v>
      </c>
      <c r="F98" s="65">
        <f t="shared" si="60"/>
        <v>15.359999999999996</v>
      </c>
      <c r="G98" s="67">
        <v>1497</v>
      </c>
      <c r="H98" s="66"/>
      <c r="I98" s="67">
        <f t="shared" si="61"/>
        <v>-69.818181818181756</v>
      </c>
      <c r="J98" s="68">
        <f t="shared" si="62"/>
        <v>92</v>
      </c>
      <c r="K98" s="69">
        <v>11</v>
      </c>
      <c r="L98" s="70">
        <v>11</v>
      </c>
      <c r="M98" s="71">
        <f t="shared" si="63"/>
        <v>1566.8181818181818</v>
      </c>
      <c r="N98" s="67">
        <f t="shared" si="64"/>
        <v>121</v>
      </c>
      <c r="O98" s="72">
        <f t="shared" si="65"/>
        <v>97</v>
      </c>
      <c r="P98" s="73">
        <v>7</v>
      </c>
      <c r="Q98" s="74">
        <v>0</v>
      </c>
      <c r="R98" s="75">
        <v>153</v>
      </c>
      <c r="S98" s="76">
        <v>2</v>
      </c>
      <c r="T98" s="77">
        <v>5</v>
      </c>
      <c r="U98" s="78">
        <v>1</v>
      </c>
      <c r="V98" s="75">
        <v>9</v>
      </c>
      <c r="W98" s="78">
        <v>0</v>
      </c>
      <c r="X98" s="77">
        <v>141</v>
      </c>
      <c r="Y98" s="78">
        <v>2</v>
      </c>
      <c r="Z98" s="77">
        <v>29</v>
      </c>
      <c r="AA98" s="78">
        <v>1</v>
      </c>
      <c r="AB98" s="77">
        <v>169</v>
      </c>
      <c r="AC98" s="76">
        <v>2</v>
      </c>
      <c r="AD98" s="73">
        <v>45</v>
      </c>
      <c r="AE98" s="74">
        <v>0</v>
      </c>
      <c r="AF98" s="79">
        <v>137</v>
      </c>
      <c r="AG98" s="76">
        <v>0</v>
      </c>
      <c r="AH98" s="75">
        <v>112</v>
      </c>
      <c r="AI98" s="78">
        <v>1</v>
      </c>
      <c r="AJ98" s="75">
        <v>142</v>
      </c>
      <c r="AK98" s="78">
        <v>2</v>
      </c>
      <c r="AL98" s="50"/>
      <c r="AM98" s="22"/>
      <c r="AN98" s="50"/>
      <c r="AO98" s="80">
        <f t="shared" si="35"/>
        <v>1964</v>
      </c>
      <c r="AP98" s="56">
        <f t="shared" si="36"/>
        <v>1300</v>
      </c>
      <c r="AQ98" s="81">
        <f t="shared" si="37"/>
        <v>1967</v>
      </c>
      <c r="AR98" s="56">
        <f t="shared" si="38"/>
        <v>1952</v>
      </c>
      <c r="AS98" s="81">
        <f t="shared" si="39"/>
        <v>1300</v>
      </c>
      <c r="AT98" s="81">
        <f t="shared" si="40"/>
        <v>1749</v>
      </c>
      <c r="AU98" s="81">
        <f t="shared" si="41"/>
        <v>1292</v>
      </c>
      <c r="AV98" s="81">
        <f t="shared" si="42"/>
        <v>1660</v>
      </c>
      <c r="AW98" s="56">
        <f t="shared" si="43"/>
        <v>1300</v>
      </c>
      <c r="AX98" s="81">
        <f t="shared" si="44"/>
        <v>1451</v>
      </c>
      <c r="AY98" s="81">
        <f t="shared" si="45"/>
        <v>1300</v>
      </c>
      <c r="AZ98" s="2"/>
      <c r="BA98" s="82">
        <f t="shared" si="46"/>
        <v>15</v>
      </c>
      <c r="BB98" s="81">
        <f t="shared" si="47"/>
        <v>12</v>
      </c>
      <c r="BC98" s="81">
        <f t="shared" si="48"/>
        <v>9</v>
      </c>
      <c r="BD98" s="56">
        <f t="shared" si="49"/>
        <v>16</v>
      </c>
      <c r="BE98" s="81">
        <f t="shared" si="50"/>
        <v>8</v>
      </c>
      <c r="BF98" s="81">
        <f t="shared" si="51"/>
        <v>13</v>
      </c>
      <c r="BG98" s="81">
        <f t="shared" si="52"/>
        <v>9</v>
      </c>
      <c r="BH98" s="81">
        <f t="shared" si="53"/>
        <v>11</v>
      </c>
      <c r="BI98" s="81">
        <f t="shared" si="54"/>
        <v>10</v>
      </c>
      <c r="BJ98" s="81">
        <f t="shared" si="55"/>
        <v>9</v>
      </c>
      <c r="BK98" s="81">
        <f t="shared" si="56"/>
        <v>9</v>
      </c>
      <c r="BL98" s="57">
        <f t="shared" si="66"/>
        <v>121</v>
      </c>
      <c r="BM98" s="56">
        <f t="shared" si="67"/>
        <v>8</v>
      </c>
      <c r="BN98" s="56">
        <f t="shared" si="68"/>
        <v>16</v>
      </c>
      <c r="BO98" s="58">
        <f t="shared" si="69"/>
        <v>97</v>
      </c>
      <c r="BQ98" s="83">
        <f t="shared" si="57"/>
        <v>85</v>
      </c>
      <c r="BR98" s="84">
        <f t="shared" si="58"/>
        <v>92</v>
      </c>
    </row>
    <row r="99" spans="1:70" ht="15" customHeight="1">
      <c r="A99" s="61">
        <v>95</v>
      </c>
      <c r="B99" s="62" t="s">
        <v>128</v>
      </c>
      <c r="C99" s="31" t="s">
        <v>30</v>
      </c>
      <c r="D99" s="89"/>
      <c r="E99" s="64">
        <f t="shared" si="59"/>
        <v>1523.5</v>
      </c>
      <c r="F99" s="65">
        <f t="shared" si="60"/>
        <v>27.5</v>
      </c>
      <c r="G99" s="67">
        <v>1496</v>
      </c>
      <c r="H99" s="66"/>
      <c r="I99" s="67">
        <f t="shared" si="61"/>
        <v>-125</v>
      </c>
      <c r="J99" s="68">
        <f t="shared" si="62"/>
        <v>85</v>
      </c>
      <c r="K99" s="69">
        <v>11</v>
      </c>
      <c r="L99" s="70">
        <v>11</v>
      </c>
      <c r="M99" s="71">
        <f t="shared" si="63"/>
        <v>1621</v>
      </c>
      <c r="N99" s="67">
        <f t="shared" si="64"/>
        <v>129</v>
      </c>
      <c r="O99" s="72">
        <f t="shared" si="65"/>
        <v>104</v>
      </c>
      <c r="P99" s="73">
        <v>8</v>
      </c>
      <c r="Q99" s="74">
        <v>0</v>
      </c>
      <c r="R99" s="75">
        <v>154</v>
      </c>
      <c r="S99" s="76">
        <v>1</v>
      </c>
      <c r="T99" s="77">
        <v>164</v>
      </c>
      <c r="U99" s="78">
        <v>1</v>
      </c>
      <c r="V99" s="75">
        <v>136</v>
      </c>
      <c r="W99" s="78">
        <v>2</v>
      </c>
      <c r="X99" s="77">
        <v>6</v>
      </c>
      <c r="Y99" s="78">
        <v>2</v>
      </c>
      <c r="Z99" s="77">
        <v>44</v>
      </c>
      <c r="AA99" s="78">
        <v>1</v>
      </c>
      <c r="AB99" s="77">
        <v>52</v>
      </c>
      <c r="AC99" s="76">
        <v>1</v>
      </c>
      <c r="AD99" s="73">
        <v>58</v>
      </c>
      <c r="AE99" s="74">
        <v>0</v>
      </c>
      <c r="AF99" s="79">
        <v>168</v>
      </c>
      <c r="AG99" s="76">
        <v>2</v>
      </c>
      <c r="AH99" s="75">
        <v>18</v>
      </c>
      <c r="AI99" s="78">
        <v>0</v>
      </c>
      <c r="AJ99" s="75">
        <v>4</v>
      </c>
      <c r="AK99" s="78">
        <v>1</v>
      </c>
      <c r="AL99" s="50"/>
      <c r="AM99" s="22"/>
      <c r="AN99" s="50"/>
      <c r="AO99" s="80">
        <f t="shared" si="35"/>
        <v>1959</v>
      </c>
      <c r="AP99" s="56">
        <f t="shared" si="36"/>
        <v>1300</v>
      </c>
      <c r="AQ99" s="81">
        <f t="shared" si="37"/>
        <v>1300</v>
      </c>
      <c r="AR99" s="56">
        <f t="shared" si="38"/>
        <v>1300</v>
      </c>
      <c r="AS99" s="81">
        <f t="shared" si="39"/>
        <v>1967</v>
      </c>
      <c r="AT99" s="81">
        <f t="shared" si="40"/>
        <v>1665</v>
      </c>
      <c r="AU99" s="81">
        <f t="shared" si="41"/>
        <v>1633</v>
      </c>
      <c r="AV99" s="81">
        <f t="shared" si="42"/>
        <v>1611</v>
      </c>
      <c r="AW99" s="56">
        <f t="shared" si="43"/>
        <v>1300</v>
      </c>
      <c r="AX99" s="81">
        <f t="shared" si="44"/>
        <v>1819</v>
      </c>
      <c r="AY99" s="81">
        <f t="shared" si="45"/>
        <v>1977</v>
      </c>
      <c r="AZ99" s="2"/>
      <c r="BA99" s="82">
        <f t="shared" si="46"/>
        <v>17</v>
      </c>
      <c r="BB99" s="81">
        <f t="shared" si="47"/>
        <v>8</v>
      </c>
      <c r="BC99" s="81">
        <f t="shared" si="48"/>
        <v>12</v>
      </c>
      <c r="BD99" s="56">
        <f t="shared" si="49"/>
        <v>8</v>
      </c>
      <c r="BE99" s="81">
        <f t="shared" si="50"/>
        <v>9</v>
      </c>
      <c r="BF99" s="81">
        <f t="shared" si="51"/>
        <v>13</v>
      </c>
      <c r="BG99" s="81">
        <f t="shared" si="52"/>
        <v>15</v>
      </c>
      <c r="BH99" s="81">
        <f t="shared" si="53"/>
        <v>12</v>
      </c>
      <c r="BI99" s="81">
        <f t="shared" si="54"/>
        <v>10</v>
      </c>
      <c r="BJ99" s="81">
        <f t="shared" si="55"/>
        <v>14</v>
      </c>
      <c r="BK99" s="81">
        <f t="shared" si="56"/>
        <v>11</v>
      </c>
      <c r="BL99" s="57">
        <f t="shared" si="66"/>
        <v>129</v>
      </c>
      <c r="BM99" s="56">
        <f t="shared" si="67"/>
        <v>8</v>
      </c>
      <c r="BN99" s="56">
        <f t="shared" si="68"/>
        <v>17</v>
      </c>
      <c r="BO99" s="58">
        <f t="shared" si="69"/>
        <v>104</v>
      </c>
      <c r="BQ99" s="83">
        <f t="shared" si="57"/>
        <v>92</v>
      </c>
      <c r="BR99" s="84">
        <f t="shared" si="58"/>
        <v>85</v>
      </c>
    </row>
    <row r="100" spans="1:70" ht="15" customHeight="1">
      <c r="A100" s="61">
        <v>96</v>
      </c>
      <c r="B100" s="62" t="s">
        <v>129</v>
      </c>
      <c r="C100" s="31" t="s">
        <v>30</v>
      </c>
      <c r="D100" s="89"/>
      <c r="E100" s="64">
        <f t="shared" si="59"/>
        <v>1520.68</v>
      </c>
      <c r="F100" s="65">
        <f t="shared" si="60"/>
        <v>24.680000000000028</v>
      </c>
      <c r="G100" s="67">
        <v>1496</v>
      </c>
      <c r="H100" s="66"/>
      <c r="I100" s="67">
        <f t="shared" si="61"/>
        <v>-157.63636363636374</v>
      </c>
      <c r="J100" s="68">
        <f t="shared" si="62"/>
        <v>108</v>
      </c>
      <c r="K100" s="69">
        <v>10</v>
      </c>
      <c r="L100" s="70">
        <v>11</v>
      </c>
      <c r="M100" s="71">
        <f t="shared" si="63"/>
        <v>1653.6363636363637</v>
      </c>
      <c r="N100" s="67">
        <f t="shared" si="64"/>
        <v>126</v>
      </c>
      <c r="O100" s="72">
        <f t="shared" si="65"/>
        <v>100</v>
      </c>
      <c r="P100" s="73">
        <v>9</v>
      </c>
      <c r="Q100" s="74">
        <v>2</v>
      </c>
      <c r="R100" s="75">
        <v>37</v>
      </c>
      <c r="S100" s="76">
        <v>0</v>
      </c>
      <c r="T100" s="77">
        <v>15</v>
      </c>
      <c r="U100" s="78">
        <v>0</v>
      </c>
      <c r="V100" s="75">
        <v>143</v>
      </c>
      <c r="W100" s="78">
        <v>2</v>
      </c>
      <c r="X100" s="77">
        <v>5</v>
      </c>
      <c r="Y100" s="78">
        <v>1</v>
      </c>
      <c r="Z100" s="77">
        <v>35</v>
      </c>
      <c r="AA100" s="78">
        <v>1</v>
      </c>
      <c r="AB100" s="77">
        <v>11</v>
      </c>
      <c r="AC100" s="76">
        <v>0</v>
      </c>
      <c r="AD100" s="73">
        <v>137</v>
      </c>
      <c r="AE100" s="74">
        <v>0</v>
      </c>
      <c r="AF100" s="79">
        <v>165</v>
      </c>
      <c r="AG100" s="76">
        <v>2</v>
      </c>
      <c r="AH100" s="75">
        <v>126</v>
      </c>
      <c r="AI100" s="78">
        <v>2</v>
      </c>
      <c r="AJ100" s="75">
        <v>17</v>
      </c>
      <c r="AK100" s="78">
        <v>0</v>
      </c>
      <c r="AL100" s="50"/>
      <c r="AM100" s="22"/>
      <c r="AN100" s="50"/>
      <c r="AO100" s="80">
        <f t="shared" si="35"/>
        <v>1952</v>
      </c>
      <c r="AP100" s="56">
        <f t="shared" si="36"/>
        <v>1693</v>
      </c>
      <c r="AQ100" s="81">
        <f t="shared" si="37"/>
        <v>1844</v>
      </c>
      <c r="AR100" s="56">
        <f t="shared" si="38"/>
        <v>1300</v>
      </c>
      <c r="AS100" s="81">
        <f t="shared" si="39"/>
        <v>1967</v>
      </c>
      <c r="AT100" s="81">
        <f t="shared" si="40"/>
        <v>1706</v>
      </c>
      <c r="AU100" s="81">
        <f t="shared" si="41"/>
        <v>1921</v>
      </c>
      <c r="AV100" s="81">
        <f t="shared" si="42"/>
        <v>1300</v>
      </c>
      <c r="AW100" s="56">
        <f t="shared" si="43"/>
        <v>1300</v>
      </c>
      <c r="AX100" s="81">
        <f t="shared" si="44"/>
        <v>1383</v>
      </c>
      <c r="AY100" s="81">
        <f t="shared" si="45"/>
        <v>1824</v>
      </c>
      <c r="AZ100" s="2"/>
      <c r="BA100" s="82">
        <f t="shared" si="46"/>
        <v>16</v>
      </c>
      <c r="BB100" s="81">
        <f t="shared" si="47"/>
        <v>18</v>
      </c>
      <c r="BC100" s="81">
        <f t="shared" si="48"/>
        <v>13</v>
      </c>
      <c r="BD100" s="56">
        <f t="shared" si="49"/>
        <v>8</v>
      </c>
      <c r="BE100" s="81">
        <f t="shared" si="50"/>
        <v>9</v>
      </c>
      <c r="BF100" s="81">
        <f t="shared" si="51"/>
        <v>11</v>
      </c>
      <c r="BG100" s="81">
        <f t="shared" si="52"/>
        <v>12</v>
      </c>
      <c r="BH100" s="81">
        <f t="shared" si="53"/>
        <v>10</v>
      </c>
      <c r="BI100" s="81">
        <f t="shared" si="54"/>
        <v>9</v>
      </c>
      <c r="BJ100" s="81">
        <f t="shared" si="55"/>
        <v>8</v>
      </c>
      <c r="BK100" s="81">
        <f t="shared" si="56"/>
        <v>12</v>
      </c>
      <c r="BL100" s="57">
        <f t="shared" si="66"/>
        <v>126</v>
      </c>
      <c r="BM100" s="56">
        <f t="shared" si="67"/>
        <v>8</v>
      </c>
      <c r="BN100" s="56">
        <f t="shared" si="68"/>
        <v>18</v>
      </c>
      <c r="BO100" s="58">
        <f t="shared" si="69"/>
        <v>100</v>
      </c>
      <c r="BQ100" s="83">
        <f t="shared" si="57"/>
        <v>69</v>
      </c>
      <c r="BR100" s="84">
        <f t="shared" si="58"/>
        <v>108</v>
      </c>
    </row>
    <row r="101" spans="1:70" ht="15" customHeight="1">
      <c r="A101" s="61">
        <v>97</v>
      </c>
      <c r="B101" s="62" t="s">
        <v>130</v>
      </c>
      <c r="C101" s="62" t="s">
        <v>34</v>
      </c>
      <c r="D101" s="89"/>
      <c r="E101" s="64">
        <f t="shared" si="59"/>
        <v>1580.56</v>
      </c>
      <c r="F101" s="65">
        <f t="shared" si="60"/>
        <v>88.560000000000016</v>
      </c>
      <c r="G101" s="67">
        <v>1492</v>
      </c>
      <c r="H101" s="66"/>
      <c r="I101" s="67">
        <f t="shared" si="61"/>
        <v>-266.18181818181824</v>
      </c>
      <c r="J101" s="68">
        <f t="shared" si="62"/>
        <v>20</v>
      </c>
      <c r="K101" s="69">
        <v>14</v>
      </c>
      <c r="L101" s="70">
        <v>11</v>
      </c>
      <c r="M101" s="71">
        <f t="shared" si="63"/>
        <v>1758.1818181818182</v>
      </c>
      <c r="N101" s="67">
        <f t="shared" si="64"/>
        <v>149</v>
      </c>
      <c r="O101" s="72">
        <f t="shared" si="65"/>
        <v>125</v>
      </c>
      <c r="P101" s="73">
        <v>10</v>
      </c>
      <c r="Q101" s="74">
        <v>1</v>
      </c>
      <c r="R101" s="75">
        <v>14</v>
      </c>
      <c r="S101" s="76">
        <v>2</v>
      </c>
      <c r="T101" s="77">
        <v>40</v>
      </c>
      <c r="U101" s="78">
        <v>0</v>
      </c>
      <c r="V101" s="75">
        <v>54</v>
      </c>
      <c r="W101" s="78">
        <v>2</v>
      </c>
      <c r="X101" s="77">
        <v>34</v>
      </c>
      <c r="Y101" s="78">
        <v>2</v>
      </c>
      <c r="Z101" s="77">
        <v>15</v>
      </c>
      <c r="AA101" s="78">
        <v>2</v>
      </c>
      <c r="AB101" s="77">
        <v>25</v>
      </c>
      <c r="AC101" s="76">
        <v>1</v>
      </c>
      <c r="AD101" s="73">
        <v>36</v>
      </c>
      <c r="AE101" s="74">
        <v>1</v>
      </c>
      <c r="AF101" s="79">
        <v>44</v>
      </c>
      <c r="AG101" s="76">
        <v>2</v>
      </c>
      <c r="AH101" s="75">
        <v>24</v>
      </c>
      <c r="AI101" s="78">
        <v>1</v>
      </c>
      <c r="AJ101" s="75">
        <v>28</v>
      </c>
      <c r="AK101" s="78">
        <v>0</v>
      </c>
      <c r="AL101" s="50"/>
      <c r="AM101" s="22"/>
      <c r="AN101" s="50"/>
      <c r="AO101" s="80">
        <f t="shared" si="35"/>
        <v>1939</v>
      </c>
      <c r="AP101" s="56">
        <f t="shared" si="36"/>
        <v>1849</v>
      </c>
      <c r="AQ101" s="81">
        <f t="shared" si="37"/>
        <v>1683</v>
      </c>
      <c r="AR101" s="56">
        <f t="shared" si="38"/>
        <v>1619</v>
      </c>
      <c r="AS101" s="81">
        <f t="shared" si="39"/>
        <v>1706</v>
      </c>
      <c r="AT101" s="81">
        <f t="shared" si="40"/>
        <v>1844</v>
      </c>
      <c r="AU101" s="81">
        <f t="shared" si="41"/>
        <v>1784</v>
      </c>
      <c r="AV101" s="81">
        <f t="shared" si="42"/>
        <v>1704</v>
      </c>
      <c r="AW101" s="56">
        <f t="shared" si="43"/>
        <v>1665</v>
      </c>
      <c r="AX101" s="81">
        <f t="shared" si="44"/>
        <v>1785</v>
      </c>
      <c r="AY101" s="81">
        <f t="shared" si="45"/>
        <v>1762</v>
      </c>
      <c r="AZ101" s="2"/>
      <c r="BA101" s="82">
        <f t="shared" si="46"/>
        <v>14</v>
      </c>
      <c r="BB101" s="81">
        <f t="shared" si="47"/>
        <v>15</v>
      </c>
      <c r="BC101" s="81">
        <f t="shared" si="48"/>
        <v>8</v>
      </c>
      <c r="BD101" s="56">
        <f t="shared" si="49"/>
        <v>14</v>
      </c>
      <c r="BE101" s="81">
        <f t="shared" si="50"/>
        <v>11</v>
      </c>
      <c r="BF101" s="81">
        <f t="shared" si="51"/>
        <v>13</v>
      </c>
      <c r="BG101" s="81">
        <f t="shared" si="52"/>
        <v>15</v>
      </c>
      <c r="BH101" s="81">
        <f t="shared" si="53"/>
        <v>16</v>
      </c>
      <c r="BI101" s="81">
        <f t="shared" si="54"/>
        <v>13</v>
      </c>
      <c r="BJ101" s="81">
        <f t="shared" si="55"/>
        <v>14</v>
      </c>
      <c r="BK101" s="81">
        <f t="shared" si="56"/>
        <v>16</v>
      </c>
      <c r="BL101" s="57">
        <f t="shared" si="66"/>
        <v>149</v>
      </c>
      <c r="BM101" s="56">
        <f t="shared" si="67"/>
        <v>8</v>
      </c>
      <c r="BN101" s="56">
        <f t="shared" si="68"/>
        <v>16</v>
      </c>
      <c r="BO101" s="58">
        <f t="shared" si="69"/>
        <v>125</v>
      </c>
      <c r="BQ101" s="83">
        <f t="shared" si="57"/>
        <v>157</v>
      </c>
      <c r="BR101" s="84">
        <f t="shared" si="58"/>
        <v>20</v>
      </c>
    </row>
    <row r="102" spans="1:70" ht="15" customHeight="1">
      <c r="A102" s="61">
        <v>98</v>
      </c>
      <c r="B102" s="62" t="s">
        <v>131</v>
      </c>
      <c r="C102" s="62" t="s">
        <v>132</v>
      </c>
      <c r="D102" s="89"/>
      <c r="E102" s="64">
        <f t="shared" si="59"/>
        <v>1539.22</v>
      </c>
      <c r="F102" s="65">
        <f t="shared" si="60"/>
        <v>47.22000000000002</v>
      </c>
      <c r="G102" s="67">
        <v>1492</v>
      </c>
      <c r="H102" s="66"/>
      <c r="I102" s="67">
        <f t="shared" si="61"/>
        <v>-214.63636363636374</v>
      </c>
      <c r="J102" s="68">
        <f t="shared" si="62"/>
        <v>81</v>
      </c>
      <c r="K102" s="69">
        <v>11</v>
      </c>
      <c r="L102" s="70">
        <v>11</v>
      </c>
      <c r="M102" s="71">
        <f t="shared" si="63"/>
        <v>1706.6363636363637</v>
      </c>
      <c r="N102" s="67">
        <f t="shared" si="64"/>
        <v>140</v>
      </c>
      <c r="O102" s="72">
        <f t="shared" si="65"/>
        <v>114</v>
      </c>
      <c r="P102" s="73">
        <v>11</v>
      </c>
      <c r="Q102" s="74">
        <v>2</v>
      </c>
      <c r="R102" s="75">
        <v>41</v>
      </c>
      <c r="S102" s="76">
        <v>2</v>
      </c>
      <c r="T102" s="77">
        <v>27</v>
      </c>
      <c r="U102" s="78">
        <v>0</v>
      </c>
      <c r="V102" s="75">
        <v>45</v>
      </c>
      <c r="W102" s="78">
        <v>2</v>
      </c>
      <c r="X102" s="77">
        <v>25</v>
      </c>
      <c r="Y102" s="78">
        <v>0</v>
      </c>
      <c r="Z102" s="77">
        <v>61</v>
      </c>
      <c r="AA102" s="78">
        <v>0</v>
      </c>
      <c r="AB102" s="77">
        <v>20</v>
      </c>
      <c r="AC102" s="76">
        <v>1</v>
      </c>
      <c r="AD102" s="73">
        <v>64</v>
      </c>
      <c r="AE102" s="74">
        <v>2</v>
      </c>
      <c r="AF102" s="79">
        <v>34</v>
      </c>
      <c r="AG102" s="76">
        <v>2</v>
      </c>
      <c r="AH102" s="75">
        <v>52</v>
      </c>
      <c r="AI102" s="78">
        <v>0</v>
      </c>
      <c r="AJ102" s="75">
        <v>57</v>
      </c>
      <c r="AK102" s="78">
        <v>0</v>
      </c>
      <c r="AL102" s="50"/>
      <c r="AM102" s="22"/>
      <c r="AN102" s="50"/>
      <c r="AO102" s="80">
        <f t="shared" si="35"/>
        <v>1921</v>
      </c>
      <c r="AP102" s="56">
        <f t="shared" si="36"/>
        <v>1681</v>
      </c>
      <c r="AQ102" s="81">
        <f t="shared" si="37"/>
        <v>1779</v>
      </c>
      <c r="AR102" s="56">
        <f t="shared" si="38"/>
        <v>1660</v>
      </c>
      <c r="AS102" s="81">
        <f t="shared" si="39"/>
        <v>1784</v>
      </c>
      <c r="AT102" s="81">
        <f t="shared" si="40"/>
        <v>1599</v>
      </c>
      <c r="AU102" s="81">
        <f t="shared" si="41"/>
        <v>1809</v>
      </c>
      <c r="AV102" s="81">
        <f t="shared" si="42"/>
        <v>1587</v>
      </c>
      <c r="AW102" s="56">
        <f t="shared" si="43"/>
        <v>1706</v>
      </c>
      <c r="AX102" s="81">
        <f t="shared" si="44"/>
        <v>1633</v>
      </c>
      <c r="AY102" s="81">
        <f t="shared" si="45"/>
        <v>1614</v>
      </c>
      <c r="AZ102" s="2"/>
      <c r="BA102" s="82">
        <f t="shared" si="46"/>
        <v>12</v>
      </c>
      <c r="BB102" s="81">
        <f t="shared" si="47"/>
        <v>12</v>
      </c>
      <c r="BC102" s="81">
        <f t="shared" si="48"/>
        <v>15</v>
      </c>
      <c r="BD102" s="56">
        <f t="shared" si="49"/>
        <v>11</v>
      </c>
      <c r="BE102" s="81">
        <f t="shared" si="50"/>
        <v>15</v>
      </c>
      <c r="BF102" s="81">
        <f t="shared" si="51"/>
        <v>13</v>
      </c>
      <c r="BG102" s="81">
        <f t="shared" si="52"/>
        <v>12</v>
      </c>
      <c r="BH102" s="81">
        <f t="shared" si="53"/>
        <v>11</v>
      </c>
      <c r="BI102" s="81">
        <f t="shared" si="54"/>
        <v>11</v>
      </c>
      <c r="BJ102" s="81">
        <f t="shared" si="55"/>
        <v>15</v>
      </c>
      <c r="BK102" s="81">
        <f t="shared" si="56"/>
        <v>13</v>
      </c>
      <c r="BL102" s="57">
        <f t="shared" si="66"/>
        <v>140</v>
      </c>
      <c r="BM102" s="56">
        <f t="shared" si="67"/>
        <v>11</v>
      </c>
      <c r="BN102" s="56">
        <f t="shared" si="68"/>
        <v>15</v>
      </c>
      <c r="BO102" s="58">
        <f t="shared" si="69"/>
        <v>114</v>
      </c>
      <c r="BQ102" s="83">
        <f t="shared" si="57"/>
        <v>95</v>
      </c>
      <c r="BR102" s="84">
        <f t="shared" si="58"/>
        <v>81</v>
      </c>
    </row>
    <row r="103" spans="1:70" ht="15" customHeight="1">
      <c r="A103" s="61">
        <v>99</v>
      </c>
      <c r="B103" s="62" t="s">
        <v>133</v>
      </c>
      <c r="C103" s="31" t="s">
        <v>30</v>
      </c>
      <c r="D103" s="89"/>
      <c r="E103" s="64">
        <f t="shared" si="59"/>
        <v>1522.08</v>
      </c>
      <c r="F103" s="65">
        <f t="shared" si="60"/>
        <v>34.079999999999977</v>
      </c>
      <c r="G103" s="67">
        <v>1488</v>
      </c>
      <c r="H103" s="66"/>
      <c r="I103" s="67">
        <f t="shared" si="61"/>
        <v>-200.36363636363626</v>
      </c>
      <c r="J103" s="68">
        <f t="shared" si="62"/>
        <v>105</v>
      </c>
      <c r="K103" s="69">
        <v>10</v>
      </c>
      <c r="L103" s="70">
        <v>11</v>
      </c>
      <c r="M103" s="71">
        <f t="shared" si="63"/>
        <v>1688.3636363636363</v>
      </c>
      <c r="N103" s="67">
        <f t="shared" si="64"/>
        <v>127</v>
      </c>
      <c r="O103" s="72">
        <f t="shared" si="65"/>
        <v>106</v>
      </c>
      <c r="P103" s="73">
        <v>12</v>
      </c>
      <c r="Q103" s="74">
        <v>0</v>
      </c>
      <c r="R103" s="75">
        <v>156</v>
      </c>
      <c r="S103" s="76">
        <v>2</v>
      </c>
      <c r="T103" s="77">
        <v>32</v>
      </c>
      <c r="U103" s="78">
        <v>2</v>
      </c>
      <c r="V103" s="75">
        <v>46</v>
      </c>
      <c r="W103" s="78">
        <v>1</v>
      </c>
      <c r="X103" s="77">
        <v>38</v>
      </c>
      <c r="Y103" s="78">
        <v>1</v>
      </c>
      <c r="Z103" s="77">
        <v>48</v>
      </c>
      <c r="AA103" s="78">
        <v>0</v>
      </c>
      <c r="AB103" s="77">
        <v>82</v>
      </c>
      <c r="AC103" s="76">
        <v>1</v>
      </c>
      <c r="AD103" s="73">
        <v>20</v>
      </c>
      <c r="AE103" s="74">
        <v>2</v>
      </c>
      <c r="AF103" s="79">
        <v>52</v>
      </c>
      <c r="AG103" s="76">
        <v>0</v>
      </c>
      <c r="AH103" s="75">
        <v>4</v>
      </c>
      <c r="AI103" s="78">
        <v>1</v>
      </c>
      <c r="AJ103" s="75">
        <v>42</v>
      </c>
      <c r="AK103" s="78">
        <v>0</v>
      </c>
      <c r="AL103" s="50"/>
      <c r="AM103" s="22"/>
      <c r="AN103" s="50"/>
      <c r="AO103" s="80">
        <f t="shared" si="35"/>
        <v>1919</v>
      </c>
      <c r="AP103" s="56">
        <f t="shared" si="36"/>
        <v>1300</v>
      </c>
      <c r="AQ103" s="81">
        <f t="shared" si="37"/>
        <v>1729</v>
      </c>
      <c r="AR103" s="56">
        <f t="shared" si="38"/>
        <v>1657</v>
      </c>
      <c r="AS103" s="81">
        <f t="shared" si="39"/>
        <v>1691</v>
      </c>
      <c r="AT103" s="81">
        <f t="shared" si="40"/>
        <v>1647</v>
      </c>
      <c r="AU103" s="81">
        <f t="shared" si="41"/>
        <v>1529</v>
      </c>
      <c r="AV103" s="81">
        <f t="shared" si="42"/>
        <v>1809</v>
      </c>
      <c r="AW103" s="56">
        <f t="shared" si="43"/>
        <v>1633</v>
      </c>
      <c r="AX103" s="81">
        <f t="shared" si="44"/>
        <v>1977</v>
      </c>
      <c r="AY103" s="81">
        <f t="shared" si="45"/>
        <v>1681</v>
      </c>
      <c r="AZ103" s="2"/>
      <c r="BA103" s="82">
        <f t="shared" si="46"/>
        <v>10</v>
      </c>
      <c r="BB103" s="81">
        <f t="shared" si="47"/>
        <v>6</v>
      </c>
      <c r="BC103" s="81">
        <f t="shared" si="48"/>
        <v>11</v>
      </c>
      <c r="BD103" s="56">
        <f t="shared" si="49"/>
        <v>13</v>
      </c>
      <c r="BE103" s="81">
        <f t="shared" si="50"/>
        <v>13</v>
      </c>
      <c r="BF103" s="81">
        <f t="shared" si="51"/>
        <v>12</v>
      </c>
      <c r="BG103" s="81">
        <f t="shared" si="52"/>
        <v>12</v>
      </c>
      <c r="BH103" s="81">
        <f t="shared" si="53"/>
        <v>12</v>
      </c>
      <c r="BI103" s="81">
        <f t="shared" si="54"/>
        <v>15</v>
      </c>
      <c r="BJ103" s="81">
        <f t="shared" si="55"/>
        <v>11</v>
      </c>
      <c r="BK103" s="81">
        <f t="shared" si="56"/>
        <v>12</v>
      </c>
      <c r="BL103" s="57">
        <f t="shared" si="66"/>
        <v>127</v>
      </c>
      <c r="BM103" s="56">
        <f t="shared" si="67"/>
        <v>6</v>
      </c>
      <c r="BN103" s="56">
        <f t="shared" si="68"/>
        <v>15</v>
      </c>
      <c r="BO103" s="58">
        <f t="shared" si="69"/>
        <v>106</v>
      </c>
      <c r="BQ103" s="83">
        <f t="shared" si="57"/>
        <v>72</v>
      </c>
      <c r="BR103" s="84">
        <f t="shared" si="58"/>
        <v>105</v>
      </c>
    </row>
    <row r="104" spans="1:70" ht="15" customHeight="1">
      <c r="A104" s="61">
        <v>100</v>
      </c>
      <c r="B104" s="62" t="s">
        <v>134</v>
      </c>
      <c r="C104" s="31" t="s">
        <v>30</v>
      </c>
      <c r="D104" s="89"/>
      <c r="E104" s="64">
        <f t="shared" si="59"/>
        <v>1498.26</v>
      </c>
      <c r="F104" s="65">
        <f t="shared" si="60"/>
        <v>15.25999999999998</v>
      </c>
      <c r="G104" s="67">
        <v>1483</v>
      </c>
      <c r="H104" s="66"/>
      <c r="I104" s="67">
        <f t="shared" si="61"/>
        <v>-114.81818181818176</v>
      </c>
      <c r="J104" s="68">
        <f t="shared" si="62"/>
        <v>106</v>
      </c>
      <c r="K104" s="69">
        <v>10</v>
      </c>
      <c r="L104" s="70">
        <v>11</v>
      </c>
      <c r="M104" s="71">
        <f t="shared" si="63"/>
        <v>1597.8181818181818</v>
      </c>
      <c r="N104" s="67">
        <f t="shared" si="64"/>
        <v>127</v>
      </c>
      <c r="O104" s="72">
        <f t="shared" si="65"/>
        <v>105</v>
      </c>
      <c r="P104" s="73">
        <v>13</v>
      </c>
      <c r="Q104" s="74">
        <v>0</v>
      </c>
      <c r="R104" s="75">
        <v>157</v>
      </c>
      <c r="S104" s="76">
        <v>2</v>
      </c>
      <c r="T104" s="77">
        <v>9</v>
      </c>
      <c r="U104" s="78">
        <v>1</v>
      </c>
      <c r="V104" s="75">
        <v>23</v>
      </c>
      <c r="W104" s="78">
        <v>0</v>
      </c>
      <c r="X104" s="77">
        <v>151</v>
      </c>
      <c r="Y104" s="78">
        <v>2</v>
      </c>
      <c r="Z104" s="77">
        <v>41</v>
      </c>
      <c r="AA104" s="78">
        <v>1</v>
      </c>
      <c r="AB104" s="77">
        <v>29</v>
      </c>
      <c r="AC104" s="76">
        <v>1</v>
      </c>
      <c r="AD104" s="73">
        <v>57</v>
      </c>
      <c r="AE104" s="74">
        <v>0</v>
      </c>
      <c r="AF104" s="79">
        <v>146</v>
      </c>
      <c r="AG104" s="76">
        <v>2</v>
      </c>
      <c r="AH104" s="75">
        <v>35</v>
      </c>
      <c r="AI104" s="78">
        <v>0</v>
      </c>
      <c r="AJ104" s="75">
        <v>161</v>
      </c>
      <c r="AK104" s="78">
        <v>1</v>
      </c>
      <c r="AL104" s="50"/>
      <c r="AM104" s="22"/>
      <c r="AN104" s="50"/>
      <c r="AO104" s="80">
        <f t="shared" si="35"/>
        <v>1876</v>
      </c>
      <c r="AP104" s="56">
        <f t="shared" si="36"/>
        <v>1300</v>
      </c>
      <c r="AQ104" s="81">
        <f t="shared" si="37"/>
        <v>1952</v>
      </c>
      <c r="AR104" s="56">
        <f t="shared" si="38"/>
        <v>1798</v>
      </c>
      <c r="AS104" s="81">
        <f t="shared" si="39"/>
        <v>1300</v>
      </c>
      <c r="AT104" s="81">
        <f t="shared" si="40"/>
        <v>1681</v>
      </c>
      <c r="AU104" s="81">
        <f t="shared" si="41"/>
        <v>1749</v>
      </c>
      <c r="AV104" s="81">
        <f t="shared" si="42"/>
        <v>1614</v>
      </c>
      <c r="AW104" s="56">
        <f t="shared" si="43"/>
        <v>1300</v>
      </c>
      <c r="AX104" s="81">
        <f t="shared" si="44"/>
        <v>1706</v>
      </c>
      <c r="AY104" s="81">
        <f t="shared" si="45"/>
        <v>1300</v>
      </c>
      <c r="AZ104" s="2"/>
      <c r="BA104" s="82">
        <f t="shared" si="46"/>
        <v>14</v>
      </c>
      <c r="BB104" s="81">
        <f t="shared" si="47"/>
        <v>6</v>
      </c>
      <c r="BC104" s="81">
        <f t="shared" si="48"/>
        <v>16</v>
      </c>
      <c r="BD104" s="56">
        <f t="shared" si="49"/>
        <v>13</v>
      </c>
      <c r="BE104" s="81">
        <f t="shared" si="50"/>
        <v>8</v>
      </c>
      <c r="BF104" s="81">
        <f t="shared" si="51"/>
        <v>12</v>
      </c>
      <c r="BG104" s="81">
        <f t="shared" si="52"/>
        <v>13</v>
      </c>
      <c r="BH104" s="81">
        <f t="shared" si="53"/>
        <v>13</v>
      </c>
      <c r="BI104" s="81">
        <f t="shared" si="54"/>
        <v>11</v>
      </c>
      <c r="BJ104" s="81">
        <f t="shared" si="55"/>
        <v>11</v>
      </c>
      <c r="BK104" s="81">
        <f t="shared" si="56"/>
        <v>10</v>
      </c>
      <c r="BL104" s="57">
        <f t="shared" si="66"/>
        <v>127</v>
      </c>
      <c r="BM104" s="56">
        <f t="shared" si="67"/>
        <v>6</v>
      </c>
      <c r="BN104" s="56">
        <f t="shared" si="68"/>
        <v>16</v>
      </c>
      <c r="BO104" s="58">
        <f t="shared" si="69"/>
        <v>105</v>
      </c>
      <c r="BQ104" s="83">
        <f t="shared" si="57"/>
        <v>71</v>
      </c>
      <c r="BR104" s="84">
        <f t="shared" si="58"/>
        <v>106</v>
      </c>
    </row>
    <row r="105" spans="1:70" ht="15" customHeight="1">
      <c r="A105" s="61">
        <v>101</v>
      </c>
      <c r="B105" s="62" t="s">
        <v>135</v>
      </c>
      <c r="C105" s="31" t="s">
        <v>30</v>
      </c>
      <c r="D105" s="89"/>
      <c r="E105" s="64">
        <f t="shared" si="59"/>
        <v>1499.42</v>
      </c>
      <c r="F105" s="65">
        <f t="shared" si="60"/>
        <v>19.419999999999984</v>
      </c>
      <c r="G105" s="67">
        <v>1480</v>
      </c>
      <c r="H105" s="66"/>
      <c r="I105" s="67">
        <f t="shared" si="61"/>
        <v>-42.818181818181756</v>
      </c>
      <c r="J105" s="68">
        <f t="shared" si="62"/>
        <v>68</v>
      </c>
      <c r="K105" s="69">
        <v>12</v>
      </c>
      <c r="L105" s="70">
        <v>11</v>
      </c>
      <c r="M105" s="71">
        <f t="shared" si="63"/>
        <v>1522.8181818181818</v>
      </c>
      <c r="N105" s="67">
        <f t="shared" si="64"/>
        <v>118</v>
      </c>
      <c r="O105" s="72">
        <f t="shared" si="65"/>
        <v>97</v>
      </c>
      <c r="P105" s="73">
        <v>14</v>
      </c>
      <c r="Q105" s="74">
        <v>1</v>
      </c>
      <c r="R105" s="75">
        <v>10</v>
      </c>
      <c r="S105" s="76">
        <v>0</v>
      </c>
      <c r="T105" s="77">
        <v>166</v>
      </c>
      <c r="U105" s="78">
        <v>2</v>
      </c>
      <c r="V105" s="75">
        <v>58</v>
      </c>
      <c r="W105" s="78">
        <v>0</v>
      </c>
      <c r="X105" s="77">
        <v>157</v>
      </c>
      <c r="Y105" s="78">
        <v>2</v>
      </c>
      <c r="Z105" s="77">
        <v>52</v>
      </c>
      <c r="AA105" s="78">
        <v>0</v>
      </c>
      <c r="AB105" s="77">
        <v>164</v>
      </c>
      <c r="AC105" s="76">
        <v>1</v>
      </c>
      <c r="AD105" s="73">
        <v>162</v>
      </c>
      <c r="AE105" s="74">
        <v>1</v>
      </c>
      <c r="AF105" s="79">
        <v>142</v>
      </c>
      <c r="AG105" s="76">
        <v>1</v>
      </c>
      <c r="AH105" s="75">
        <v>133</v>
      </c>
      <c r="AI105" s="78">
        <v>2</v>
      </c>
      <c r="AJ105" s="75">
        <v>12</v>
      </c>
      <c r="AK105" s="78">
        <v>2</v>
      </c>
      <c r="AL105" s="50"/>
      <c r="AM105" s="22"/>
      <c r="AN105" s="50"/>
      <c r="AO105" s="80">
        <f t="shared" si="35"/>
        <v>1849</v>
      </c>
      <c r="AP105" s="56">
        <f t="shared" si="36"/>
        <v>1939</v>
      </c>
      <c r="AQ105" s="81">
        <f t="shared" si="37"/>
        <v>1300</v>
      </c>
      <c r="AR105" s="56">
        <f t="shared" si="38"/>
        <v>1611</v>
      </c>
      <c r="AS105" s="81">
        <f t="shared" si="39"/>
        <v>1300</v>
      </c>
      <c r="AT105" s="81">
        <f t="shared" si="40"/>
        <v>1633</v>
      </c>
      <c r="AU105" s="81">
        <f t="shared" si="41"/>
        <v>1300</v>
      </c>
      <c r="AV105" s="81">
        <f t="shared" si="42"/>
        <v>1300</v>
      </c>
      <c r="AW105" s="56">
        <f t="shared" si="43"/>
        <v>1300</v>
      </c>
      <c r="AX105" s="81">
        <f t="shared" si="44"/>
        <v>1300</v>
      </c>
      <c r="AY105" s="81">
        <f t="shared" si="45"/>
        <v>1919</v>
      </c>
      <c r="AZ105" s="2"/>
      <c r="BA105" s="82">
        <f t="shared" si="46"/>
        <v>15</v>
      </c>
      <c r="BB105" s="81">
        <f t="shared" si="47"/>
        <v>14</v>
      </c>
      <c r="BC105" s="81">
        <f t="shared" si="48"/>
        <v>7</v>
      </c>
      <c r="BD105" s="56">
        <f t="shared" si="49"/>
        <v>12</v>
      </c>
      <c r="BE105" s="81">
        <f t="shared" si="50"/>
        <v>6</v>
      </c>
      <c r="BF105" s="81">
        <f t="shared" si="51"/>
        <v>15</v>
      </c>
      <c r="BG105" s="81">
        <f t="shared" si="52"/>
        <v>12</v>
      </c>
      <c r="BH105" s="81">
        <f t="shared" si="53"/>
        <v>9</v>
      </c>
      <c r="BI105" s="81">
        <f t="shared" si="54"/>
        <v>9</v>
      </c>
      <c r="BJ105" s="81">
        <f t="shared" si="55"/>
        <v>9</v>
      </c>
      <c r="BK105" s="81">
        <f t="shared" si="56"/>
        <v>10</v>
      </c>
      <c r="BL105" s="57">
        <f t="shared" si="66"/>
        <v>118</v>
      </c>
      <c r="BM105" s="56">
        <f t="shared" si="67"/>
        <v>6</v>
      </c>
      <c r="BN105" s="56">
        <f t="shared" si="68"/>
        <v>15</v>
      </c>
      <c r="BO105" s="58">
        <f t="shared" si="69"/>
        <v>97</v>
      </c>
      <c r="BQ105" s="83">
        <f t="shared" si="57"/>
        <v>108</v>
      </c>
      <c r="BR105" s="84">
        <f t="shared" si="58"/>
        <v>68</v>
      </c>
    </row>
    <row r="106" spans="1:70" ht="15" customHeight="1">
      <c r="A106" s="61">
        <v>102</v>
      </c>
      <c r="B106" s="62" t="s">
        <v>136</v>
      </c>
      <c r="C106" s="31" t="s">
        <v>30</v>
      </c>
      <c r="D106" s="89"/>
      <c r="E106" s="64">
        <f t="shared" si="59"/>
        <v>1523.22</v>
      </c>
      <c r="F106" s="65">
        <f t="shared" si="60"/>
        <v>49.220000000000006</v>
      </c>
      <c r="G106" s="67">
        <v>1474</v>
      </c>
      <c r="H106" s="66"/>
      <c r="I106" s="67">
        <f t="shared" si="61"/>
        <v>-223.72727272727275</v>
      </c>
      <c r="J106" s="68">
        <f t="shared" si="62"/>
        <v>79</v>
      </c>
      <c r="K106" s="69">
        <v>11</v>
      </c>
      <c r="L106" s="70">
        <v>11</v>
      </c>
      <c r="M106" s="71">
        <f t="shared" si="63"/>
        <v>1697.7272727272727</v>
      </c>
      <c r="N106" s="67">
        <f t="shared" si="64"/>
        <v>143</v>
      </c>
      <c r="O106" s="72">
        <f t="shared" si="65"/>
        <v>115</v>
      </c>
      <c r="P106" s="73">
        <v>15</v>
      </c>
      <c r="Q106" s="74">
        <v>2</v>
      </c>
      <c r="R106" s="75">
        <v>43</v>
      </c>
      <c r="S106" s="76">
        <v>0</v>
      </c>
      <c r="T106" s="77">
        <v>17</v>
      </c>
      <c r="U106" s="78">
        <v>2</v>
      </c>
      <c r="V106" s="75">
        <v>48</v>
      </c>
      <c r="W106" s="78">
        <v>2</v>
      </c>
      <c r="X106" s="77">
        <v>42</v>
      </c>
      <c r="Y106" s="78">
        <v>2</v>
      </c>
      <c r="Z106" s="77">
        <v>37</v>
      </c>
      <c r="AA106" s="78">
        <v>0</v>
      </c>
      <c r="AB106" s="77">
        <v>33</v>
      </c>
      <c r="AC106" s="76">
        <v>0</v>
      </c>
      <c r="AD106" s="73">
        <v>49</v>
      </c>
      <c r="AE106" s="74">
        <v>1</v>
      </c>
      <c r="AF106" s="79">
        <v>50</v>
      </c>
      <c r="AG106" s="76">
        <v>1</v>
      </c>
      <c r="AH106" s="75">
        <v>51</v>
      </c>
      <c r="AI106" s="78">
        <v>0</v>
      </c>
      <c r="AJ106" s="75">
        <v>45</v>
      </c>
      <c r="AK106" s="78">
        <v>1</v>
      </c>
      <c r="AL106" s="50"/>
      <c r="AM106" s="22"/>
      <c r="AN106" s="50"/>
      <c r="AO106" s="80">
        <f t="shared" si="35"/>
        <v>1844</v>
      </c>
      <c r="AP106" s="56">
        <f t="shared" si="36"/>
        <v>1679</v>
      </c>
      <c r="AQ106" s="81">
        <f t="shared" si="37"/>
        <v>1824</v>
      </c>
      <c r="AR106" s="56">
        <f t="shared" si="38"/>
        <v>1647</v>
      </c>
      <c r="AS106" s="81">
        <f t="shared" si="39"/>
        <v>1681</v>
      </c>
      <c r="AT106" s="81">
        <f t="shared" si="40"/>
        <v>1693</v>
      </c>
      <c r="AU106" s="81">
        <f t="shared" si="41"/>
        <v>1726</v>
      </c>
      <c r="AV106" s="81">
        <f t="shared" si="42"/>
        <v>1646</v>
      </c>
      <c r="AW106" s="56">
        <f t="shared" si="43"/>
        <v>1638</v>
      </c>
      <c r="AX106" s="81">
        <f t="shared" si="44"/>
        <v>1637</v>
      </c>
      <c r="AY106" s="81">
        <f t="shared" si="45"/>
        <v>1660</v>
      </c>
      <c r="AZ106" s="2"/>
      <c r="BA106" s="82">
        <f t="shared" si="46"/>
        <v>13</v>
      </c>
      <c r="BB106" s="81">
        <f t="shared" si="47"/>
        <v>14</v>
      </c>
      <c r="BC106" s="81">
        <f t="shared" si="48"/>
        <v>12</v>
      </c>
      <c r="BD106" s="56">
        <f t="shared" si="49"/>
        <v>12</v>
      </c>
      <c r="BE106" s="81">
        <f t="shared" si="50"/>
        <v>12</v>
      </c>
      <c r="BF106" s="81">
        <f t="shared" si="51"/>
        <v>18</v>
      </c>
      <c r="BG106" s="81">
        <f t="shared" si="52"/>
        <v>14</v>
      </c>
      <c r="BH106" s="81">
        <f t="shared" si="53"/>
        <v>10</v>
      </c>
      <c r="BI106" s="81">
        <f t="shared" si="54"/>
        <v>13</v>
      </c>
      <c r="BJ106" s="81">
        <f t="shared" si="55"/>
        <v>14</v>
      </c>
      <c r="BK106" s="81">
        <f t="shared" si="56"/>
        <v>11</v>
      </c>
      <c r="BL106" s="57">
        <f t="shared" si="66"/>
        <v>143</v>
      </c>
      <c r="BM106" s="56">
        <f t="shared" si="67"/>
        <v>10</v>
      </c>
      <c r="BN106" s="56">
        <f t="shared" si="68"/>
        <v>18</v>
      </c>
      <c r="BO106" s="58">
        <f t="shared" si="69"/>
        <v>115</v>
      </c>
      <c r="BQ106" s="83">
        <f t="shared" si="57"/>
        <v>98</v>
      </c>
      <c r="BR106" s="84">
        <f t="shared" si="58"/>
        <v>79</v>
      </c>
    </row>
    <row r="107" spans="1:70" ht="15" customHeight="1">
      <c r="A107" s="61">
        <v>103</v>
      </c>
      <c r="B107" s="62" t="s">
        <v>137</v>
      </c>
      <c r="C107" s="31" t="s">
        <v>30</v>
      </c>
      <c r="D107" s="89"/>
      <c r="E107" s="64">
        <f t="shared" si="59"/>
        <v>1466.98</v>
      </c>
      <c r="F107" s="65">
        <f t="shared" si="60"/>
        <v>-6.0199999999999676</v>
      </c>
      <c r="G107" s="67">
        <v>1473</v>
      </c>
      <c r="H107" s="66"/>
      <c r="I107" s="67">
        <f t="shared" si="61"/>
        <v>27.36363636363626</v>
      </c>
      <c r="J107" s="68">
        <f t="shared" si="62"/>
        <v>101</v>
      </c>
      <c r="K107" s="69">
        <v>11</v>
      </c>
      <c r="L107" s="70">
        <v>11</v>
      </c>
      <c r="M107" s="71">
        <f t="shared" si="63"/>
        <v>1445.6363636363637</v>
      </c>
      <c r="N107" s="67">
        <f t="shared" si="64"/>
        <v>102</v>
      </c>
      <c r="O107" s="72">
        <f t="shared" si="65"/>
        <v>84</v>
      </c>
      <c r="P107" s="73">
        <v>16</v>
      </c>
      <c r="Q107" s="74">
        <v>0</v>
      </c>
      <c r="R107" s="75">
        <v>160</v>
      </c>
      <c r="S107" s="76">
        <v>0</v>
      </c>
      <c r="T107" s="77">
        <v>161</v>
      </c>
      <c r="U107" s="78">
        <v>2</v>
      </c>
      <c r="V107" s="75">
        <v>145</v>
      </c>
      <c r="W107" s="78">
        <v>0</v>
      </c>
      <c r="X107" s="77">
        <v>149</v>
      </c>
      <c r="Y107" s="78">
        <v>2</v>
      </c>
      <c r="Z107" s="77">
        <v>139</v>
      </c>
      <c r="AA107" s="78">
        <v>2</v>
      </c>
      <c r="AB107" s="77">
        <v>35</v>
      </c>
      <c r="AC107" s="76">
        <v>0</v>
      </c>
      <c r="AD107" s="73">
        <v>146</v>
      </c>
      <c r="AE107" s="74">
        <v>1</v>
      </c>
      <c r="AF107" s="79">
        <v>153</v>
      </c>
      <c r="AG107" s="76">
        <v>0</v>
      </c>
      <c r="AH107" s="75">
        <v>141</v>
      </c>
      <c r="AI107" s="78">
        <v>2</v>
      </c>
      <c r="AJ107" s="75">
        <v>5</v>
      </c>
      <c r="AK107" s="78">
        <v>2</v>
      </c>
      <c r="AL107" s="50"/>
      <c r="AM107" s="22"/>
      <c r="AN107" s="50"/>
      <c r="AO107" s="80">
        <f t="shared" si="35"/>
        <v>1829</v>
      </c>
      <c r="AP107" s="56">
        <f t="shared" si="36"/>
        <v>1300</v>
      </c>
      <c r="AQ107" s="81">
        <f t="shared" si="37"/>
        <v>1300</v>
      </c>
      <c r="AR107" s="56">
        <f t="shared" si="38"/>
        <v>1300</v>
      </c>
      <c r="AS107" s="81">
        <f t="shared" si="39"/>
        <v>1300</v>
      </c>
      <c r="AT107" s="81">
        <f t="shared" si="40"/>
        <v>1300</v>
      </c>
      <c r="AU107" s="81">
        <f t="shared" si="41"/>
        <v>1706</v>
      </c>
      <c r="AV107" s="81">
        <f t="shared" si="42"/>
        <v>1300</v>
      </c>
      <c r="AW107" s="56">
        <f t="shared" si="43"/>
        <v>1300</v>
      </c>
      <c r="AX107" s="81">
        <f t="shared" si="44"/>
        <v>1300</v>
      </c>
      <c r="AY107" s="81">
        <f t="shared" si="45"/>
        <v>1967</v>
      </c>
      <c r="AZ107" s="2"/>
      <c r="BA107" s="82">
        <f t="shared" si="46"/>
        <v>14</v>
      </c>
      <c r="BB107" s="81">
        <f t="shared" si="47"/>
        <v>7</v>
      </c>
      <c r="BC107" s="81">
        <f t="shared" si="48"/>
        <v>10</v>
      </c>
      <c r="BD107" s="56">
        <f t="shared" si="49"/>
        <v>8</v>
      </c>
      <c r="BE107" s="81">
        <f t="shared" si="50"/>
        <v>4</v>
      </c>
      <c r="BF107" s="81">
        <f t="shared" si="51"/>
        <v>8</v>
      </c>
      <c r="BG107" s="81">
        <f t="shared" si="52"/>
        <v>11</v>
      </c>
      <c r="BH107" s="81">
        <f t="shared" si="53"/>
        <v>11</v>
      </c>
      <c r="BI107" s="81">
        <f t="shared" si="54"/>
        <v>12</v>
      </c>
      <c r="BJ107" s="81">
        <f t="shared" si="55"/>
        <v>8</v>
      </c>
      <c r="BK107" s="81">
        <f t="shared" si="56"/>
        <v>9</v>
      </c>
      <c r="BL107" s="57">
        <f t="shared" si="66"/>
        <v>102</v>
      </c>
      <c r="BM107" s="56">
        <f t="shared" si="67"/>
        <v>4</v>
      </c>
      <c r="BN107" s="56">
        <f t="shared" si="68"/>
        <v>14</v>
      </c>
      <c r="BO107" s="58">
        <f t="shared" si="69"/>
        <v>84</v>
      </c>
      <c r="BQ107" s="83">
        <f t="shared" si="57"/>
        <v>76</v>
      </c>
      <c r="BR107" s="84">
        <f t="shared" si="58"/>
        <v>101</v>
      </c>
    </row>
    <row r="108" spans="1:70" ht="15" customHeight="1">
      <c r="A108" s="61">
        <v>104</v>
      </c>
      <c r="B108" s="62" t="s">
        <v>138</v>
      </c>
      <c r="C108" s="31" t="s">
        <v>30</v>
      </c>
      <c r="D108" s="89"/>
      <c r="E108" s="64">
        <f t="shared" si="59"/>
        <v>1527.94</v>
      </c>
      <c r="F108" s="65">
        <f t="shared" si="60"/>
        <v>56.939999999999984</v>
      </c>
      <c r="G108" s="67">
        <v>1471</v>
      </c>
      <c r="H108" s="66"/>
      <c r="I108" s="67">
        <f t="shared" si="61"/>
        <v>-258.81818181818176</v>
      </c>
      <c r="J108" s="68">
        <f t="shared" si="62"/>
        <v>83</v>
      </c>
      <c r="K108" s="69">
        <v>11</v>
      </c>
      <c r="L108" s="70">
        <v>11</v>
      </c>
      <c r="M108" s="71">
        <f t="shared" si="63"/>
        <v>1729.8181818181818</v>
      </c>
      <c r="N108" s="67">
        <f t="shared" si="64"/>
        <v>134</v>
      </c>
      <c r="O108" s="72">
        <f t="shared" si="65"/>
        <v>110</v>
      </c>
      <c r="P108" s="73">
        <v>17</v>
      </c>
      <c r="Q108" s="74">
        <v>2</v>
      </c>
      <c r="R108" s="75">
        <v>47</v>
      </c>
      <c r="S108" s="76">
        <v>1</v>
      </c>
      <c r="T108" s="77">
        <v>33</v>
      </c>
      <c r="U108" s="78">
        <v>0</v>
      </c>
      <c r="V108" s="75">
        <v>39</v>
      </c>
      <c r="W108" s="78">
        <v>2</v>
      </c>
      <c r="X108" s="77">
        <v>35</v>
      </c>
      <c r="Y108" s="78">
        <v>2</v>
      </c>
      <c r="Z108" s="77">
        <v>23</v>
      </c>
      <c r="AA108" s="78">
        <v>0</v>
      </c>
      <c r="AB108" s="77">
        <v>27</v>
      </c>
      <c r="AC108" s="76">
        <v>0</v>
      </c>
      <c r="AD108" s="73">
        <v>29</v>
      </c>
      <c r="AE108" s="74">
        <v>1</v>
      </c>
      <c r="AF108" s="79">
        <v>15</v>
      </c>
      <c r="AG108" s="76">
        <v>0</v>
      </c>
      <c r="AH108" s="75">
        <v>142</v>
      </c>
      <c r="AI108" s="78">
        <v>1</v>
      </c>
      <c r="AJ108" s="75">
        <v>6</v>
      </c>
      <c r="AK108" s="78">
        <v>2</v>
      </c>
      <c r="AL108" s="50"/>
      <c r="AM108" s="22"/>
      <c r="AN108" s="50"/>
      <c r="AO108" s="80">
        <f t="shared" si="35"/>
        <v>1824</v>
      </c>
      <c r="AP108" s="56">
        <f t="shared" si="36"/>
        <v>1648</v>
      </c>
      <c r="AQ108" s="81">
        <f t="shared" si="37"/>
        <v>1726</v>
      </c>
      <c r="AR108" s="56">
        <f t="shared" si="38"/>
        <v>1687</v>
      </c>
      <c r="AS108" s="81">
        <f t="shared" si="39"/>
        <v>1706</v>
      </c>
      <c r="AT108" s="81">
        <f t="shared" si="40"/>
        <v>1798</v>
      </c>
      <c r="AU108" s="81">
        <f t="shared" si="41"/>
        <v>1779</v>
      </c>
      <c r="AV108" s="81">
        <f t="shared" si="42"/>
        <v>1749</v>
      </c>
      <c r="AW108" s="56">
        <f t="shared" si="43"/>
        <v>1844</v>
      </c>
      <c r="AX108" s="81">
        <f t="shared" si="44"/>
        <v>1300</v>
      </c>
      <c r="AY108" s="81">
        <f t="shared" si="45"/>
        <v>1967</v>
      </c>
      <c r="AZ108" s="2"/>
      <c r="BA108" s="82">
        <f t="shared" si="46"/>
        <v>12</v>
      </c>
      <c r="BB108" s="81">
        <f t="shared" si="47"/>
        <v>13</v>
      </c>
      <c r="BC108" s="81">
        <f t="shared" si="48"/>
        <v>14</v>
      </c>
      <c r="BD108" s="56">
        <f t="shared" si="49"/>
        <v>12</v>
      </c>
      <c r="BE108" s="81">
        <f t="shared" si="50"/>
        <v>11</v>
      </c>
      <c r="BF108" s="81">
        <f t="shared" si="51"/>
        <v>13</v>
      </c>
      <c r="BG108" s="81">
        <f t="shared" si="52"/>
        <v>15</v>
      </c>
      <c r="BH108" s="81">
        <f t="shared" si="53"/>
        <v>13</v>
      </c>
      <c r="BI108" s="81">
        <f t="shared" si="54"/>
        <v>13</v>
      </c>
      <c r="BJ108" s="81">
        <f t="shared" si="55"/>
        <v>9</v>
      </c>
      <c r="BK108" s="81">
        <f t="shared" si="56"/>
        <v>9</v>
      </c>
      <c r="BL108" s="57">
        <f t="shared" si="66"/>
        <v>134</v>
      </c>
      <c r="BM108" s="56">
        <f t="shared" si="67"/>
        <v>9</v>
      </c>
      <c r="BN108" s="56">
        <f t="shared" si="68"/>
        <v>15</v>
      </c>
      <c r="BO108" s="58">
        <f t="shared" si="69"/>
        <v>110</v>
      </c>
      <c r="BQ108" s="83">
        <f t="shared" si="57"/>
        <v>94</v>
      </c>
      <c r="BR108" s="84">
        <f t="shared" si="58"/>
        <v>83</v>
      </c>
    </row>
    <row r="109" spans="1:70" ht="15" customHeight="1">
      <c r="A109" s="61">
        <v>105</v>
      </c>
      <c r="B109" s="62" t="s">
        <v>139</v>
      </c>
      <c r="C109" s="31" t="s">
        <v>30</v>
      </c>
      <c r="D109" s="89"/>
      <c r="E109" s="64">
        <f t="shared" si="59"/>
        <v>1479.2</v>
      </c>
      <c r="F109" s="65">
        <f t="shared" si="60"/>
        <v>11.199999999999983</v>
      </c>
      <c r="G109" s="67">
        <v>1468</v>
      </c>
      <c r="H109" s="66"/>
      <c r="I109" s="67">
        <f t="shared" si="61"/>
        <v>-141.81818181818176</v>
      </c>
      <c r="J109" s="68">
        <f t="shared" si="62"/>
        <v>126</v>
      </c>
      <c r="K109" s="69">
        <v>9</v>
      </c>
      <c r="L109" s="70">
        <v>11</v>
      </c>
      <c r="M109" s="71">
        <f t="shared" si="63"/>
        <v>1609.8181818181818</v>
      </c>
      <c r="N109" s="67">
        <f t="shared" si="64"/>
        <v>128</v>
      </c>
      <c r="O109" s="72">
        <f t="shared" si="65"/>
        <v>107</v>
      </c>
      <c r="P109" s="73">
        <v>18</v>
      </c>
      <c r="Q109" s="74">
        <v>1</v>
      </c>
      <c r="R109" s="75">
        <v>24</v>
      </c>
      <c r="S109" s="76">
        <v>0</v>
      </c>
      <c r="T109" s="77">
        <v>168</v>
      </c>
      <c r="U109" s="78">
        <v>1</v>
      </c>
      <c r="V109" s="75">
        <v>147</v>
      </c>
      <c r="W109" s="78">
        <v>2</v>
      </c>
      <c r="X109" s="77">
        <v>17</v>
      </c>
      <c r="Y109" s="78">
        <v>2</v>
      </c>
      <c r="Z109" s="77">
        <v>46</v>
      </c>
      <c r="AA109" s="78">
        <v>1</v>
      </c>
      <c r="AB109" s="77">
        <v>44</v>
      </c>
      <c r="AC109" s="76">
        <v>0</v>
      </c>
      <c r="AD109" s="73">
        <v>68</v>
      </c>
      <c r="AE109" s="74">
        <v>0</v>
      </c>
      <c r="AF109" s="79">
        <v>20</v>
      </c>
      <c r="AG109" s="76">
        <v>0</v>
      </c>
      <c r="AH109" s="75">
        <v>172</v>
      </c>
      <c r="AI109" s="78">
        <v>2</v>
      </c>
      <c r="AJ109" s="75">
        <v>32</v>
      </c>
      <c r="AK109" s="78">
        <v>0</v>
      </c>
      <c r="AL109" s="50"/>
      <c r="AM109" s="22"/>
      <c r="AN109" s="50"/>
      <c r="AO109" s="80">
        <f t="shared" si="35"/>
        <v>1819</v>
      </c>
      <c r="AP109" s="56">
        <f t="shared" si="36"/>
        <v>1785</v>
      </c>
      <c r="AQ109" s="81">
        <f t="shared" si="37"/>
        <v>1300</v>
      </c>
      <c r="AR109" s="56">
        <f t="shared" si="38"/>
        <v>1300</v>
      </c>
      <c r="AS109" s="81">
        <f t="shared" si="39"/>
        <v>1824</v>
      </c>
      <c r="AT109" s="81">
        <f t="shared" si="40"/>
        <v>1657</v>
      </c>
      <c r="AU109" s="81">
        <f t="shared" si="41"/>
        <v>1665</v>
      </c>
      <c r="AV109" s="81">
        <f t="shared" si="42"/>
        <v>1579</v>
      </c>
      <c r="AW109" s="56">
        <f t="shared" si="43"/>
        <v>1809</v>
      </c>
      <c r="AX109" s="81">
        <f t="shared" si="44"/>
        <v>1241</v>
      </c>
      <c r="AY109" s="81">
        <f t="shared" si="45"/>
        <v>1729</v>
      </c>
      <c r="AZ109" s="2"/>
      <c r="BA109" s="82">
        <f t="shared" si="46"/>
        <v>14</v>
      </c>
      <c r="BB109" s="81">
        <f t="shared" si="47"/>
        <v>14</v>
      </c>
      <c r="BC109" s="81">
        <f t="shared" si="48"/>
        <v>10</v>
      </c>
      <c r="BD109" s="56">
        <f t="shared" si="49"/>
        <v>9</v>
      </c>
      <c r="BE109" s="81">
        <f t="shared" si="50"/>
        <v>12</v>
      </c>
      <c r="BF109" s="81">
        <f t="shared" si="51"/>
        <v>13</v>
      </c>
      <c r="BG109" s="81">
        <f t="shared" si="52"/>
        <v>13</v>
      </c>
      <c r="BH109" s="81">
        <f t="shared" si="53"/>
        <v>13</v>
      </c>
      <c r="BI109" s="81">
        <f t="shared" si="54"/>
        <v>12</v>
      </c>
      <c r="BJ109" s="81">
        <f t="shared" si="55"/>
        <v>7</v>
      </c>
      <c r="BK109" s="81">
        <f t="shared" si="56"/>
        <v>11</v>
      </c>
      <c r="BL109" s="57">
        <f t="shared" si="66"/>
        <v>128</v>
      </c>
      <c r="BM109" s="56">
        <f t="shared" si="67"/>
        <v>7</v>
      </c>
      <c r="BN109" s="56">
        <f t="shared" si="68"/>
        <v>14</v>
      </c>
      <c r="BO109" s="58">
        <f t="shared" si="69"/>
        <v>107</v>
      </c>
      <c r="BQ109" s="83">
        <f t="shared" si="57"/>
        <v>51</v>
      </c>
      <c r="BR109" s="84">
        <f t="shared" si="58"/>
        <v>126</v>
      </c>
    </row>
    <row r="110" spans="1:70" ht="15" customHeight="1">
      <c r="A110" s="61">
        <v>106</v>
      </c>
      <c r="B110" s="62" t="s">
        <v>140</v>
      </c>
      <c r="C110" s="62" t="s">
        <v>34</v>
      </c>
      <c r="D110" s="89"/>
      <c r="E110" s="64">
        <f t="shared" si="59"/>
        <v>1460.94</v>
      </c>
      <c r="F110" s="65">
        <f t="shared" si="60"/>
        <v>-6.059999999999981</v>
      </c>
      <c r="G110" s="67">
        <v>1467</v>
      </c>
      <c r="H110" s="66"/>
      <c r="I110" s="67">
        <f t="shared" si="61"/>
        <v>-17.909090909090992</v>
      </c>
      <c r="J110" s="68">
        <f t="shared" si="62"/>
        <v>112</v>
      </c>
      <c r="K110" s="69">
        <v>10</v>
      </c>
      <c r="L110" s="70">
        <v>11</v>
      </c>
      <c r="M110" s="71">
        <f t="shared" si="63"/>
        <v>1484.909090909091</v>
      </c>
      <c r="N110" s="67">
        <f t="shared" si="64"/>
        <v>117</v>
      </c>
      <c r="O110" s="72">
        <f t="shared" si="65"/>
        <v>95</v>
      </c>
      <c r="P110" s="73">
        <v>19</v>
      </c>
      <c r="Q110" s="74">
        <v>0</v>
      </c>
      <c r="R110" s="75">
        <v>161</v>
      </c>
      <c r="S110" s="76">
        <v>1</v>
      </c>
      <c r="T110" s="77">
        <v>139</v>
      </c>
      <c r="U110" s="78">
        <v>1</v>
      </c>
      <c r="V110" s="75">
        <v>153</v>
      </c>
      <c r="W110" s="78">
        <v>1</v>
      </c>
      <c r="X110" s="77">
        <v>167</v>
      </c>
      <c r="Y110" s="78">
        <v>2</v>
      </c>
      <c r="Z110" s="77">
        <v>49</v>
      </c>
      <c r="AA110" s="78">
        <v>0</v>
      </c>
      <c r="AB110" s="77">
        <v>57</v>
      </c>
      <c r="AC110" s="76">
        <v>0</v>
      </c>
      <c r="AD110" s="73">
        <v>131</v>
      </c>
      <c r="AE110" s="74">
        <v>2</v>
      </c>
      <c r="AF110" s="79">
        <v>17</v>
      </c>
      <c r="AG110" s="76">
        <v>1</v>
      </c>
      <c r="AH110" s="75">
        <v>145</v>
      </c>
      <c r="AI110" s="78">
        <v>2</v>
      </c>
      <c r="AJ110" s="75">
        <v>58</v>
      </c>
      <c r="AK110" s="78">
        <v>0</v>
      </c>
      <c r="AL110" s="50"/>
      <c r="AM110" s="22"/>
      <c r="AN110" s="50"/>
      <c r="AO110" s="80">
        <f t="shared" si="35"/>
        <v>1811</v>
      </c>
      <c r="AP110" s="56">
        <f t="shared" si="36"/>
        <v>1300</v>
      </c>
      <c r="AQ110" s="81">
        <f t="shared" si="37"/>
        <v>1300</v>
      </c>
      <c r="AR110" s="56">
        <f t="shared" si="38"/>
        <v>1300</v>
      </c>
      <c r="AS110" s="81">
        <f t="shared" si="39"/>
        <v>1300</v>
      </c>
      <c r="AT110" s="81">
        <f t="shared" si="40"/>
        <v>1646</v>
      </c>
      <c r="AU110" s="81">
        <f t="shared" si="41"/>
        <v>1614</v>
      </c>
      <c r="AV110" s="81">
        <f t="shared" si="42"/>
        <v>1328</v>
      </c>
      <c r="AW110" s="56">
        <f t="shared" si="43"/>
        <v>1824</v>
      </c>
      <c r="AX110" s="81">
        <f t="shared" si="44"/>
        <v>1300</v>
      </c>
      <c r="AY110" s="81">
        <f t="shared" si="45"/>
        <v>1611</v>
      </c>
      <c r="AZ110" s="2"/>
      <c r="BA110" s="82">
        <f t="shared" si="46"/>
        <v>15</v>
      </c>
      <c r="BB110" s="81">
        <f t="shared" si="47"/>
        <v>10</v>
      </c>
      <c r="BC110" s="81">
        <f t="shared" si="48"/>
        <v>8</v>
      </c>
      <c r="BD110" s="56">
        <f t="shared" si="49"/>
        <v>12</v>
      </c>
      <c r="BE110" s="81">
        <f t="shared" si="50"/>
        <v>7</v>
      </c>
      <c r="BF110" s="81">
        <f t="shared" si="51"/>
        <v>10</v>
      </c>
      <c r="BG110" s="81">
        <f t="shared" si="52"/>
        <v>13</v>
      </c>
      <c r="BH110" s="81">
        <f t="shared" si="53"/>
        <v>10</v>
      </c>
      <c r="BI110" s="81">
        <f t="shared" si="54"/>
        <v>12</v>
      </c>
      <c r="BJ110" s="81">
        <f t="shared" si="55"/>
        <v>8</v>
      </c>
      <c r="BK110" s="81">
        <f t="shared" si="56"/>
        <v>12</v>
      </c>
      <c r="BL110" s="57">
        <f t="shared" si="66"/>
        <v>117</v>
      </c>
      <c r="BM110" s="56">
        <f t="shared" si="67"/>
        <v>7</v>
      </c>
      <c r="BN110" s="56">
        <f t="shared" si="68"/>
        <v>15</v>
      </c>
      <c r="BO110" s="58">
        <f t="shared" si="69"/>
        <v>95</v>
      </c>
      <c r="BQ110" s="83">
        <f t="shared" si="57"/>
        <v>65</v>
      </c>
      <c r="BR110" s="84">
        <f t="shared" si="58"/>
        <v>112</v>
      </c>
    </row>
    <row r="111" spans="1:70" ht="15" customHeight="1">
      <c r="A111" s="61">
        <v>107</v>
      </c>
      <c r="B111" s="62" t="s">
        <v>141</v>
      </c>
      <c r="C111" s="31" t="s">
        <v>30</v>
      </c>
      <c r="D111" s="89"/>
      <c r="E111" s="64">
        <f t="shared" si="59"/>
        <v>1534.44</v>
      </c>
      <c r="F111" s="65">
        <f t="shared" si="60"/>
        <v>69.440000000000012</v>
      </c>
      <c r="G111" s="67">
        <v>1465</v>
      </c>
      <c r="H111" s="66"/>
      <c r="I111" s="67">
        <f t="shared" si="61"/>
        <v>-270.18181818181824</v>
      </c>
      <c r="J111" s="68">
        <f t="shared" si="62"/>
        <v>53</v>
      </c>
      <c r="K111" s="69">
        <v>12</v>
      </c>
      <c r="L111" s="70">
        <v>11</v>
      </c>
      <c r="M111" s="71">
        <f t="shared" si="63"/>
        <v>1735.1818181818182</v>
      </c>
      <c r="N111" s="67">
        <f t="shared" si="64"/>
        <v>140</v>
      </c>
      <c r="O111" s="72">
        <f t="shared" si="65"/>
        <v>114</v>
      </c>
      <c r="P111" s="73">
        <v>20</v>
      </c>
      <c r="Q111" s="74">
        <v>2</v>
      </c>
      <c r="R111" s="75">
        <v>42</v>
      </c>
      <c r="S111" s="76">
        <v>2</v>
      </c>
      <c r="T111" s="77">
        <v>37</v>
      </c>
      <c r="U111" s="78">
        <v>1</v>
      </c>
      <c r="V111" s="75">
        <v>3</v>
      </c>
      <c r="W111" s="78">
        <v>0</v>
      </c>
      <c r="X111" s="77">
        <v>40</v>
      </c>
      <c r="Y111" s="78">
        <v>2</v>
      </c>
      <c r="Z111" s="77">
        <v>30</v>
      </c>
      <c r="AA111" s="78">
        <v>1</v>
      </c>
      <c r="AB111" s="77">
        <v>36</v>
      </c>
      <c r="AC111" s="76">
        <v>0</v>
      </c>
      <c r="AD111" s="73">
        <v>5</v>
      </c>
      <c r="AE111" s="74">
        <v>0</v>
      </c>
      <c r="AF111" s="79">
        <v>18</v>
      </c>
      <c r="AG111" s="76">
        <v>0</v>
      </c>
      <c r="AH111" s="75">
        <v>152</v>
      </c>
      <c r="AI111" s="78">
        <v>2</v>
      </c>
      <c r="AJ111" s="75">
        <v>49</v>
      </c>
      <c r="AK111" s="78">
        <v>2</v>
      </c>
      <c r="AL111" s="50"/>
      <c r="AM111" s="22"/>
      <c r="AN111" s="50"/>
      <c r="AO111" s="80">
        <f t="shared" si="35"/>
        <v>1809</v>
      </c>
      <c r="AP111" s="56">
        <f t="shared" si="36"/>
        <v>1681</v>
      </c>
      <c r="AQ111" s="81">
        <f t="shared" si="37"/>
        <v>1693</v>
      </c>
      <c r="AR111" s="56">
        <f t="shared" si="38"/>
        <v>2039</v>
      </c>
      <c r="AS111" s="81">
        <f t="shared" si="39"/>
        <v>1683</v>
      </c>
      <c r="AT111" s="81">
        <f t="shared" si="40"/>
        <v>1746</v>
      </c>
      <c r="AU111" s="81">
        <f t="shared" si="41"/>
        <v>1704</v>
      </c>
      <c r="AV111" s="81">
        <f t="shared" si="42"/>
        <v>1967</v>
      </c>
      <c r="AW111" s="56">
        <f t="shared" si="43"/>
        <v>1819</v>
      </c>
      <c r="AX111" s="81">
        <f t="shared" si="44"/>
        <v>1300</v>
      </c>
      <c r="AY111" s="81">
        <f t="shared" si="45"/>
        <v>1646</v>
      </c>
      <c r="AZ111" s="2"/>
      <c r="BA111" s="82">
        <f t="shared" si="46"/>
        <v>12</v>
      </c>
      <c r="BB111" s="81">
        <f t="shared" si="47"/>
        <v>12</v>
      </c>
      <c r="BC111" s="81">
        <f t="shared" si="48"/>
        <v>18</v>
      </c>
      <c r="BD111" s="56">
        <f t="shared" si="49"/>
        <v>15</v>
      </c>
      <c r="BE111" s="81">
        <f t="shared" si="50"/>
        <v>8</v>
      </c>
      <c r="BF111" s="81">
        <f t="shared" si="51"/>
        <v>16</v>
      </c>
      <c r="BG111" s="81">
        <f t="shared" si="52"/>
        <v>16</v>
      </c>
      <c r="BH111" s="81">
        <f t="shared" si="53"/>
        <v>9</v>
      </c>
      <c r="BI111" s="81">
        <f t="shared" si="54"/>
        <v>14</v>
      </c>
      <c r="BJ111" s="81">
        <f t="shared" si="55"/>
        <v>10</v>
      </c>
      <c r="BK111" s="81">
        <f t="shared" si="56"/>
        <v>10</v>
      </c>
      <c r="BL111" s="57">
        <f t="shared" si="66"/>
        <v>140</v>
      </c>
      <c r="BM111" s="56">
        <f t="shared" si="67"/>
        <v>8</v>
      </c>
      <c r="BN111" s="56">
        <f t="shared" si="68"/>
        <v>18</v>
      </c>
      <c r="BO111" s="58">
        <f t="shared" si="69"/>
        <v>114</v>
      </c>
      <c r="BQ111" s="83">
        <f t="shared" si="57"/>
        <v>124</v>
      </c>
      <c r="BR111" s="84">
        <f t="shared" si="58"/>
        <v>53</v>
      </c>
    </row>
    <row r="112" spans="1:70" ht="15" customHeight="1">
      <c r="A112" s="61">
        <v>108</v>
      </c>
      <c r="B112" s="62" t="s">
        <v>142</v>
      </c>
      <c r="C112" s="31" t="s">
        <v>30</v>
      </c>
      <c r="D112" s="89"/>
      <c r="E112" s="64">
        <f t="shared" si="59"/>
        <v>1481.14</v>
      </c>
      <c r="F112" s="65">
        <f t="shared" si="60"/>
        <v>19.140000000000015</v>
      </c>
      <c r="G112" s="67">
        <v>1462</v>
      </c>
      <c r="H112" s="66"/>
      <c r="I112" s="67">
        <f t="shared" si="61"/>
        <v>-177.90909090909099</v>
      </c>
      <c r="J112" s="68">
        <f t="shared" si="62"/>
        <v>127</v>
      </c>
      <c r="K112" s="69">
        <v>9</v>
      </c>
      <c r="L112" s="70">
        <v>11</v>
      </c>
      <c r="M112" s="71">
        <f t="shared" si="63"/>
        <v>1639.909090909091</v>
      </c>
      <c r="N112" s="67">
        <f t="shared" si="64"/>
        <v>123</v>
      </c>
      <c r="O112" s="72">
        <f t="shared" si="65"/>
        <v>99</v>
      </c>
      <c r="P112" s="73">
        <v>21</v>
      </c>
      <c r="Q112" s="74">
        <v>0</v>
      </c>
      <c r="R112" s="75">
        <v>165</v>
      </c>
      <c r="S112" s="76">
        <v>2</v>
      </c>
      <c r="T112" s="77">
        <v>31</v>
      </c>
      <c r="U112" s="78">
        <v>2</v>
      </c>
      <c r="V112" s="75">
        <v>56</v>
      </c>
      <c r="W112" s="78">
        <v>2</v>
      </c>
      <c r="X112" s="77">
        <v>2</v>
      </c>
      <c r="Y112" s="78">
        <v>0</v>
      </c>
      <c r="Z112" s="77">
        <v>45</v>
      </c>
      <c r="AA112" s="78">
        <v>0</v>
      </c>
      <c r="AB112" s="77">
        <v>39</v>
      </c>
      <c r="AC112" s="76">
        <v>0</v>
      </c>
      <c r="AD112" s="73">
        <v>168</v>
      </c>
      <c r="AE112" s="74">
        <v>0</v>
      </c>
      <c r="AF112" s="79">
        <v>138</v>
      </c>
      <c r="AG112" s="76">
        <v>2</v>
      </c>
      <c r="AH112" s="75">
        <v>6</v>
      </c>
      <c r="AI112" s="78">
        <v>1</v>
      </c>
      <c r="AJ112" s="75">
        <v>63</v>
      </c>
      <c r="AK112" s="78">
        <v>0</v>
      </c>
      <c r="AL112" s="50"/>
      <c r="AM112" s="22"/>
      <c r="AN112" s="50"/>
      <c r="AO112" s="80">
        <f t="shared" si="35"/>
        <v>1806</v>
      </c>
      <c r="AP112" s="56">
        <f t="shared" si="36"/>
        <v>1300</v>
      </c>
      <c r="AQ112" s="81">
        <f t="shared" si="37"/>
        <v>1733</v>
      </c>
      <c r="AR112" s="56">
        <f t="shared" si="38"/>
        <v>1617</v>
      </c>
      <c r="AS112" s="81">
        <f t="shared" si="39"/>
        <v>2071</v>
      </c>
      <c r="AT112" s="81">
        <f t="shared" si="40"/>
        <v>1660</v>
      </c>
      <c r="AU112" s="81">
        <f t="shared" si="41"/>
        <v>1687</v>
      </c>
      <c r="AV112" s="81">
        <f t="shared" si="42"/>
        <v>1300</v>
      </c>
      <c r="AW112" s="56">
        <f t="shared" si="43"/>
        <v>1300</v>
      </c>
      <c r="AX112" s="81">
        <f t="shared" si="44"/>
        <v>1967</v>
      </c>
      <c r="AY112" s="81">
        <f t="shared" si="45"/>
        <v>1598</v>
      </c>
      <c r="AZ112" s="2"/>
      <c r="BA112" s="82">
        <f t="shared" si="46"/>
        <v>17</v>
      </c>
      <c r="BB112" s="81">
        <f t="shared" si="47"/>
        <v>9</v>
      </c>
      <c r="BC112" s="81">
        <f t="shared" si="48"/>
        <v>8</v>
      </c>
      <c r="BD112" s="56">
        <f t="shared" si="49"/>
        <v>12</v>
      </c>
      <c r="BE112" s="81">
        <f t="shared" si="50"/>
        <v>17</v>
      </c>
      <c r="BF112" s="81">
        <f t="shared" si="51"/>
        <v>11</v>
      </c>
      <c r="BG112" s="81">
        <f t="shared" si="52"/>
        <v>12</v>
      </c>
      <c r="BH112" s="81">
        <f t="shared" si="53"/>
        <v>10</v>
      </c>
      <c r="BI112" s="81">
        <f t="shared" si="54"/>
        <v>7</v>
      </c>
      <c r="BJ112" s="81">
        <f t="shared" si="55"/>
        <v>9</v>
      </c>
      <c r="BK112" s="81">
        <f t="shared" si="56"/>
        <v>11</v>
      </c>
      <c r="BL112" s="57">
        <f t="shared" si="66"/>
        <v>123</v>
      </c>
      <c r="BM112" s="56">
        <f t="shared" si="67"/>
        <v>7</v>
      </c>
      <c r="BN112" s="56">
        <f t="shared" si="68"/>
        <v>17</v>
      </c>
      <c r="BO112" s="58">
        <f t="shared" si="69"/>
        <v>99</v>
      </c>
      <c r="BQ112" s="83">
        <f t="shared" si="57"/>
        <v>49</v>
      </c>
      <c r="BR112" s="84">
        <f t="shared" si="58"/>
        <v>127</v>
      </c>
    </row>
    <row r="113" spans="1:70" ht="15" customHeight="1">
      <c r="A113" s="61">
        <v>109</v>
      </c>
      <c r="B113" s="62" t="s">
        <v>143</v>
      </c>
      <c r="C113" s="31" t="s">
        <v>30</v>
      </c>
      <c r="D113" s="89"/>
      <c r="E113" s="64">
        <f t="shared" si="59"/>
        <v>1429.7</v>
      </c>
      <c r="F113" s="65">
        <f t="shared" si="60"/>
        <v>-29.299999999999997</v>
      </c>
      <c r="G113" s="67">
        <v>1459</v>
      </c>
      <c r="H113" s="66"/>
      <c r="I113" s="67">
        <f t="shared" si="61"/>
        <v>46.5</v>
      </c>
      <c r="J113" s="68">
        <f t="shared" si="62"/>
        <v>124</v>
      </c>
      <c r="K113" s="69">
        <v>10</v>
      </c>
      <c r="L113" s="70">
        <v>10</v>
      </c>
      <c r="M113" s="71">
        <f t="shared" si="63"/>
        <v>1412.5</v>
      </c>
      <c r="N113" s="67">
        <f t="shared" si="64"/>
        <v>87</v>
      </c>
      <c r="O113" s="72">
        <f t="shared" si="65"/>
        <v>72</v>
      </c>
      <c r="P113" s="73">
        <v>22</v>
      </c>
      <c r="Q113" s="74">
        <v>0</v>
      </c>
      <c r="R113" s="75">
        <v>162</v>
      </c>
      <c r="S113" s="76">
        <v>0</v>
      </c>
      <c r="T113" s="77">
        <v>147</v>
      </c>
      <c r="U113" s="78">
        <v>0</v>
      </c>
      <c r="V113" s="75">
        <v>157</v>
      </c>
      <c r="W113" s="78">
        <v>0</v>
      </c>
      <c r="X113" s="77">
        <v>999</v>
      </c>
      <c r="Y113" s="78">
        <v>2</v>
      </c>
      <c r="Z113" s="77">
        <v>160</v>
      </c>
      <c r="AA113" s="78">
        <v>2</v>
      </c>
      <c r="AB113" s="77">
        <v>145</v>
      </c>
      <c r="AC113" s="76">
        <v>0</v>
      </c>
      <c r="AD113" s="73">
        <v>166</v>
      </c>
      <c r="AE113" s="74">
        <v>2</v>
      </c>
      <c r="AF113" s="79">
        <v>154</v>
      </c>
      <c r="AG113" s="76">
        <v>2</v>
      </c>
      <c r="AH113" s="75">
        <v>12</v>
      </c>
      <c r="AI113" s="78">
        <v>0</v>
      </c>
      <c r="AJ113" s="75">
        <v>139</v>
      </c>
      <c r="AK113" s="78">
        <v>2</v>
      </c>
      <c r="AL113" s="50"/>
      <c r="AM113" s="22"/>
      <c r="AN113" s="50"/>
      <c r="AO113" s="80">
        <f t="shared" si="35"/>
        <v>1806</v>
      </c>
      <c r="AP113" s="56">
        <f t="shared" si="36"/>
        <v>1300</v>
      </c>
      <c r="AQ113" s="81">
        <f t="shared" si="37"/>
        <v>1300</v>
      </c>
      <c r="AR113" s="56">
        <f t="shared" si="38"/>
        <v>1300</v>
      </c>
      <c r="AS113" s="81" t="str">
        <f t="shared" si="39"/>
        <v>999 *</v>
      </c>
      <c r="AT113" s="81">
        <f t="shared" si="40"/>
        <v>1300</v>
      </c>
      <c r="AU113" s="81">
        <f t="shared" si="41"/>
        <v>1300</v>
      </c>
      <c r="AV113" s="81">
        <f t="shared" si="42"/>
        <v>1300</v>
      </c>
      <c r="AW113" s="56">
        <f t="shared" si="43"/>
        <v>1300</v>
      </c>
      <c r="AX113" s="81">
        <f t="shared" si="44"/>
        <v>1919</v>
      </c>
      <c r="AY113" s="81">
        <f t="shared" si="45"/>
        <v>1300</v>
      </c>
      <c r="AZ113" s="2"/>
      <c r="BA113" s="82">
        <f t="shared" si="46"/>
        <v>15</v>
      </c>
      <c r="BB113" s="81">
        <f t="shared" si="47"/>
        <v>9</v>
      </c>
      <c r="BC113" s="81">
        <f t="shared" si="48"/>
        <v>9</v>
      </c>
      <c r="BD113" s="56">
        <f t="shared" si="49"/>
        <v>6</v>
      </c>
      <c r="BE113" s="81">
        <f t="shared" si="50"/>
        <v>0</v>
      </c>
      <c r="BF113" s="81">
        <f t="shared" si="51"/>
        <v>7</v>
      </c>
      <c r="BG113" s="81">
        <f t="shared" si="52"/>
        <v>8</v>
      </c>
      <c r="BH113" s="81">
        <f t="shared" si="53"/>
        <v>7</v>
      </c>
      <c r="BI113" s="81">
        <f t="shared" si="54"/>
        <v>8</v>
      </c>
      <c r="BJ113" s="81">
        <f t="shared" si="55"/>
        <v>10</v>
      </c>
      <c r="BK113" s="81">
        <f t="shared" si="56"/>
        <v>8</v>
      </c>
      <c r="BL113" s="57">
        <f t="shared" si="66"/>
        <v>87</v>
      </c>
      <c r="BM113" s="56">
        <f t="shared" si="67"/>
        <v>0</v>
      </c>
      <c r="BN113" s="56">
        <f t="shared" si="68"/>
        <v>15</v>
      </c>
      <c r="BO113" s="58">
        <f t="shared" si="69"/>
        <v>72</v>
      </c>
      <c r="BQ113" s="83">
        <f t="shared" si="57"/>
        <v>53</v>
      </c>
      <c r="BR113" s="84">
        <f t="shared" si="58"/>
        <v>124</v>
      </c>
    </row>
    <row r="114" spans="1:70" ht="15" customHeight="1">
      <c r="A114" s="61">
        <v>110</v>
      </c>
      <c r="B114" s="62" t="s">
        <v>144</v>
      </c>
      <c r="C114" s="31" t="s">
        <v>30</v>
      </c>
      <c r="D114" s="89"/>
      <c r="E114" s="64">
        <f t="shared" si="59"/>
        <v>1502.98</v>
      </c>
      <c r="F114" s="65">
        <f t="shared" si="60"/>
        <v>48.980000000000025</v>
      </c>
      <c r="G114" s="67">
        <v>1454</v>
      </c>
      <c r="H114" s="66"/>
      <c r="I114" s="67">
        <f t="shared" si="61"/>
        <v>-222.63636363636374</v>
      </c>
      <c r="J114" s="68">
        <f t="shared" si="62"/>
        <v>80</v>
      </c>
      <c r="K114" s="69">
        <v>11</v>
      </c>
      <c r="L114" s="70">
        <v>11</v>
      </c>
      <c r="M114" s="71">
        <f t="shared" si="63"/>
        <v>1676.6363636363637</v>
      </c>
      <c r="N114" s="67">
        <f t="shared" si="64"/>
        <v>141</v>
      </c>
      <c r="O114" s="72">
        <f t="shared" si="65"/>
        <v>117</v>
      </c>
      <c r="P114" s="73">
        <v>23</v>
      </c>
      <c r="Q114" s="74">
        <v>1</v>
      </c>
      <c r="R114" s="75">
        <v>29</v>
      </c>
      <c r="S114" s="76">
        <v>0</v>
      </c>
      <c r="T114" s="77">
        <v>141</v>
      </c>
      <c r="U114" s="78">
        <v>2</v>
      </c>
      <c r="V114" s="75">
        <v>57</v>
      </c>
      <c r="W114" s="78">
        <v>2</v>
      </c>
      <c r="X114" s="77">
        <v>41</v>
      </c>
      <c r="Y114" s="78">
        <v>2</v>
      </c>
      <c r="Z114" s="77">
        <v>27</v>
      </c>
      <c r="AA114" s="78">
        <v>2</v>
      </c>
      <c r="AB114" s="77">
        <v>43</v>
      </c>
      <c r="AC114" s="76">
        <v>0</v>
      </c>
      <c r="AD114" s="73">
        <v>9</v>
      </c>
      <c r="AE114" s="74">
        <v>0</v>
      </c>
      <c r="AF114" s="79">
        <v>49</v>
      </c>
      <c r="AG114" s="76">
        <v>2</v>
      </c>
      <c r="AH114" s="75">
        <v>59</v>
      </c>
      <c r="AI114" s="78">
        <v>0</v>
      </c>
      <c r="AJ114" s="75">
        <v>50</v>
      </c>
      <c r="AK114" s="78">
        <v>0</v>
      </c>
      <c r="AL114" s="50"/>
      <c r="AM114" s="22"/>
      <c r="AN114" s="50"/>
      <c r="AO114" s="80">
        <f t="shared" si="35"/>
        <v>1798</v>
      </c>
      <c r="AP114" s="56">
        <f t="shared" si="36"/>
        <v>1749</v>
      </c>
      <c r="AQ114" s="81">
        <f t="shared" si="37"/>
        <v>1300</v>
      </c>
      <c r="AR114" s="56">
        <f t="shared" si="38"/>
        <v>1614</v>
      </c>
      <c r="AS114" s="81">
        <f t="shared" si="39"/>
        <v>1681</v>
      </c>
      <c r="AT114" s="81">
        <f t="shared" si="40"/>
        <v>1779</v>
      </c>
      <c r="AU114" s="81">
        <f t="shared" si="41"/>
        <v>1679</v>
      </c>
      <c r="AV114" s="81">
        <f t="shared" si="42"/>
        <v>1952</v>
      </c>
      <c r="AW114" s="56">
        <f t="shared" si="43"/>
        <v>1646</v>
      </c>
      <c r="AX114" s="81">
        <f t="shared" si="44"/>
        <v>1607</v>
      </c>
      <c r="AY114" s="81">
        <f t="shared" si="45"/>
        <v>1638</v>
      </c>
      <c r="AZ114" s="2"/>
      <c r="BA114" s="82">
        <f t="shared" si="46"/>
        <v>13</v>
      </c>
      <c r="BB114" s="81">
        <f t="shared" si="47"/>
        <v>13</v>
      </c>
      <c r="BC114" s="81">
        <f t="shared" si="48"/>
        <v>8</v>
      </c>
      <c r="BD114" s="56">
        <f t="shared" si="49"/>
        <v>13</v>
      </c>
      <c r="BE114" s="81">
        <f t="shared" si="50"/>
        <v>12</v>
      </c>
      <c r="BF114" s="81">
        <f t="shared" si="51"/>
        <v>15</v>
      </c>
      <c r="BG114" s="81">
        <f t="shared" si="52"/>
        <v>14</v>
      </c>
      <c r="BH114" s="81">
        <f t="shared" si="53"/>
        <v>16</v>
      </c>
      <c r="BI114" s="81">
        <f t="shared" si="54"/>
        <v>10</v>
      </c>
      <c r="BJ114" s="81">
        <f t="shared" si="55"/>
        <v>14</v>
      </c>
      <c r="BK114" s="81">
        <f t="shared" si="56"/>
        <v>13</v>
      </c>
      <c r="BL114" s="57">
        <f t="shared" si="66"/>
        <v>141</v>
      </c>
      <c r="BM114" s="56">
        <f t="shared" si="67"/>
        <v>8</v>
      </c>
      <c r="BN114" s="56">
        <f t="shared" si="68"/>
        <v>16</v>
      </c>
      <c r="BO114" s="58">
        <f t="shared" si="69"/>
        <v>117</v>
      </c>
      <c r="BQ114" s="83">
        <f t="shared" si="57"/>
        <v>97</v>
      </c>
      <c r="BR114" s="84">
        <f t="shared" si="58"/>
        <v>80</v>
      </c>
    </row>
    <row r="115" spans="1:70" ht="15" customHeight="1">
      <c r="A115" s="61">
        <v>111</v>
      </c>
      <c r="B115" s="62" t="s">
        <v>145</v>
      </c>
      <c r="C115" s="31" t="s">
        <v>30</v>
      </c>
      <c r="D115" s="89"/>
      <c r="E115" s="64">
        <f t="shared" si="59"/>
        <v>1436.7</v>
      </c>
      <c r="F115" s="65">
        <f t="shared" si="60"/>
        <v>-17.300000000000004</v>
      </c>
      <c r="G115" s="67">
        <v>1454</v>
      </c>
      <c r="H115" s="66"/>
      <c r="I115" s="67">
        <f t="shared" si="61"/>
        <v>-12.272727272727252</v>
      </c>
      <c r="J115" s="68">
        <f t="shared" si="62"/>
        <v>136</v>
      </c>
      <c r="K115" s="69">
        <v>9</v>
      </c>
      <c r="L115" s="70">
        <v>11</v>
      </c>
      <c r="M115" s="71">
        <f t="shared" si="63"/>
        <v>1466.2727272727273</v>
      </c>
      <c r="N115" s="67">
        <f t="shared" si="64"/>
        <v>114</v>
      </c>
      <c r="O115" s="72">
        <f t="shared" si="65"/>
        <v>92</v>
      </c>
      <c r="P115" s="73">
        <v>24</v>
      </c>
      <c r="Q115" s="74">
        <v>1</v>
      </c>
      <c r="R115" s="75">
        <v>18</v>
      </c>
      <c r="S115" s="76">
        <v>0</v>
      </c>
      <c r="T115" s="77">
        <v>170</v>
      </c>
      <c r="U115" s="78">
        <v>1</v>
      </c>
      <c r="V115" s="75">
        <v>155</v>
      </c>
      <c r="W115" s="78">
        <v>2</v>
      </c>
      <c r="X115" s="77">
        <v>48</v>
      </c>
      <c r="Y115" s="78">
        <v>0</v>
      </c>
      <c r="Z115" s="77">
        <v>162</v>
      </c>
      <c r="AA115" s="78">
        <v>0</v>
      </c>
      <c r="AB115" s="77">
        <v>150</v>
      </c>
      <c r="AC115" s="76">
        <v>1</v>
      </c>
      <c r="AD115" s="73">
        <v>154</v>
      </c>
      <c r="AE115" s="74">
        <v>1</v>
      </c>
      <c r="AF115" s="79">
        <v>169</v>
      </c>
      <c r="AG115" s="76">
        <v>2</v>
      </c>
      <c r="AH115" s="75">
        <v>17</v>
      </c>
      <c r="AI115" s="78">
        <v>0</v>
      </c>
      <c r="AJ115" s="75">
        <v>165</v>
      </c>
      <c r="AK115" s="78">
        <v>1</v>
      </c>
      <c r="AL115" s="50"/>
      <c r="AM115" s="22"/>
      <c r="AN115" s="50"/>
      <c r="AO115" s="80">
        <f t="shared" si="35"/>
        <v>1785</v>
      </c>
      <c r="AP115" s="56">
        <f t="shared" si="36"/>
        <v>1819</v>
      </c>
      <c r="AQ115" s="81">
        <f t="shared" si="37"/>
        <v>1262</v>
      </c>
      <c r="AR115" s="56">
        <f t="shared" si="38"/>
        <v>1300</v>
      </c>
      <c r="AS115" s="81">
        <f t="shared" si="39"/>
        <v>1647</v>
      </c>
      <c r="AT115" s="81">
        <f t="shared" si="40"/>
        <v>1300</v>
      </c>
      <c r="AU115" s="81">
        <f t="shared" si="41"/>
        <v>1300</v>
      </c>
      <c r="AV115" s="81">
        <f t="shared" si="42"/>
        <v>1300</v>
      </c>
      <c r="AW115" s="56">
        <f t="shared" si="43"/>
        <v>1292</v>
      </c>
      <c r="AX115" s="81">
        <f t="shared" si="44"/>
        <v>1824</v>
      </c>
      <c r="AY115" s="81">
        <f t="shared" si="45"/>
        <v>1300</v>
      </c>
      <c r="AZ115" s="2"/>
      <c r="BA115" s="82">
        <f t="shared" si="46"/>
        <v>14</v>
      </c>
      <c r="BB115" s="81">
        <f t="shared" si="47"/>
        <v>14</v>
      </c>
      <c r="BC115" s="81">
        <f t="shared" si="48"/>
        <v>8</v>
      </c>
      <c r="BD115" s="56">
        <f t="shared" si="49"/>
        <v>10</v>
      </c>
      <c r="BE115" s="81">
        <f t="shared" si="50"/>
        <v>12</v>
      </c>
      <c r="BF115" s="81">
        <f t="shared" si="51"/>
        <v>9</v>
      </c>
      <c r="BG115" s="81">
        <f t="shared" si="52"/>
        <v>9</v>
      </c>
      <c r="BH115" s="81">
        <f t="shared" si="53"/>
        <v>8</v>
      </c>
      <c r="BI115" s="81">
        <f t="shared" si="54"/>
        <v>9</v>
      </c>
      <c r="BJ115" s="81">
        <f t="shared" si="55"/>
        <v>12</v>
      </c>
      <c r="BK115" s="81">
        <f t="shared" si="56"/>
        <v>9</v>
      </c>
      <c r="BL115" s="57">
        <f t="shared" si="66"/>
        <v>114</v>
      </c>
      <c r="BM115" s="56">
        <f t="shared" si="67"/>
        <v>8</v>
      </c>
      <c r="BN115" s="56">
        <f t="shared" si="68"/>
        <v>14</v>
      </c>
      <c r="BO115" s="58">
        <f t="shared" si="69"/>
        <v>92</v>
      </c>
      <c r="BQ115" s="83">
        <f t="shared" si="57"/>
        <v>41</v>
      </c>
      <c r="BR115" s="84">
        <f t="shared" si="58"/>
        <v>136</v>
      </c>
    </row>
    <row r="116" spans="1:70" ht="15" customHeight="1">
      <c r="A116" s="61">
        <v>112</v>
      </c>
      <c r="B116" s="62" t="s">
        <v>146</v>
      </c>
      <c r="C116" s="62" t="s">
        <v>34</v>
      </c>
      <c r="D116" s="89"/>
      <c r="E116" s="64">
        <f t="shared" si="59"/>
        <v>1441.7</v>
      </c>
      <c r="F116" s="65">
        <f t="shared" si="60"/>
        <v>-9.2999999999999794</v>
      </c>
      <c r="G116" s="67">
        <v>1451</v>
      </c>
      <c r="H116" s="66"/>
      <c r="I116" s="67">
        <f t="shared" si="61"/>
        <v>-48.63636363636374</v>
      </c>
      <c r="J116" s="68">
        <f t="shared" si="62"/>
        <v>135</v>
      </c>
      <c r="K116" s="69">
        <v>9</v>
      </c>
      <c r="L116" s="70">
        <v>11</v>
      </c>
      <c r="M116" s="71">
        <f t="shared" si="63"/>
        <v>1499.6363636363637</v>
      </c>
      <c r="N116" s="67">
        <f t="shared" si="64"/>
        <v>114</v>
      </c>
      <c r="O116" s="72">
        <f t="shared" si="65"/>
        <v>95</v>
      </c>
      <c r="P116" s="73">
        <v>25</v>
      </c>
      <c r="Q116" s="74">
        <v>0</v>
      </c>
      <c r="R116" s="75">
        <v>167</v>
      </c>
      <c r="S116" s="76">
        <v>0</v>
      </c>
      <c r="T116" s="77">
        <v>149</v>
      </c>
      <c r="U116" s="78">
        <v>2</v>
      </c>
      <c r="V116" s="75">
        <v>158</v>
      </c>
      <c r="W116" s="78">
        <v>0</v>
      </c>
      <c r="X116" s="77">
        <v>153</v>
      </c>
      <c r="Y116" s="78">
        <v>2</v>
      </c>
      <c r="Z116" s="77">
        <v>145</v>
      </c>
      <c r="AA116" s="78">
        <v>2</v>
      </c>
      <c r="AB116" s="77">
        <v>41</v>
      </c>
      <c r="AC116" s="76">
        <v>1</v>
      </c>
      <c r="AD116" s="73">
        <v>62</v>
      </c>
      <c r="AE116" s="74">
        <v>0</v>
      </c>
      <c r="AF116" s="79">
        <v>32</v>
      </c>
      <c r="AG116" s="76">
        <v>1</v>
      </c>
      <c r="AH116" s="75">
        <v>94</v>
      </c>
      <c r="AI116" s="78">
        <v>1</v>
      </c>
      <c r="AJ116" s="75">
        <v>34</v>
      </c>
      <c r="AK116" s="78">
        <v>0</v>
      </c>
      <c r="AL116" s="50"/>
      <c r="AM116" s="22"/>
      <c r="AN116" s="50"/>
      <c r="AO116" s="80">
        <f t="shared" si="35"/>
        <v>1784</v>
      </c>
      <c r="AP116" s="56">
        <f t="shared" si="36"/>
        <v>1300</v>
      </c>
      <c r="AQ116" s="81">
        <f t="shared" si="37"/>
        <v>1300</v>
      </c>
      <c r="AR116" s="56">
        <f t="shared" si="38"/>
        <v>1300</v>
      </c>
      <c r="AS116" s="81">
        <f t="shared" si="39"/>
        <v>1300</v>
      </c>
      <c r="AT116" s="81">
        <f t="shared" si="40"/>
        <v>1300</v>
      </c>
      <c r="AU116" s="81">
        <f t="shared" si="41"/>
        <v>1681</v>
      </c>
      <c r="AV116" s="81">
        <f t="shared" si="42"/>
        <v>1599</v>
      </c>
      <c r="AW116" s="56">
        <f t="shared" si="43"/>
        <v>1729</v>
      </c>
      <c r="AX116" s="81">
        <f t="shared" si="44"/>
        <v>1497</v>
      </c>
      <c r="AY116" s="81">
        <f t="shared" si="45"/>
        <v>1706</v>
      </c>
      <c r="AZ116" s="2"/>
      <c r="BA116" s="82">
        <f t="shared" si="46"/>
        <v>15</v>
      </c>
      <c r="BB116" s="81">
        <f t="shared" si="47"/>
        <v>7</v>
      </c>
      <c r="BC116" s="81">
        <f t="shared" si="48"/>
        <v>4</v>
      </c>
      <c r="BD116" s="56">
        <f t="shared" si="49"/>
        <v>12</v>
      </c>
      <c r="BE116" s="81">
        <f t="shared" si="50"/>
        <v>12</v>
      </c>
      <c r="BF116" s="81">
        <f t="shared" si="51"/>
        <v>8</v>
      </c>
      <c r="BG116" s="81">
        <f t="shared" si="52"/>
        <v>12</v>
      </c>
      <c r="BH116" s="81">
        <f t="shared" si="53"/>
        <v>11</v>
      </c>
      <c r="BI116" s="81">
        <f t="shared" si="54"/>
        <v>11</v>
      </c>
      <c r="BJ116" s="81">
        <f t="shared" si="55"/>
        <v>11</v>
      </c>
      <c r="BK116" s="81">
        <f t="shared" si="56"/>
        <v>11</v>
      </c>
      <c r="BL116" s="57">
        <f t="shared" si="66"/>
        <v>114</v>
      </c>
      <c r="BM116" s="56">
        <f t="shared" si="67"/>
        <v>4</v>
      </c>
      <c r="BN116" s="56">
        <f t="shared" si="68"/>
        <v>15</v>
      </c>
      <c r="BO116" s="58">
        <f t="shared" si="69"/>
        <v>95</v>
      </c>
      <c r="BQ116" s="83">
        <f t="shared" si="57"/>
        <v>42</v>
      </c>
      <c r="BR116" s="84">
        <f t="shared" si="58"/>
        <v>135</v>
      </c>
    </row>
    <row r="117" spans="1:70" ht="15" customHeight="1">
      <c r="A117" s="61">
        <v>113</v>
      </c>
      <c r="B117" s="62" t="s">
        <v>147</v>
      </c>
      <c r="C117" s="31" t="s">
        <v>30</v>
      </c>
      <c r="D117" s="89"/>
      <c r="E117" s="64">
        <f t="shared" si="59"/>
        <v>1456.56</v>
      </c>
      <c r="F117" s="65">
        <f t="shared" si="60"/>
        <v>7.5600000000000023</v>
      </c>
      <c r="G117" s="67">
        <v>1449</v>
      </c>
      <c r="H117" s="66"/>
      <c r="I117" s="67">
        <f t="shared" si="61"/>
        <v>-79.818181818181756</v>
      </c>
      <c r="J117" s="68">
        <f t="shared" si="62"/>
        <v>111</v>
      </c>
      <c r="K117" s="69">
        <v>10</v>
      </c>
      <c r="L117" s="70">
        <v>11</v>
      </c>
      <c r="M117" s="71">
        <f t="shared" si="63"/>
        <v>1528.8181818181818</v>
      </c>
      <c r="N117" s="67">
        <f t="shared" si="64"/>
        <v>120</v>
      </c>
      <c r="O117" s="72">
        <f t="shared" si="65"/>
        <v>98</v>
      </c>
      <c r="P117" s="73">
        <v>26</v>
      </c>
      <c r="Q117" s="74">
        <v>0</v>
      </c>
      <c r="R117" s="75">
        <v>166</v>
      </c>
      <c r="S117" s="76">
        <v>1</v>
      </c>
      <c r="T117" s="77">
        <v>14</v>
      </c>
      <c r="U117" s="78">
        <v>0</v>
      </c>
      <c r="V117" s="75">
        <v>142</v>
      </c>
      <c r="W117" s="78">
        <v>2</v>
      </c>
      <c r="X117" s="77">
        <v>11</v>
      </c>
      <c r="Y117" s="78">
        <v>0</v>
      </c>
      <c r="Z117" s="77">
        <v>153</v>
      </c>
      <c r="AA117" s="78">
        <v>0</v>
      </c>
      <c r="AB117" s="77">
        <v>151</v>
      </c>
      <c r="AC117" s="76">
        <v>2</v>
      </c>
      <c r="AD117" s="73">
        <v>161</v>
      </c>
      <c r="AE117" s="74">
        <v>2</v>
      </c>
      <c r="AF117" s="79">
        <v>69</v>
      </c>
      <c r="AG117" s="76">
        <v>2</v>
      </c>
      <c r="AH117" s="75">
        <v>49</v>
      </c>
      <c r="AI117" s="78">
        <v>1</v>
      </c>
      <c r="AJ117" s="75">
        <v>75</v>
      </c>
      <c r="AK117" s="78">
        <v>0</v>
      </c>
      <c r="AL117" s="50"/>
      <c r="AM117" s="22"/>
      <c r="AN117" s="50"/>
      <c r="AO117" s="80">
        <f t="shared" si="35"/>
        <v>1779</v>
      </c>
      <c r="AP117" s="56">
        <f t="shared" si="36"/>
        <v>1300</v>
      </c>
      <c r="AQ117" s="81">
        <f t="shared" si="37"/>
        <v>1849</v>
      </c>
      <c r="AR117" s="56">
        <f t="shared" si="38"/>
        <v>1300</v>
      </c>
      <c r="AS117" s="81">
        <f t="shared" si="39"/>
        <v>1921</v>
      </c>
      <c r="AT117" s="81">
        <f t="shared" si="40"/>
        <v>1300</v>
      </c>
      <c r="AU117" s="81">
        <f t="shared" si="41"/>
        <v>1300</v>
      </c>
      <c r="AV117" s="81">
        <f t="shared" si="42"/>
        <v>1300</v>
      </c>
      <c r="AW117" s="56">
        <f t="shared" si="43"/>
        <v>1577</v>
      </c>
      <c r="AX117" s="81">
        <f t="shared" si="44"/>
        <v>1646</v>
      </c>
      <c r="AY117" s="81">
        <f t="shared" si="45"/>
        <v>1545</v>
      </c>
      <c r="AZ117" s="2"/>
      <c r="BA117" s="82">
        <f t="shared" si="46"/>
        <v>14</v>
      </c>
      <c r="BB117" s="81">
        <f t="shared" si="47"/>
        <v>7</v>
      </c>
      <c r="BC117" s="81">
        <f t="shared" si="48"/>
        <v>15</v>
      </c>
      <c r="BD117" s="56">
        <f t="shared" si="49"/>
        <v>9</v>
      </c>
      <c r="BE117" s="81">
        <f t="shared" si="50"/>
        <v>12</v>
      </c>
      <c r="BF117" s="81">
        <f t="shared" si="51"/>
        <v>12</v>
      </c>
      <c r="BG117" s="81">
        <f t="shared" si="52"/>
        <v>8</v>
      </c>
      <c r="BH117" s="81">
        <f t="shared" si="53"/>
        <v>10</v>
      </c>
      <c r="BI117" s="81">
        <f t="shared" si="54"/>
        <v>11</v>
      </c>
      <c r="BJ117" s="81">
        <f t="shared" si="55"/>
        <v>10</v>
      </c>
      <c r="BK117" s="81">
        <f t="shared" si="56"/>
        <v>12</v>
      </c>
      <c r="BL117" s="57">
        <f t="shared" si="66"/>
        <v>120</v>
      </c>
      <c r="BM117" s="56">
        <f t="shared" si="67"/>
        <v>7</v>
      </c>
      <c r="BN117" s="56">
        <f t="shared" si="68"/>
        <v>15</v>
      </c>
      <c r="BO117" s="58">
        <f t="shared" si="69"/>
        <v>98</v>
      </c>
      <c r="BQ117" s="83">
        <f t="shared" si="57"/>
        <v>66</v>
      </c>
      <c r="BR117" s="84">
        <f t="shared" si="58"/>
        <v>111</v>
      </c>
    </row>
    <row r="118" spans="1:70" ht="15" customHeight="1">
      <c r="A118" s="61">
        <v>114</v>
      </c>
      <c r="B118" s="62" t="s">
        <v>148</v>
      </c>
      <c r="C118" s="62" t="s">
        <v>34</v>
      </c>
      <c r="D118" s="89"/>
      <c r="E118" s="64">
        <f t="shared" si="59"/>
        <v>1466.32</v>
      </c>
      <c r="F118" s="65">
        <f t="shared" si="60"/>
        <v>23.320000000000007</v>
      </c>
      <c r="G118" s="67">
        <v>1443</v>
      </c>
      <c r="H118" s="66"/>
      <c r="I118" s="67">
        <f t="shared" si="61"/>
        <v>-106</v>
      </c>
      <c r="J118" s="68">
        <f t="shared" si="62"/>
        <v>87</v>
      </c>
      <c r="K118" s="69">
        <v>11</v>
      </c>
      <c r="L118" s="70">
        <v>11</v>
      </c>
      <c r="M118" s="71">
        <f t="shared" si="63"/>
        <v>1549</v>
      </c>
      <c r="N118" s="67">
        <f t="shared" si="64"/>
        <v>127</v>
      </c>
      <c r="O118" s="72">
        <f t="shared" si="65"/>
        <v>103</v>
      </c>
      <c r="P118" s="73">
        <v>27</v>
      </c>
      <c r="Q118" s="74">
        <v>0</v>
      </c>
      <c r="R118" s="75">
        <v>169</v>
      </c>
      <c r="S118" s="76">
        <v>2</v>
      </c>
      <c r="T118" s="77">
        <v>41</v>
      </c>
      <c r="U118" s="78">
        <v>0</v>
      </c>
      <c r="V118" s="75">
        <v>165</v>
      </c>
      <c r="W118" s="78">
        <v>2</v>
      </c>
      <c r="X118" s="77">
        <v>45</v>
      </c>
      <c r="Y118" s="78">
        <v>0</v>
      </c>
      <c r="Z118" s="77">
        <v>161</v>
      </c>
      <c r="AA118" s="78">
        <v>2</v>
      </c>
      <c r="AB118" s="77">
        <v>62</v>
      </c>
      <c r="AC118" s="76">
        <v>1</v>
      </c>
      <c r="AD118" s="73">
        <v>69</v>
      </c>
      <c r="AE118" s="74">
        <v>2</v>
      </c>
      <c r="AF118" s="79">
        <v>57</v>
      </c>
      <c r="AG118" s="76">
        <v>1</v>
      </c>
      <c r="AH118" s="75">
        <v>50</v>
      </c>
      <c r="AI118" s="78">
        <v>1</v>
      </c>
      <c r="AJ118" s="75">
        <v>61</v>
      </c>
      <c r="AK118" s="78">
        <v>0</v>
      </c>
      <c r="AL118" s="50"/>
      <c r="AM118" s="22"/>
      <c r="AN118" s="50"/>
      <c r="AO118" s="80">
        <f t="shared" si="35"/>
        <v>1779</v>
      </c>
      <c r="AP118" s="56">
        <f t="shared" si="36"/>
        <v>1292</v>
      </c>
      <c r="AQ118" s="81">
        <f t="shared" si="37"/>
        <v>1681</v>
      </c>
      <c r="AR118" s="56">
        <f t="shared" si="38"/>
        <v>1300</v>
      </c>
      <c r="AS118" s="81">
        <f t="shared" si="39"/>
        <v>1660</v>
      </c>
      <c r="AT118" s="81">
        <f t="shared" si="40"/>
        <v>1300</v>
      </c>
      <c r="AU118" s="81">
        <f t="shared" si="41"/>
        <v>1599</v>
      </c>
      <c r="AV118" s="81">
        <f t="shared" si="42"/>
        <v>1577</v>
      </c>
      <c r="AW118" s="56">
        <f t="shared" si="43"/>
        <v>1614</v>
      </c>
      <c r="AX118" s="81">
        <f t="shared" si="44"/>
        <v>1638</v>
      </c>
      <c r="AY118" s="81">
        <f t="shared" si="45"/>
        <v>1599</v>
      </c>
      <c r="AZ118" s="2"/>
      <c r="BA118" s="82">
        <f t="shared" si="46"/>
        <v>15</v>
      </c>
      <c r="BB118" s="81">
        <f t="shared" si="47"/>
        <v>9</v>
      </c>
      <c r="BC118" s="81">
        <f t="shared" si="48"/>
        <v>12</v>
      </c>
      <c r="BD118" s="56">
        <f t="shared" si="49"/>
        <v>9</v>
      </c>
      <c r="BE118" s="81">
        <f t="shared" si="50"/>
        <v>11</v>
      </c>
      <c r="BF118" s="81">
        <f t="shared" si="51"/>
        <v>10</v>
      </c>
      <c r="BG118" s="81">
        <f t="shared" si="52"/>
        <v>11</v>
      </c>
      <c r="BH118" s="81">
        <f t="shared" si="53"/>
        <v>11</v>
      </c>
      <c r="BI118" s="81">
        <f t="shared" si="54"/>
        <v>13</v>
      </c>
      <c r="BJ118" s="81">
        <f t="shared" si="55"/>
        <v>13</v>
      </c>
      <c r="BK118" s="81">
        <f t="shared" si="56"/>
        <v>13</v>
      </c>
      <c r="BL118" s="57">
        <f t="shared" si="66"/>
        <v>127</v>
      </c>
      <c r="BM118" s="56">
        <f t="shared" si="67"/>
        <v>9</v>
      </c>
      <c r="BN118" s="56">
        <f t="shared" si="68"/>
        <v>15</v>
      </c>
      <c r="BO118" s="58">
        <f t="shared" si="69"/>
        <v>103</v>
      </c>
      <c r="BQ118" s="83">
        <f t="shared" si="57"/>
        <v>90</v>
      </c>
      <c r="BR118" s="84">
        <f t="shared" si="58"/>
        <v>87</v>
      </c>
    </row>
    <row r="119" spans="1:70" ht="15" customHeight="1">
      <c r="A119" s="61">
        <v>115</v>
      </c>
      <c r="B119" s="62" t="s">
        <v>149</v>
      </c>
      <c r="C119" s="31" t="s">
        <v>30</v>
      </c>
      <c r="D119" s="89"/>
      <c r="E119" s="64">
        <f t="shared" si="59"/>
        <v>1437.22</v>
      </c>
      <c r="F119" s="65">
        <f t="shared" si="60"/>
        <v>0.22000000000000242</v>
      </c>
      <c r="G119" s="67">
        <v>1437</v>
      </c>
      <c r="H119" s="66"/>
      <c r="I119" s="67">
        <f t="shared" si="61"/>
        <v>-46.454545454545496</v>
      </c>
      <c r="J119" s="68">
        <f t="shared" si="62"/>
        <v>115</v>
      </c>
      <c r="K119" s="69">
        <v>10</v>
      </c>
      <c r="L119" s="70">
        <v>11</v>
      </c>
      <c r="M119" s="71">
        <f t="shared" si="63"/>
        <v>1483.4545454545455</v>
      </c>
      <c r="N119" s="67">
        <f t="shared" si="64"/>
        <v>115</v>
      </c>
      <c r="O119" s="72">
        <f t="shared" si="65"/>
        <v>92</v>
      </c>
      <c r="P119" s="73">
        <v>28</v>
      </c>
      <c r="Q119" s="74">
        <v>0</v>
      </c>
      <c r="R119" s="75">
        <v>172</v>
      </c>
      <c r="S119" s="76">
        <v>2</v>
      </c>
      <c r="T119" s="77">
        <v>42</v>
      </c>
      <c r="U119" s="78">
        <v>0</v>
      </c>
      <c r="V119" s="75">
        <v>160</v>
      </c>
      <c r="W119" s="78">
        <v>2</v>
      </c>
      <c r="X119" s="77">
        <v>50</v>
      </c>
      <c r="Y119" s="78">
        <v>0</v>
      </c>
      <c r="Z119" s="77">
        <v>168</v>
      </c>
      <c r="AA119" s="78">
        <v>1</v>
      </c>
      <c r="AB119" s="77">
        <v>32</v>
      </c>
      <c r="AC119" s="76">
        <v>0</v>
      </c>
      <c r="AD119" s="73">
        <v>150</v>
      </c>
      <c r="AE119" s="74">
        <v>2</v>
      </c>
      <c r="AF119" s="79">
        <v>64</v>
      </c>
      <c r="AG119" s="76">
        <v>0</v>
      </c>
      <c r="AH119" s="75">
        <v>174</v>
      </c>
      <c r="AI119" s="78">
        <v>2</v>
      </c>
      <c r="AJ119" s="75">
        <v>67</v>
      </c>
      <c r="AK119" s="78">
        <v>1</v>
      </c>
      <c r="AL119" s="50"/>
      <c r="AM119" s="22"/>
      <c r="AN119" s="50"/>
      <c r="AO119" s="80">
        <f t="shared" si="35"/>
        <v>1762</v>
      </c>
      <c r="AP119" s="56">
        <f t="shared" si="36"/>
        <v>1241</v>
      </c>
      <c r="AQ119" s="81">
        <f t="shared" si="37"/>
        <v>1681</v>
      </c>
      <c r="AR119" s="56">
        <f t="shared" si="38"/>
        <v>1300</v>
      </c>
      <c r="AS119" s="81">
        <f t="shared" si="39"/>
        <v>1638</v>
      </c>
      <c r="AT119" s="81">
        <f t="shared" si="40"/>
        <v>1300</v>
      </c>
      <c r="AU119" s="81">
        <f t="shared" si="41"/>
        <v>1729</v>
      </c>
      <c r="AV119" s="81">
        <f t="shared" si="42"/>
        <v>1300</v>
      </c>
      <c r="AW119" s="56">
        <f t="shared" si="43"/>
        <v>1587</v>
      </c>
      <c r="AX119" s="81">
        <f t="shared" si="44"/>
        <v>1200</v>
      </c>
      <c r="AY119" s="81">
        <f t="shared" si="45"/>
        <v>1580</v>
      </c>
      <c r="AZ119" s="2"/>
      <c r="BA119" s="82">
        <f t="shared" si="46"/>
        <v>16</v>
      </c>
      <c r="BB119" s="81">
        <f t="shared" si="47"/>
        <v>7</v>
      </c>
      <c r="BC119" s="81">
        <f t="shared" si="48"/>
        <v>12</v>
      </c>
      <c r="BD119" s="56">
        <f t="shared" si="49"/>
        <v>7</v>
      </c>
      <c r="BE119" s="81">
        <f t="shared" si="50"/>
        <v>13</v>
      </c>
      <c r="BF119" s="81">
        <f t="shared" si="51"/>
        <v>10</v>
      </c>
      <c r="BG119" s="81">
        <f t="shared" si="52"/>
        <v>11</v>
      </c>
      <c r="BH119" s="81">
        <f t="shared" si="53"/>
        <v>9</v>
      </c>
      <c r="BI119" s="81">
        <f t="shared" si="54"/>
        <v>11</v>
      </c>
      <c r="BJ119" s="81">
        <f t="shared" si="55"/>
        <v>9</v>
      </c>
      <c r="BK119" s="81">
        <f t="shared" si="56"/>
        <v>10</v>
      </c>
      <c r="BL119" s="57">
        <f t="shared" si="66"/>
        <v>115</v>
      </c>
      <c r="BM119" s="56">
        <f t="shared" si="67"/>
        <v>7</v>
      </c>
      <c r="BN119" s="56">
        <f t="shared" si="68"/>
        <v>16</v>
      </c>
      <c r="BO119" s="58">
        <f t="shared" si="69"/>
        <v>92</v>
      </c>
      <c r="BQ119" s="83">
        <f t="shared" si="57"/>
        <v>62</v>
      </c>
      <c r="BR119" s="84">
        <f t="shared" si="58"/>
        <v>115</v>
      </c>
    </row>
    <row r="120" spans="1:70" ht="15" customHeight="1">
      <c r="A120" s="61">
        <v>116</v>
      </c>
      <c r="B120" s="62" t="s">
        <v>150</v>
      </c>
      <c r="C120" s="31" t="s">
        <v>30</v>
      </c>
      <c r="D120" s="89"/>
      <c r="E120" s="64">
        <f t="shared" si="59"/>
        <v>1449.48</v>
      </c>
      <c r="F120" s="65">
        <f t="shared" si="60"/>
        <v>16.479999999999997</v>
      </c>
      <c r="G120" s="67">
        <v>1433</v>
      </c>
      <c r="H120" s="66"/>
      <c r="I120" s="67">
        <f t="shared" si="61"/>
        <v>-165.81818181818176</v>
      </c>
      <c r="J120" s="68">
        <f t="shared" si="62"/>
        <v>130</v>
      </c>
      <c r="K120" s="69">
        <v>9</v>
      </c>
      <c r="L120" s="70">
        <v>11</v>
      </c>
      <c r="M120" s="71">
        <f t="shared" si="63"/>
        <v>1598.8181818181818</v>
      </c>
      <c r="N120" s="67">
        <f t="shared" si="64"/>
        <v>121</v>
      </c>
      <c r="O120" s="72">
        <f t="shared" si="65"/>
        <v>100</v>
      </c>
      <c r="P120" s="73">
        <v>29</v>
      </c>
      <c r="Q120" s="74">
        <v>1</v>
      </c>
      <c r="R120" s="75">
        <v>35</v>
      </c>
      <c r="S120" s="76">
        <v>0</v>
      </c>
      <c r="T120" s="77">
        <v>1</v>
      </c>
      <c r="U120" s="78">
        <v>0</v>
      </c>
      <c r="V120" s="75">
        <v>175</v>
      </c>
      <c r="W120" s="78">
        <v>2</v>
      </c>
      <c r="X120" s="77">
        <v>39</v>
      </c>
      <c r="Y120" s="78">
        <v>1</v>
      </c>
      <c r="Z120" s="77">
        <v>170</v>
      </c>
      <c r="AA120" s="78">
        <v>2</v>
      </c>
      <c r="AB120" s="77">
        <v>65</v>
      </c>
      <c r="AC120" s="76">
        <v>0</v>
      </c>
      <c r="AD120" s="73">
        <v>169</v>
      </c>
      <c r="AE120" s="74">
        <v>2</v>
      </c>
      <c r="AF120" s="79">
        <v>54</v>
      </c>
      <c r="AG120" s="76">
        <v>0</v>
      </c>
      <c r="AH120" s="75">
        <v>32</v>
      </c>
      <c r="AI120" s="78">
        <v>1</v>
      </c>
      <c r="AJ120" s="75">
        <v>69</v>
      </c>
      <c r="AK120" s="78">
        <v>0</v>
      </c>
      <c r="AL120" s="50"/>
      <c r="AM120" s="22"/>
      <c r="AN120" s="50"/>
      <c r="AO120" s="80">
        <f t="shared" si="35"/>
        <v>1749</v>
      </c>
      <c r="AP120" s="56">
        <f t="shared" si="36"/>
        <v>1706</v>
      </c>
      <c r="AQ120" s="81">
        <f t="shared" si="37"/>
        <v>2222</v>
      </c>
      <c r="AR120" s="56">
        <f t="shared" si="38"/>
        <v>1162</v>
      </c>
      <c r="AS120" s="81">
        <f t="shared" si="39"/>
        <v>1687</v>
      </c>
      <c r="AT120" s="81">
        <f t="shared" si="40"/>
        <v>1262</v>
      </c>
      <c r="AU120" s="81">
        <f t="shared" si="41"/>
        <v>1582</v>
      </c>
      <c r="AV120" s="81">
        <f t="shared" si="42"/>
        <v>1292</v>
      </c>
      <c r="AW120" s="56">
        <f t="shared" si="43"/>
        <v>1619</v>
      </c>
      <c r="AX120" s="81">
        <f t="shared" si="44"/>
        <v>1729</v>
      </c>
      <c r="AY120" s="81">
        <f t="shared" si="45"/>
        <v>1577</v>
      </c>
      <c r="AZ120" s="2"/>
      <c r="BA120" s="82">
        <f t="shared" si="46"/>
        <v>13</v>
      </c>
      <c r="BB120" s="81">
        <f t="shared" si="47"/>
        <v>11</v>
      </c>
      <c r="BC120" s="81">
        <f t="shared" si="48"/>
        <v>13</v>
      </c>
      <c r="BD120" s="56">
        <f t="shared" si="49"/>
        <v>7</v>
      </c>
      <c r="BE120" s="81">
        <f t="shared" si="50"/>
        <v>12</v>
      </c>
      <c r="BF120" s="81">
        <f t="shared" si="51"/>
        <v>8</v>
      </c>
      <c r="BG120" s="81">
        <f t="shared" si="52"/>
        <v>12</v>
      </c>
      <c r="BH120" s="81">
        <f t="shared" si="53"/>
        <v>9</v>
      </c>
      <c r="BI120" s="81">
        <f t="shared" si="54"/>
        <v>14</v>
      </c>
      <c r="BJ120" s="81">
        <f t="shared" si="55"/>
        <v>11</v>
      </c>
      <c r="BK120" s="81">
        <f t="shared" si="56"/>
        <v>11</v>
      </c>
      <c r="BL120" s="57">
        <f t="shared" si="66"/>
        <v>121</v>
      </c>
      <c r="BM120" s="56">
        <f t="shared" si="67"/>
        <v>7</v>
      </c>
      <c r="BN120" s="56">
        <f t="shared" si="68"/>
        <v>14</v>
      </c>
      <c r="BO120" s="58">
        <f t="shared" si="69"/>
        <v>100</v>
      </c>
      <c r="BQ120" s="83">
        <f t="shared" si="57"/>
        <v>46</v>
      </c>
      <c r="BR120" s="84">
        <f t="shared" si="58"/>
        <v>130</v>
      </c>
    </row>
    <row r="121" spans="1:70" ht="15" customHeight="1">
      <c r="A121" s="61">
        <v>117</v>
      </c>
      <c r="B121" s="62" t="s">
        <v>151</v>
      </c>
      <c r="C121" s="31" t="s">
        <v>30</v>
      </c>
      <c r="D121" s="89"/>
      <c r="E121" s="64">
        <f t="shared" si="59"/>
        <v>1435.1</v>
      </c>
      <c r="F121" s="65">
        <f t="shared" si="60"/>
        <v>3.0999999999999872</v>
      </c>
      <c r="G121" s="67">
        <v>1432</v>
      </c>
      <c r="H121" s="66"/>
      <c r="I121" s="67">
        <f t="shared" si="61"/>
        <v>-105</v>
      </c>
      <c r="J121" s="68">
        <f t="shared" si="62"/>
        <v>137</v>
      </c>
      <c r="K121" s="69">
        <v>9</v>
      </c>
      <c r="L121" s="70">
        <v>11</v>
      </c>
      <c r="M121" s="71">
        <f t="shared" si="63"/>
        <v>1537</v>
      </c>
      <c r="N121" s="67">
        <f t="shared" si="64"/>
        <v>109</v>
      </c>
      <c r="O121" s="72">
        <f t="shared" si="65"/>
        <v>87</v>
      </c>
      <c r="P121" s="73">
        <v>30</v>
      </c>
      <c r="Q121" s="74">
        <v>1</v>
      </c>
      <c r="R121" s="75">
        <v>40</v>
      </c>
      <c r="S121" s="76">
        <v>0</v>
      </c>
      <c r="T121" s="77">
        <v>58</v>
      </c>
      <c r="U121" s="78">
        <v>0</v>
      </c>
      <c r="V121" s="75">
        <v>150</v>
      </c>
      <c r="W121" s="78">
        <v>2</v>
      </c>
      <c r="X121" s="77">
        <v>32</v>
      </c>
      <c r="Y121" s="78">
        <v>1</v>
      </c>
      <c r="Z121" s="77">
        <v>12</v>
      </c>
      <c r="AA121" s="78">
        <v>0</v>
      </c>
      <c r="AB121" s="77">
        <v>157</v>
      </c>
      <c r="AC121" s="76">
        <v>1</v>
      </c>
      <c r="AD121" s="73">
        <v>172</v>
      </c>
      <c r="AE121" s="74">
        <v>2</v>
      </c>
      <c r="AF121" s="79">
        <v>79</v>
      </c>
      <c r="AG121" s="76">
        <v>0</v>
      </c>
      <c r="AH121" s="75">
        <v>73</v>
      </c>
      <c r="AI121" s="78">
        <v>1</v>
      </c>
      <c r="AJ121" s="75">
        <v>169</v>
      </c>
      <c r="AK121" s="78">
        <v>1</v>
      </c>
      <c r="AL121" s="50"/>
      <c r="AM121" s="22"/>
      <c r="AN121" s="50"/>
      <c r="AO121" s="80">
        <f t="shared" si="35"/>
        <v>1746</v>
      </c>
      <c r="AP121" s="56">
        <f t="shared" si="36"/>
        <v>1683</v>
      </c>
      <c r="AQ121" s="81">
        <f t="shared" si="37"/>
        <v>1611</v>
      </c>
      <c r="AR121" s="56">
        <f t="shared" si="38"/>
        <v>1300</v>
      </c>
      <c r="AS121" s="81">
        <f t="shared" si="39"/>
        <v>1729</v>
      </c>
      <c r="AT121" s="81">
        <f t="shared" si="40"/>
        <v>1919</v>
      </c>
      <c r="AU121" s="81">
        <f t="shared" si="41"/>
        <v>1300</v>
      </c>
      <c r="AV121" s="81">
        <f t="shared" si="42"/>
        <v>1241</v>
      </c>
      <c r="AW121" s="56">
        <f t="shared" si="43"/>
        <v>1538</v>
      </c>
      <c r="AX121" s="81">
        <f t="shared" si="44"/>
        <v>1548</v>
      </c>
      <c r="AY121" s="81">
        <f t="shared" si="45"/>
        <v>1292</v>
      </c>
      <c r="AZ121" s="2"/>
      <c r="BA121" s="82">
        <f t="shared" si="46"/>
        <v>16</v>
      </c>
      <c r="BB121" s="81">
        <f t="shared" si="47"/>
        <v>8</v>
      </c>
      <c r="BC121" s="81">
        <f t="shared" si="48"/>
        <v>12</v>
      </c>
      <c r="BD121" s="56">
        <f t="shared" si="49"/>
        <v>9</v>
      </c>
      <c r="BE121" s="81">
        <f t="shared" si="50"/>
        <v>11</v>
      </c>
      <c r="BF121" s="81">
        <f t="shared" si="51"/>
        <v>10</v>
      </c>
      <c r="BG121" s="81">
        <f t="shared" si="52"/>
        <v>6</v>
      </c>
      <c r="BH121" s="81">
        <f t="shared" si="53"/>
        <v>7</v>
      </c>
      <c r="BI121" s="81">
        <f t="shared" si="54"/>
        <v>12</v>
      </c>
      <c r="BJ121" s="81">
        <f t="shared" si="55"/>
        <v>9</v>
      </c>
      <c r="BK121" s="81">
        <f t="shared" si="56"/>
        <v>9</v>
      </c>
      <c r="BL121" s="57">
        <f t="shared" si="66"/>
        <v>109</v>
      </c>
      <c r="BM121" s="56">
        <f t="shared" si="67"/>
        <v>6</v>
      </c>
      <c r="BN121" s="56">
        <f t="shared" si="68"/>
        <v>16</v>
      </c>
      <c r="BO121" s="58">
        <f t="shared" si="69"/>
        <v>87</v>
      </c>
      <c r="BQ121" s="83">
        <f t="shared" si="57"/>
        <v>40</v>
      </c>
      <c r="BR121" s="84">
        <f t="shared" si="58"/>
        <v>137</v>
      </c>
    </row>
    <row r="122" spans="1:70" ht="15" customHeight="1">
      <c r="A122" s="61">
        <v>118</v>
      </c>
      <c r="B122" s="62" t="s">
        <v>152</v>
      </c>
      <c r="C122" s="31" t="s">
        <v>30</v>
      </c>
      <c r="D122" s="89"/>
      <c r="E122" s="64">
        <f t="shared" si="59"/>
        <v>1386.68</v>
      </c>
      <c r="F122" s="65">
        <f t="shared" si="60"/>
        <v>-45.32</v>
      </c>
      <c r="G122" s="67">
        <v>1432</v>
      </c>
      <c r="H122" s="66"/>
      <c r="I122" s="67">
        <f t="shared" si="61"/>
        <v>-21.272727272727252</v>
      </c>
      <c r="J122" s="68">
        <f t="shared" si="62"/>
        <v>169</v>
      </c>
      <c r="K122" s="69">
        <v>6</v>
      </c>
      <c r="L122" s="70">
        <v>11</v>
      </c>
      <c r="M122" s="71">
        <f t="shared" si="63"/>
        <v>1453.2727272727273</v>
      </c>
      <c r="N122" s="67">
        <f t="shared" si="64"/>
        <v>109</v>
      </c>
      <c r="O122" s="72">
        <f t="shared" si="65"/>
        <v>89</v>
      </c>
      <c r="P122" s="73">
        <v>31</v>
      </c>
      <c r="Q122" s="74">
        <v>2</v>
      </c>
      <c r="R122" s="75">
        <v>51</v>
      </c>
      <c r="S122" s="76">
        <v>0</v>
      </c>
      <c r="T122" s="77">
        <v>46</v>
      </c>
      <c r="U122" s="78">
        <v>0</v>
      </c>
      <c r="V122" s="75">
        <v>164</v>
      </c>
      <c r="W122" s="78">
        <v>0</v>
      </c>
      <c r="X122" s="77">
        <v>155</v>
      </c>
      <c r="Y122" s="78">
        <v>1</v>
      </c>
      <c r="Z122" s="77">
        <v>157</v>
      </c>
      <c r="AA122" s="78">
        <v>1</v>
      </c>
      <c r="AB122" s="77">
        <v>161</v>
      </c>
      <c r="AC122" s="76">
        <v>1</v>
      </c>
      <c r="AD122" s="73">
        <v>165</v>
      </c>
      <c r="AE122" s="74">
        <v>1</v>
      </c>
      <c r="AF122" s="79">
        <v>6</v>
      </c>
      <c r="AG122" s="76">
        <v>0</v>
      </c>
      <c r="AH122" s="75">
        <v>169</v>
      </c>
      <c r="AI122" s="78">
        <v>0</v>
      </c>
      <c r="AJ122" s="75">
        <v>174</v>
      </c>
      <c r="AK122" s="78">
        <v>0</v>
      </c>
      <c r="AL122" s="50"/>
      <c r="AM122" s="22"/>
      <c r="AN122" s="50"/>
      <c r="AO122" s="80">
        <f t="shared" si="35"/>
        <v>1733</v>
      </c>
      <c r="AP122" s="56">
        <f t="shared" si="36"/>
        <v>1637</v>
      </c>
      <c r="AQ122" s="81">
        <f t="shared" si="37"/>
        <v>1657</v>
      </c>
      <c r="AR122" s="56">
        <f t="shared" si="38"/>
        <v>1300</v>
      </c>
      <c r="AS122" s="81">
        <f t="shared" si="39"/>
        <v>1300</v>
      </c>
      <c r="AT122" s="81">
        <f t="shared" si="40"/>
        <v>1300</v>
      </c>
      <c r="AU122" s="81">
        <f t="shared" si="41"/>
        <v>1300</v>
      </c>
      <c r="AV122" s="81">
        <f t="shared" si="42"/>
        <v>1300</v>
      </c>
      <c r="AW122" s="56">
        <f t="shared" si="43"/>
        <v>1967</v>
      </c>
      <c r="AX122" s="81">
        <f t="shared" si="44"/>
        <v>1292</v>
      </c>
      <c r="AY122" s="81">
        <f t="shared" si="45"/>
        <v>1200</v>
      </c>
      <c r="AZ122" s="2"/>
      <c r="BA122" s="82">
        <f t="shared" si="46"/>
        <v>8</v>
      </c>
      <c r="BB122" s="81">
        <f t="shared" si="47"/>
        <v>14</v>
      </c>
      <c r="BC122" s="81">
        <f t="shared" si="48"/>
        <v>13</v>
      </c>
      <c r="BD122" s="56">
        <f t="shared" si="49"/>
        <v>12</v>
      </c>
      <c r="BE122" s="81">
        <f t="shared" si="50"/>
        <v>10</v>
      </c>
      <c r="BF122" s="81">
        <f t="shared" si="51"/>
        <v>6</v>
      </c>
      <c r="BG122" s="81">
        <f t="shared" si="52"/>
        <v>10</v>
      </c>
      <c r="BH122" s="81">
        <f t="shared" si="53"/>
        <v>9</v>
      </c>
      <c r="BI122" s="81">
        <f t="shared" si="54"/>
        <v>9</v>
      </c>
      <c r="BJ122" s="81">
        <f t="shared" si="55"/>
        <v>9</v>
      </c>
      <c r="BK122" s="81">
        <f t="shared" si="56"/>
        <v>9</v>
      </c>
      <c r="BL122" s="57">
        <f t="shared" si="66"/>
        <v>109</v>
      </c>
      <c r="BM122" s="56">
        <f t="shared" si="67"/>
        <v>6</v>
      </c>
      <c r="BN122" s="56">
        <f t="shared" si="68"/>
        <v>14</v>
      </c>
      <c r="BO122" s="58">
        <f t="shared" si="69"/>
        <v>89</v>
      </c>
      <c r="BQ122" s="83">
        <f t="shared" si="57"/>
        <v>8</v>
      </c>
      <c r="BR122" s="84">
        <f t="shared" si="58"/>
        <v>169</v>
      </c>
    </row>
    <row r="123" spans="1:70" ht="15" customHeight="1">
      <c r="A123" s="61">
        <v>119</v>
      </c>
      <c r="B123" s="62" t="s">
        <v>153</v>
      </c>
      <c r="C123" s="62" t="s">
        <v>30</v>
      </c>
      <c r="D123" s="89"/>
      <c r="E123" s="64">
        <f t="shared" si="59"/>
        <v>1468.78</v>
      </c>
      <c r="F123" s="65">
        <f t="shared" si="60"/>
        <v>38.779999999999994</v>
      </c>
      <c r="G123" s="67">
        <v>1430</v>
      </c>
      <c r="H123" s="66"/>
      <c r="I123" s="67">
        <f t="shared" si="61"/>
        <v>-176.27272727272725</v>
      </c>
      <c r="J123" s="68">
        <f t="shared" si="62"/>
        <v>91</v>
      </c>
      <c r="K123" s="69">
        <v>11</v>
      </c>
      <c r="L123" s="70">
        <v>11</v>
      </c>
      <c r="M123" s="71">
        <f t="shared" si="63"/>
        <v>1606.2727272727273</v>
      </c>
      <c r="N123" s="67">
        <f t="shared" si="64"/>
        <v>121</v>
      </c>
      <c r="O123" s="72">
        <f t="shared" si="65"/>
        <v>100</v>
      </c>
      <c r="P123" s="73">
        <v>32</v>
      </c>
      <c r="Q123" s="74">
        <v>2</v>
      </c>
      <c r="R123" s="75">
        <v>44</v>
      </c>
      <c r="S123" s="76">
        <v>0</v>
      </c>
      <c r="T123" s="77">
        <v>48</v>
      </c>
      <c r="U123" s="78">
        <v>0</v>
      </c>
      <c r="V123" s="75">
        <v>168</v>
      </c>
      <c r="W123" s="78">
        <v>2</v>
      </c>
      <c r="X123" s="77">
        <v>56</v>
      </c>
      <c r="Y123" s="78">
        <v>0</v>
      </c>
      <c r="Z123" s="77">
        <v>54</v>
      </c>
      <c r="AA123" s="78">
        <v>1</v>
      </c>
      <c r="AB123" s="77">
        <v>40</v>
      </c>
      <c r="AC123" s="76">
        <v>2</v>
      </c>
      <c r="AD123" s="73">
        <v>78</v>
      </c>
      <c r="AE123" s="74">
        <v>0</v>
      </c>
      <c r="AF123" s="79">
        <v>80</v>
      </c>
      <c r="AG123" s="76">
        <v>2</v>
      </c>
      <c r="AH123" s="75">
        <v>20</v>
      </c>
      <c r="AI123" s="78">
        <v>0</v>
      </c>
      <c r="AJ123" s="75">
        <v>85</v>
      </c>
      <c r="AK123" s="78">
        <v>2</v>
      </c>
      <c r="AL123" s="50"/>
      <c r="AM123" s="22"/>
      <c r="AN123" s="50"/>
      <c r="AO123" s="80">
        <f t="shared" si="35"/>
        <v>1729</v>
      </c>
      <c r="AP123" s="56">
        <f t="shared" si="36"/>
        <v>1665</v>
      </c>
      <c r="AQ123" s="81">
        <f t="shared" si="37"/>
        <v>1647</v>
      </c>
      <c r="AR123" s="56">
        <f t="shared" si="38"/>
        <v>1300</v>
      </c>
      <c r="AS123" s="81">
        <f t="shared" si="39"/>
        <v>1617</v>
      </c>
      <c r="AT123" s="81">
        <f t="shared" si="40"/>
        <v>1619</v>
      </c>
      <c r="AU123" s="81">
        <f t="shared" si="41"/>
        <v>1683</v>
      </c>
      <c r="AV123" s="81">
        <f t="shared" si="42"/>
        <v>1541</v>
      </c>
      <c r="AW123" s="56">
        <f t="shared" si="43"/>
        <v>1537</v>
      </c>
      <c r="AX123" s="81">
        <f t="shared" si="44"/>
        <v>1809</v>
      </c>
      <c r="AY123" s="81">
        <f t="shared" si="45"/>
        <v>1522</v>
      </c>
      <c r="AZ123" s="2"/>
      <c r="BA123" s="82">
        <f t="shared" si="46"/>
        <v>11</v>
      </c>
      <c r="BB123" s="81">
        <f t="shared" si="47"/>
        <v>13</v>
      </c>
      <c r="BC123" s="81">
        <f t="shared" si="48"/>
        <v>12</v>
      </c>
      <c r="BD123" s="56">
        <f t="shared" si="49"/>
        <v>10</v>
      </c>
      <c r="BE123" s="81">
        <f t="shared" si="50"/>
        <v>12</v>
      </c>
      <c r="BF123" s="81">
        <f t="shared" si="51"/>
        <v>14</v>
      </c>
      <c r="BG123" s="81">
        <f t="shared" si="52"/>
        <v>8</v>
      </c>
      <c r="BH123" s="81">
        <f t="shared" si="53"/>
        <v>13</v>
      </c>
      <c r="BI123" s="81">
        <f t="shared" si="54"/>
        <v>7</v>
      </c>
      <c r="BJ123" s="81">
        <f t="shared" si="55"/>
        <v>12</v>
      </c>
      <c r="BK123" s="81">
        <f t="shared" si="56"/>
        <v>9</v>
      </c>
      <c r="BL123" s="57">
        <f t="shared" si="66"/>
        <v>121</v>
      </c>
      <c r="BM123" s="56">
        <f t="shared" si="67"/>
        <v>7</v>
      </c>
      <c r="BN123" s="56">
        <f t="shared" si="68"/>
        <v>14</v>
      </c>
      <c r="BO123" s="58">
        <f t="shared" si="69"/>
        <v>100</v>
      </c>
      <c r="BQ123" s="83">
        <f t="shared" si="57"/>
        <v>86</v>
      </c>
      <c r="BR123" s="84">
        <f t="shared" si="58"/>
        <v>91</v>
      </c>
    </row>
    <row r="124" spans="1:70" ht="15" customHeight="1">
      <c r="A124" s="61">
        <v>120</v>
      </c>
      <c r="B124" s="62" t="s">
        <v>154</v>
      </c>
      <c r="C124" s="31" t="s">
        <v>30</v>
      </c>
      <c r="D124" s="89"/>
      <c r="E124" s="64">
        <f t="shared" si="59"/>
        <v>1446.4</v>
      </c>
      <c r="F124" s="65">
        <f t="shared" si="60"/>
        <v>37.399999999999991</v>
      </c>
      <c r="G124" s="67">
        <v>1409</v>
      </c>
      <c r="H124" s="66"/>
      <c r="I124" s="67">
        <f t="shared" si="61"/>
        <v>-170</v>
      </c>
      <c r="J124" s="68">
        <f t="shared" si="62"/>
        <v>84</v>
      </c>
      <c r="K124" s="69">
        <v>11</v>
      </c>
      <c r="L124" s="70">
        <v>11</v>
      </c>
      <c r="M124" s="71">
        <f t="shared" si="63"/>
        <v>1579</v>
      </c>
      <c r="N124" s="67">
        <f t="shared" si="64"/>
        <v>130</v>
      </c>
      <c r="O124" s="72">
        <f t="shared" si="65"/>
        <v>108</v>
      </c>
      <c r="P124" s="73">
        <v>33</v>
      </c>
      <c r="Q124" s="74">
        <v>0</v>
      </c>
      <c r="R124" s="75">
        <v>171</v>
      </c>
      <c r="S124" s="76">
        <v>2</v>
      </c>
      <c r="T124" s="77">
        <v>54</v>
      </c>
      <c r="U124" s="78">
        <v>1</v>
      </c>
      <c r="V124" s="75">
        <v>66</v>
      </c>
      <c r="W124" s="78">
        <v>0</v>
      </c>
      <c r="X124" s="77">
        <v>57</v>
      </c>
      <c r="Y124" s="78">
        <v>2</v>
      </c>
      <c r="Z124" s="77">
        <v>62</v>
      </c>
      <c r="AA124" s="78">
        <v>1</v>
      </c>
      <c r="AB124" s="77">
        <v>69</v>
      </c>
      <c r="AC124" s="76">
        <v>1</v>
      </c>
      <c r="AD124" s="73">
        <v>41</v>
      </c>
      <c r="AE124" s="74">
        <v>0</v>
      </c>
      <c r="AF124" s="79">
        <v>73</v>
      </c>
      <c r="AG124" s="76">
        <v>2</v>
      </c>
      <c r="AH124" s="75">
        <v>63</v>
      </c>
      <c r="AI124" s="78">
        <v>2</v>
      </c>
      <c r="AJ124" s="75">
        <v>68</v>
      </c>
      <c r="AK124" s="78">
        <v>0</v>
      </c>
      <c r="AL124" s="50"/>
      <c r="AM124" s="22"/>
      <c r="AN124" s="50"/>
      <c r="AO124" s="80">
        <f t="shared" si="35"/>
        <v>1726</v>
      </c>
      <c r="AP124" s="56">
        <f t="shared" si="36"/>
        <v>1247</v>
      </c>
      <c r="AQ124" s="81">
        <f t="shared" si="37"/>
        <v>1619</v>
      </c>
      <c r="AR124" s="56">
        <f t="shared" si="38"/>
        <v>1581</v>
      </c>
      <c r="AS124" s="81">
        <f t="shared" si="39"/>
        <v>1614</v>
      </c>
      <c r="AT124" s="81">
        <f t="shared" si="40"/>
        <v>1599</v>
      </c>
      <c r="AU124" s="81">
        <f t="shared" si="41"/>
        <v>1577</v>
      </c>
      <c r="AV124" s="81">
        <f t="shared" si="42"/>
        <v>1681</v>
      </c>
      <c r="AW124" s="56">
        <f t="shared" si="43"/>
        <v>1548</v>
      </c>
      <c r="AX124" s="81">
        <f t="shared" si="44"/>
        <v>1598</v>
      </c>
      <c r="AY124" s="81">
        <f t="shared" si="45"/>
        <v>1579</v>
      </c>
      <c r="AZ124" s="2"/>
      <c r="BA124" s="82">
        <f t="shared" si="46"/>
        <v>14</v>
      </c>
      <c r="BB124" s="81">
        <f t="shared" si="47"/>
        <v>6</v>
      </c>
      <c r="BC124" s="81">
        <f t="shared" si="48"/>
        <v>14</v>
      </c>
      <c r="BD124" s="56">
        <f t="shared" si="49"/>
        <v>16</v>
      </c>
      <c r="BE124" s="81">
        <f t="shared" si="50"/>
        <v>13</v>
      </c>
      <c r="BF124" s="81">
        <f t="shared" si="51"/>
        <v>11</v>
      </c>
      <c r="BG124" s="81">
        <f t="shared" si="52"/>
        <v>11</v>
      </c>
      <c r="BH124" s="81">
        <f t="shared" si="53"/>
        <v>12</v>
      </c>
      <c r="BI124" s="81">
        <f t="shared" si="54"/>
        <v>9</v>
      </c>
      <c r="BJ124" s="81">
        <f t="shared" si="55"/>
        <v>11</v>
      </c>
      <c r="BK124" s="81">
        <f t="shared" si="56"/>
        <v>13</v>
      </c>
      <c r="BL124" s="57">
        <f t="shared" si="66"/>
        <v>130</v>
      </c>
      <c r="BM124" s="56">
        <f t="shared" si="67"/>
        <v>6</v>
      </c>
      <c r="BN124" s="56">
        <f t="shared" si="68"/>
        <v>16</v>
      </c>
      <c r="BO124" s="58">
        <f t="shared" si="69"/>
        <v>108</v>
      </c>
      <c r="BQ124" s="83">
        <f t="shared" si="57"/>
        <v>93</v>
      </c>
      <c r="BR124" s="84">
        <f t="shared" si="58"/>
        <v>84</v>
      </c>
    </row>
    <row r="125" spans="1:70" ht="15" customHeight="1">
      <c r="A125" s="61">
        <v>121</v>
      </c>
      <c r="B125" s="62" t="s">
        <v>155</v>
      </c>
      <c r="C125" s="62" t="s">
        <v>34</v>
      </c>
      <c r="D125" s="89"/>
      <c r="E125" s="64">
        <f t="shared" si="59"/>
        <v>1438.28</v>
      </c>
      <c r="F125" s="65">
        <f t="shared" si="60"/>
        <v>30.280000000000022</v>
      </c>
      <c r="G125" s="67">
        <v>1408</v>
      </c>
      <c r="H125" s="66"/>
      <c r="I125" s="67">
        <f t="shared" si="61"/>
        <v>-137.63636363636374</v>
      </c>
      <c r="J125" s="68">
        <f t="shared" si="62"/>
        <v>99</v>
      </c>
      <c r="K125" s="69">
        <v>11</v>
      </c>
      <c r="L125" s="70">
        <v>11</v>
      </c>
      <c r="M125" s="71">
        <f t="shared" si="63"/>
        <v>1545.6363636363637</v>
      </c>
      <c r="N125" s="67">
        <f t="shared" si="64"/>
        <v>114</v>
      </c>
      <c r="O125" s="72">
        <f t="shared" si="65"/>
        <v>93</v>
      </c>
      <c r="P125" s="73">
        <v>34</v>
      </c>
      <c r="Q125" s="74">
        <v>0</v>
      </c>
      <c r="R125" s="75">
        <v>174</v>
      </c>
      <c r="S125" s="76">
        <v>2</v>
      </c>
      <c r="T125" s="77">
        <v>56</v>
      </c>
      <c r="U125" s="78">
        <v>0</v>
      </c>
      <c r="V125" s="75">
        <v>169</v>
      </c>
      <c r="W125" s="78">
        <v>0</v>
      </c>
      <c r="X125" s="77">
        <v>160</v>
      </c>
      <c r="Y125" s="78">
        <v>2</v>
      </c>
      <c r="Z125" s="77">
        <v>32</v>
      </c>
      <c r="AA125" s="78">
        <v>1</v>
      </c>
      <c r="AB125" s="77">
        <v>54</v>
      </c>
      <c r="AC125" s="76">
        <v>1</v>
      </c>
      <c r="AD125" s="73">
        <v>12</v>
      </c>
      <c r="AE125" s="74">
        <v>2</v>
      </c>
      <c r="AF125" s="79">
        <v>63</v>
      </c>
      <c r="AG125" s="76">
        <v>1</v>
      </c>
      <c r="AH125" s="75">
        <v>84</v>
      </c>
      <c r="AI125" s="78">
        <v>0</v>
      </c>
      <c r="AJ125" s="75">
        <v>92</v>
      </c>
      <c r="AK125" s="78">
        <v>2</v>
      </c>
      <c r="AL125" s="50"/>
      <c r="AM125" s="22"/>
      <c r="AN125" s="50"/>
      <c r="AO125" s="80">
        <f t="shared" si="35"/>
        <v>1706</v>
      </c>
      <c r="AP125" s="56">
        <f t="shared" si="36"/>
        <v>1200</v>
      </c>
      <c r="AQ125" s="81">
        <f t="shared" si="37"/>
        <v>1617</v>
      </c>
      <c r="AR125" s="56">
        <f t="shared" si="38"/>
        <v>1292</v>
      </c>
      <c r="AS125" s="81">
        <f t="shared" si="39"/>
        <v>1300</v>
      </c>
      <c r="AT125" s="81">
        <f t="shared" si="40"/>
        <v>1729</v>
      </c>
      <c r="AU125" s="81">
        <f t="shared" si="41"/>
        <v>1619</v>
      </c>
      <c r="AV125" s="81">
        <f t="shared" si="42"/>
        <v>1919</v>
      </c>
      <c r="AW125" s="56">
        <f t="shared" si="43"/>
        <v>1598</v>
      </c>
      <c r="AX125" s="81">
        <f t="shared" si="44"/>
        <v>1522</v>
      </c>
      <c r="AY125" s="81">
        <f t="shared" si="45"/>
        <v>1500</v>
      </c>
      <c r="AZ125" s="2"/>
      <c r="BA125" s="82">
        <f t="shared" si="46"/>
        <v>11</v>
      </c>
      <c r="BB125" s="81">
        <f t="shared" si="47"/>
        <v>9</v>
      </c>
      <c r="BC125" s="81">
        <f t="shared" si="48"/>
        <v>12</v>
      </c>
      <c r="BD125" s="56">
        <f t="shared" si="49"/>
        <v>9</v>
      </c>
      <c r="BE125" s="81">
        <f t="shared" si="50"/>
        <v>7</v>
      </c>
      <c r="BF125" s="81">
        <f t="shared" si="51"/>
        <v>11</v>
      </c>
      <c r="BG125" s="81">
        <f t="shared" si="52"/>
        <v>14</v>
      </c>
      <c r="BH125" s="81">
        <f t="shared" si="53"/>
        <v>10</v>
      </c>
      <c r="BI125" s="81">
        <f t="shared" si="54"/>
        <v>11</v>
      </c>
      <c r="BJ125" s="81">
        <f t="shared" si="55"/>
        <v>11</v>
      </c>
      <c r="BK125" s="81">
        <f t="shared" si="56"/>
        <v>9</v>
      </c>
      <c r="BL125" s="57">
        <f t="shared" si="66"/>
        <v>114</v>
      </c>
      <c r="BM125" s="56">
        <f t="shared" si="67"/>
        <v>7</v>
      </c>
      <c r="BN125" s="56">
        <f t="shared" si="68"/>
        <v>14</v>
      </c>
      <c r="BO125" s="58">
        <f t="shared" si="69"/>
        <v>93</v>
      </c>
      <c r="BQ125" s="83">
        <f t="shared" si="57"/>
        <v>78</v>
      </c>
      <c r="BR125" s="84">
        <f t="shared" si="58"/>
        <v>99</v>
      </c>
    </row>
    <row r="126" spans="1:70" ht="15" customHeight="1">
      <c r="A126" s="61">
        <v>122</v>
      </c>
      <c r="B126" s="62" t="s">
        <v>156</v>
      </c>
      <c r="C126" s="31" t="s">
        <v>30</v>
      </c>
      <c r="D126" s="89"/>
      <c r="E126" s="64">
        <f t="shared" si="59"/>
        <v>1483.26</v>
      </c>
      <c r="F126" s="65">
        <f t="shared" si="60"/>
        <v>79.259999999999991</v>
      </c>
      <c r="G126" s="67">
        <v>1404</v>
      </c>
      <c r="H126" s="66"/>
      <c r="I126" s="67">
        <f t="shared" si="61"/>
        <v>-314.81818181818176</v>
      </c>
      <c r="J126" s="68">
        <f t="shared" si="62"/>
        <v>55</v>
      </c>
      <c r="K126" s="69">
        <v>12</v>
      </c>
      <c r="L126" s="70">
        <v>11</v>
      </c>
      <c r="M126" s="71">
        <f t="shared" si="63"/>
        <v>1718.8181818181818</v>
      </c>
      <c r="N126" s="67">
        <f t="shared" si="64"/>
        <v>138</v>
      </c>
      <c r="O126" s="72">
        <f t="shared" si="65"/>
        <v>112</v>
      </c>
      <c r="P126" s="73">
        <v>35</v>
      </c>
      <c r="Q126" s="74">
        <v>1</v>
      </c>
      <c r="R126" s="75">
        <v>39</v>
      </c>
      <c r="S126" s="76">
        <v>2</v>
      </c>
      <c r="T126" s="77">
        <v>45</v>
      </c>
      <c r="U126" s="78">
        <v>1</v>
      </c>
      <c r="V126" s="75">
        <v>62</v>
      </c>
      <c r="W126" s="78">
        <v>1</v>
      </c>
      <c r="X126" s="77">
        <v>46</v>
      </c>
      <c r="Y126" s="78">
        <v>1</v>
      </c>
      <c r="Z126" s="77">
        <v>65</v>
      </c>
      <c r="AA126" s="78">
        <v>2</v>
      </c>
      <c r="AB126" s="77">
        <v>48</v>
      </c>
      <c r="AC126" s="76">
        <v>2</v>
      </c>
      <c r="AD126" s="73">
        <v>25</v>
      </c>
      <c r="AE126" s="74">
        <v>0</v>
      </c>
      <c r="AF126" s="79">
        <v>51</v>
      </c>
      <c r="AG126" s="76">
        <v>2</v>
      </c>
      <c r="AH126" s="75">
        <v>33</v>
      </c>
      <c r="AI126" s="78">
        <v>0</v>
      </c>
      <c r="AJ126" s="75">
        <v>1</v>
      </c>
      <c r="AK126" s="78">
        <v>0</v>
      </c>
      <c r="AL126" s="50"/>
      <c r="AM126" s="22"/>
      <c r="AN126" s="50"/>
      <c r="AO126" s="80">
        <f t="shared" si="35"/>
        <v>1706</v>
      </c>
      <c r="AP126" s="56">
        <f t="shared" si="36"/>
        <v>1687</v>
      </c>
      <c r="AQ126" s="81">
        <f t="shared" si="37"/>
        <v>1660</v>
      </c>
      <c r="AR126" s="56">
        <f t="shared" si="38"/>
        <v>1599</v>
      </c>
      <c r="AS126" s="81">
        <f t="shared" si="39"/>
        <v>1657</v>
      </c>
      <c r="AT126" s="81">
        <f t="shared" si="40"/>
        <v>1582</v>
      </c>
      <c r="AU126" s="81">
        <f t="shared" si="41"/>
        <v>1647</v>
      </c>
      <c r="AV126" s="81">
        <f t="shared" si="42"/>
        <v>1784</v>
      </c>
      <c r="AW126" s="56">
        <f t="shared" si="43"/>
        <v>1637</v>
      </c>
      <c r="AX126" s="81">
        <f t="shared" si="44"/>
        <v>1726</v>
      </c>
      <c r="AY126" s="81">
        <f t="shared" si="45"/>
        <v>2222</v>
      </c>
      <c r="AZ126" s="2"/>
      <c r="BA126" s="82">
        <f t="shared" si="46"/>
        <v>11</v>
      </c>
      <c r="BB126" s="81">
        <f t="shared" si="47"/>
        <v>12</v>
      </c>
      <c r="BC126" s="81">
        <f t="shared" si="48"/>
        <v>11</v>
      </c>
      <c r="BD126" s="56">
        <f t="shared" si="49"/>
        <v>11</v>
      </c>
      <c r="BE126" s="81">
        <f t="shared" si="50"/>
        <v>13</v>
      </c>
      <c r="BF126" s="81">
        <f t="shared" si="51"/>
        <v>12</v>
      </c>
      <c r="BG126" s="81">
        <f t="shared" si="52"/>
        <v>12</v>
      </c>
      <c r="BH126" s="81">
        <f t="shared" si="53"/>
        <v>15</v>
      </c>
      <c r="BI126" s="81">
        <f t="shared" si="54"/>
        <v>14</v>
      </c>
      <c r="BJ126" s="81">
        <f t="shared" si="55"/>
        <v>14</v>
      </c>
      <c r="BK126" s="81">
        <f t="shared" si="56"/>
        <v>13</v>
      </c>
      <c r="BL126" s="57">
        <f t="shared" si="66"/>
        <v>138</v>
      </c>
      <c r="BM126" s="56">
        <f t="shared" si="67"/>
        <v>11</v>
      </c>
      <c r="BN126" s="56">
        <f t="shared" si="68"/>
        <v>15</v>
      </c>
      <c r="BO126" s="58">
        <f t="shared" si="69"/>
        <v>112</v>
      </c>
      <c r="BQ126" s="83">
        <f t="shared" si="57"/>
        <v>122</v>
      </c>
      <c r="BR126" s="84">
        <f t="shared" si="58"/>
        <v>55</v>
      </c>
    </row>
    <row r="127" spans="1:70" ht="15" customHeight="1">
      <c r="A127" s="61">
        <v>123</v>
      </c>
      <c r="B127" s="62" t="s">
        <v>157</v>
      </c>
      <c r="C127" s="31" t="s">
        <v>30</v>
      </c>
      <c r="D127" s="89"/>
      <c r="E127" s="64">
        <f t="shared" si="59"/>
        <v>1399.72</v>
      </c>
      <c r="F127" s="65">
        <f t="shared" si="60"/>
        <v>3.7199999999999811</v>
      </c>
      <c r="G127" s="67">
        <v>1396</v>
      </c>
      <c r="H127" s="66"/>
      <c r="I127" s="67">
        <f t="shared" si="61"/>
        <v>-118.59999999999991</v>
      </c>
      <c r="J127" s="68">
        <f t="shared" si="62"/>
        <v>118</v>
      </c>
      <c r="K127" s="69">
        <v>10</v>
      </c>
      <c r="L127" s="70">
        <v>10</v>
      </c>
      <c r="M127" s="71">
        <f t="shared" si="63"/>
        <v>1514.6</v>
      </c>
      <c r="N127" s="67">
        <f t="shared" si="64"/>
        <v>113</v>
      </c>
      <c r="O127" s="72">
        <f t="shared" si="65"/>
        <v>97</v>
      </c>
      <c r="P127" s="73">
        <v>36</v>
      </c>
      <c r="Q127" s="74">
        <v>0</v>
      </c>
      <c r="R127" s="75">
        <v>999</v>
      </c>
      <c r="S127" s="76">
        <v>2</v>
      </c>
      <c r="T127" s="77">
        <v>64</v>
      </c>
      <c r="U127" s="78">
        <v>0</v>
      </c>
      <c r="V127" s="75">
        <v>170</v>
      </c>
      <c r="W127" s="78">
        <v>2</v>
      </c>
      <c r="X127" s="77">
        <v>75</v>
      </c>
      <c r="Y127" s="78">
        <v>2</v>
      </c>
      <c r="Z127" s="77">
        <v>50</v>
      </c>
      <c r="AA127" s="78">
        <v>0</v>
      </c>
      <c r="AB127" s="77">
        <v>86</v>
      </c>
      <c r="AC127" s="76">
        <v>1</v>
      </c>
      <c r="AD127" s="73">
        <v>82</v>
      </c>
      <c r="AE127" s="74">
        <v>0</v>
      </c>
      <c r="AF127" s="79">
        <v>84</v>
      </c>
      <c r="AG127" s="76">
        <v>0</v>
      </c>
      <c r="AH127" s="75">
        <v>77</v>
      </c>
      <c r="AI127" s="78">
        <v>1</v>
      </c>
      <c r="AJ127" s="75">
        <v>145</v>
      </c>
      <c r="AK127" s="78">
        <v>2</v>
      </c>
      <c r="AL127" s="50"/>
      <c r="AM127" s="22"/>
      <c r="AN127" s="50"/>
      <c r="AO127" s="80">
        <f t="shared" si="35"/>
        <v>1704</v>
      </c>
      <c r="AP127" s="56" t="str">
        <f t="shared" si="36"/>
        <v>999 *</v>
      </c>
      <c r="AQ127" s="81">
        <f t="shared" si="37"/>
        <v>1587</v>
      </c>
      <c r="AR127" s="56">
        <f t="shared" si="38"/>
        <v>1262</v>
      </c>
      <c r="AS127" s="81">
        <f t="shared" si="39"/>
        <v>1545</v>
      </c>
      <c r="AT127" s="81">
        <f t="shared" si="40"/>
        <v>1638</v>
      </c>
      <c r="AU127" s="81">
        <f t="shared" si="41"/>
        <v>1518</v>
      </c>
      <c r="AV127" s="81">
        <f t="shared" si="42"/>
        <v>1529</v>
      </c>
      <c r="AW127" s="56">
        <f t="shared" si="43"/>
        <v>1522</v>
      </c>
      <c r="AX127" s="81">
        <f t="shared" si="44"/>
        <v>1541</v>
      </c>
      <c r="AY127" s="81">
        <f t="shared" si="45"/>
        <v>1300</v>
      </c>
      <c r="AZ127" s="2"/>
      <c r="BA127" s="82">
        <f t="shared" si="46"/>
        <v>16</v>
      </c>
      <c r="BB127" s="81">
        <f t="shared" si="47"/>
        <v>0</v>
      </c>
      <c r="BC127" s="81">
        <f t="shared" si="48"/>
        <v>11</v>
      </c>
      <c r="BD127" s="56">
        <f t="shared" si="49"/>
        <v>8</v>
      </c>
      <c r="BE127" s="81">
        <f t="shared" si="50"/>
        <v>12</v>
      </c>
      <c r="BF127" s="81">
        <f t="shared" si="51"/>
        <v>13</v>
      </c>
      <c r="BG127" s="81">
        <f t="shared" si="52"/>
        <v>14</v>
      </c>
      <c r="BH127" s="81">
        <f t="shared" si="53"/>
        <v>12</v>
      </c>
      <c r="BI127" s="81">
        <f t="shared" si="54"/>
        <v>11</v>
      </c>
      <c r="BJ127" s="81">
        <f t="shared" si="55"/>
        <v>8</v>
      </c>
      <c r="BK127" s="81">
        <f t="shared" si="56"/>
        <v>8</v>
      </c>
      <c r="BL127" s="57">
        <f t="shared" si="66"/>
        <v>113</v>
      </c>
      <c r="BM127" s="56">
        <f t="shared" si="67"/>
        <v>0</v>
      </c>
      <c r="BN127" s="56">
        <f t="shared" si="68"/>
        <v>16</v>
      </c>
      <c r="BO127" s="58">
        <f t="shared" si="69"/>
        <v>97</v>
      </c>
      <c r="BQ127" s="83">
        <f t="shared" si="57"/>
        <v>59</v>
      </c>
      <c r="BR127" s="84">
        <f t="shared" si="58"/>
        <v>118</v>
      </c>
    </row>
    <row r="128" spans="1:70" ht="15" customHeight="1">
      <c r="A128" s="61">
        <v>124</v>
      </c>
      <c r="B128" s="62" t="s">
        <v>158</v>
      </c>
      <c r="C128" s="31" t="s">
        <v>30</v>
      </c>
      <c r="D128" s="89"/>
      <c r="E128" s="64">
        <f t="shared" si="59"/>
        <v>1348.88</v>
      </c>
      <c r="F128" s="65">
        <f t="shared" si="60"/>
        <v>-40.119999999999969</v>
      </c>
      <c r="G128" s="67">
        <v>1389</v>
      </c>
      <c r="H128" s="66"/>
      <c r="I128" s="67">
        <f t="shared" si="61"/>
        <v>-44.909090909090992</v>
      </c>
      <c r="J128" s="68">
        <f t="shared" si="62"/>
        <v>168</v>
      </c>
      <c r="K128" s="69">
        <v>6</v>
      </c>
      <c r="L128" s="70">
        <v>11</v>
      </c>
      <c r="M128" s="71">
        <f t="shared" si="63"/>
        <v>1433.909090909091</v>
      </c>
      <c r="N128" s="67">
        <f t="shared" si="64"/>
        <v>113</v>
      </c>
      <c r="O128" s="72">
        <f t="shared" si="65"/>
        <v>89</v>
      </c>
      <c r="P128" s="73">
        <v>37</v>
      </c>
      <c r="Q128" s="74">
        <v>0</v>
      </c>
      <c r="R128" s="75">
        <v>9</v>
      </c>
      <c r="S128" s="76">
        <v>0</v>
      </c>
      <c r="T128" s="77">
        <v>153</v>
      </c>
      <c r="U128" s="78">
        <v>0</v>
      </c>
      <c r="V128" s="75">
        <v>171</v>
      </c>
      <c r="W128" s="78">
        <v>2</v>
      </c>
      <c r="X128" s="77">
        <v>161</v>
      </c>
      <c r="Y128" s="78">
        <v>0</v>
      </c>
      <c r="Z128" s="77">
        <v>143</v>
      </c>
      <c r="AA128" s="78">
        <v>0</v>
      </c>
      <c r="AB128" s="77">
        <v>175</v>
      </c>
      <c r="AC128" s="76">
        <v>2</v>
      </c>
      <c r="AD128" s="73">
        <v>147</v>
      </c>
      <c r="AE128" s="74">
        <v>2</v>
      </c>
      <c r="AF128" s="79">
        <v>12</v>
      </c>
      <c r="AG128" s="76">
        <v>0</v>
      </c>
      <c r="AH128" s="75">
        <v>165</v>
      </c>
      <c r="AI128" s="78">
        <v>0</v>
      </c>
      <c r="AJ128" s="75">
        <v>151</v>
      </c>
      <c r="AK128" s="78">
        <v>0</v>
      </c>
      <c r="AL128" s="50"/>
      <c r="AM128" s="22"/>
      <c r="AN128" s="50"/>
      <c r="AO128" s="80">
        <f t="shared" si="35"/>
        <v>1693</v>
      </c>
      <c r="AP128" s="56">
        <f t="shared" si="36"/>
        <v>1952</v>
      </c>
      <c r="AQ128" s="81">
        <f t="shared" si="37"/>
        <v>1300</v>
      </c>
      <c r="AR128" s="56">
        <f t="shared" si="38"/>
        <v>1247</v>
      </c>
      <c r="AS128" s="81">
        <f t="shared" si="39"/>
        <v>1300</v>
      </c>
      <c r="AT128" s="81">
        <f t="shared" si="40"/>
        <v>1300</v>
      </c>
      <c r="AU128" s="81">
        <f t="shared" si="41"/>
        <v>1162</v>
      </c>
      <c r="AV128" s="81">
        <f t="shared" si="42"/>
        <v>1300</v>
      </c>
      <c r="AW128" s="56">
        <f t="shared" si="43"/>
        <v>1919</v>
      </c>
      <c r="AX128" s="81">
        <f t="shared" si="44"/>
        <v>1300</v>
      </c>
      <c r="AY128" s="81">
        <f t="shared" si="45"/>
        <v>1300</v>
      </c>
      <c r="AZ128" s="2"/>
      <c r="BA128" s="82">
        <f t="shared" si="46"/>
        <v>18</v>
      </c>
      <c r="BB128" s="81">
        <f t="shared" si="47"/>
        <v>16</v>
      </c>
      <c r="BC128" s="81">
        <f t="shared" si="48"/>
        <v>12</v>
      </c>
      <c r="BD128" s="56">
        <f t="shared" si="49"/>
        <v>6</v>
      </c>
      <c r="BE128" s="81">
        <f t="shared" si="50"/>
        <v>10</v>
      </c>
      <c r="BF128" s="81">
        <f t="shared" si="51"/>
        <v>8</v>
      </c>
      <c r="BG128" s="81">
        <f t="shared" si="52"/>
        <v>7</v>
      </c>
      <c r="BH128" s="81">
        <f t="shared" si="53"/>
        <v>9</v>
      </c>
      <c r="BI128" s="81">
        <f t="shared" si="54"/>
        <v>10</v>
      </c>
      <c r="BJ128" s="81">
        <f t="shared" si="55"/>
        <v>9</v>
      </c>
      <c r="BK128" s="81">
        <f t="shared" si="56"/>
        <v>8</v>
      </c>
      <c r="BL128" s="57">
        <f t="shared" si="66"/>
        <v>113</v>
      </c>
      <c r="BM128" s="56">
        <f t="shared" si="67"/>
        <v>6</v>
      </c>
      <c r="BN128" s="56">
        <f t="shared" si="68"/>
        <v>18</v>
      </c>
      <c r="BO128" s="58">
        <f t="shared" si="69"/>
        <v>89</v>
      </c>
      <c r="BQ128" s="83">
        <f t="shared" si="57"/>
        <v>9</v>
      </c>
      <c r="BR128" s="84">
        <f t="shared" si="58"/>
        <v>168</v>
      </c>
    </row>
    <row r="129" spans="1:70" ht="15" customHeight="1">
      <c r="A129" s="61">
        <v>125</v>
      </c>
      <c r="B129" s="62" t="s">
        <v>159</v>
      </c>
      <c r="C129" s="62" t="s">
        <v>34</v>
      </c>
      <c r="D129" s="89"/>
      <c r="E129" s="64">
        <f t="shared" si="59"/>
        <v>1354.6200000000001</v>
      </c>
      <c r="F129" s="65">
        <f t="shared" si="60"/>
        <v>-31.379999999999981</v>
      </c>
      <c r="G129" s="67">
        <v>1386</v>
      </c>
      <c r="H129" s="66"/>
      <c r="I129" s="67">
        <f t="shared" si="61"/>
        <v>6.2727272727272521</v>
      </c>
      <c r="J129" s="68">
        <f t="shared" si="62"/>
        <v>158</v>
      </c>
      <c r="K129" s="69">
        <v>8</v>
      </c>
      <c r="L129" s="70">
        <v>11</v>
      </c>
      <c r="M129" s="71">
        <f t="shared" si="63"/>
        <v>1379.7272727272727</v>
      </c>
      <c r="N129" s="67">
        <f t="shared" si="64"/>
        <v>92</v>
      </c>
      <c r="O129" s="72">
        <f t="shared" si="65"/>
        <v>73</v>
      </c>
      <c r="P129" s="73">
        <v>38</v>
      </c>
      <c r="Q129" s="74">
        <v>0</v>
      </c>
      <c r="R129" s="75">
        <v>4</v>
      </c>
      <c r="S129" s="76">
        <v>0</v>
      </c>
      <c r="T129" s="77">
        <v>156</v>
      </c>
      <c r="U129" s="78">
        <v>1</v>
      </c>
      <c r="V129" s="75">
        <v>154</v>
      </c>
      <c r="W129" s="78">
        <v>0</v>
      </c>
      <c r="X129" s="77">
        <v>170</v>
      </c>
      <c r="Y129" s="78">
        <v>0</v>
      </c>
      <c r="Z129" s="77">
        <v>171</v>
      </c>
      <c r="AA129" s="78">
        <v>1</v>
      </c>
      <c r="AB129" s="77">
        <v>160</v>
      </c>
      <c r="AC129" s="76">
        <v>2</v>
      </c>
      <c r="AD129" s="73">
        <v>174</v>
      </c>
      <c r="AE129" s="74">
        <v>1</v>
      </c>
      <c r="AF129" s="79">
        <v>157</v>
      </c>
      <c r="AG129" s="76">
        <v>1</v>
      </c>
      <c r="AH129" s="75">
        <v>143</v>
      </c>
      <c r="AI129" s="78">
        <v>2</v>
      </c>
      <c r="AJ129" s="75">
        <v>152</v>
      </c>
      <c r="AK129" s="78">
        <v>0</v>
      </c>
      <c r="AL129" s="50"/>
      <c r="AM129" s="22"/>
      <c r="AN129" s="50"/>
      <c r="AO129" s="80">
        <f t="shared" si="35"/>
        <v>1691</v>
      </c>
      <c r="AP129" s="56">
        <f t="shared" si="36"/>
        <v>1977</v>
      </c>
      <c r="AQ129" s="81">
        <f t="shared" si="37"/>
        <v>1300</v>
      </c>
      <c r="AR129" s="56">
        <f t="shared" si="38"/>
        <v>1300</v>
      </c>
      <c r="AS129" s="81">
        <f t="shared" si="39"/>
        <v>1262</v>
      </c>
      <c r="AT129" s="81">
        <f t="shared" si="40"/>
        <v>1247</v>
      </c>
      <c r="AU129" s="81">
        <f t="shared" si="41"/>
        <v>1300</v>
      </c>
      <c r="AV129" s="81">
        <f t="shared" si="42"/>
        <v>1200</v>
      </c>
      <c r="AW129" s="56">
        <f t="shared" si="43"/>
        <v>1300</v>
      </c>
      <c r="AX129" s="81">
        <f t="shared" si="44"/>
        <v>1300</v>
      </c>
      <c r="AY129" s="81">
        <f t="shared" si="45"/>
        <v>1300</v>
      </c>
      <c r="AZ129" s="2"/>
      <c r="BA129" s="82">
        <f t="shared" si="46"/>
        <v>13</v>
      </c>
      <c r="BB129" s="81">
        <f t="shared" si="47"/>
        <v>11</v>
      </c>
      <c r="BC129" s="81">
        <f t="shared" si="48"/>
        <v>6</v>
      </c>
      <c r="BD129" s="56">
        <f t="shared" si="49"/>
        <v>8</v>
      </c>
      <c r="BE129" s="81">
        <f t="shared" si="50"/>
        <v>8</v>
      </c>
      <c r="BF129" s="81">
        <f t="shared" si="51"/>
        <v>6</v>
      </c>
      <c r="BG129" s="81">
        <f t="shared" si="52"/>
        <v>7</v>
      </c>
      <c r="BH129" s="81">
        <f t="shared" si="53"/>
        <v>9</v>
      </c>
      <c r="BI129" s="81">
        <f t="shared" si="54"/>
        <v>6</v>
      </c>
      <c r="BJ129" s="81">
        <f t="shared" si="55"/>
        <v>8</v>
      </c>
      <c r="BK129" s="81">
        <f t="shared" si="56"/>
        <v>10</v>
      </c>
      <c r="BL129" s="57">
        <f t="shared" si="66"/>
        <v>92</v>
      </c>
      <c r="BM129" s="56">
        <f t="shared" si="67"/>
        <v>6</v>
      </c>
      <c r="BN129" s="56">
        <f t="shared" si="68"/>
        <v>13</v>
      </c>
      <c r="BO129" s="58">
        <f t="shared" si="69"/>
        <v>73</v>
      </c>
      <c r="BQ129" s="83">
        <f t="shared" si="57"/>
        <v>19</v>
      </c>
      <c r="BR129" s="84">
        <f t="shared" si="58"/>
        <v>158</v>
      </c>
    </row>
    <row r="130" spans="1:70" ht="15" customHeight="1">
      <c r="A130" s="61">
        <v>126</v>
      </c>
      <c r="B130" s="62" t="s">
        <v>160</v>
      </c>
      <c r="C130" s="62" t="s">
        <v>34</v>
      </c>
      <c r="D130" s="89"/>
      <c r="E130" s="64">
        <f t="shared" si="59"/>
        <v>1387.76</v>
      </c>
      <c r="F130" s="65">
        <f t="shared" si="60"/>
        <v>4.7599999999999909</v>
      </c>
      <c r="G130" s="67">
        <v>1383</v>
      </c>
      <c r="H130" s="66"/>
      <c r="I130" s="67">
        <f t="shared" si="61"/>
        <v>-158</v>
      </c>
      <c r="J130" s="68">
        <f t="shared" si="62"/>
        <v>148</v>
      </c>
      <c r="K130" s="69">
        <v>8</v>
      </c>
      <c r="L130" s="70">
        <v>11</v>
      </c>
      <c r="M130" s="71">
        <f t="shared" si="63"/>
        <v>1541</v>
      </c>
      <c r="N130" s="67">
        <f t="shared" si="64"/>
        <v>112</v>
      </c>
      <c r="O130" s="72">
        <f t="shared" si="65"/>
        <v>92</v>
      </c>
      <c r="P130" s="73">
        <v>39</v>
      </c>
      <c r="Q130" s="74">
        <v>1</v>
      </c>
      <c r="R130" s="75">
        <v>45</v>
      </c>
      <c r="S130" s="76">
        <v>0</v>
      </c>
      <c r="T130" s="77">
        <v>23</v>
      </c>
      <c r="U130" s="78">
        <v>0</v>
      </c>
      <c r="V130" s="75">
        <v>141</v>
      </c>
      <c r="W130" s="78">
        <v>0</v>
      </c>
      <c r="X130" s="77">
        <v>129</v>
      </c>
      <c r="Y130" s="78">
        <v>2</v>
      </c>
      <c r="Z130" s="77">
        <v>155</v>
      </c>
      <c r="AA130" s="78">
        <v>2</v>
      </c>
      <c r="AB130" s="77">
        <v>67</v>
      </c>
      <c r="AC130" s="76">
        <v>1</v>
      </c>
      <c r="AD130" s="73">
        <v>31</v>
      </c>
      <c r="AE130" s="74">
        <v>2</v>
      </c>
      <c r="AF130" s="79">
        <v>29</v>
      </c>
      <c r="AG130" s="76">
        <v>0</v>
      </c>
      <c r="AH130" s="75">
        <v>96</v>
      </c>
      <c r="AI130" s="78">
        <v>0</v>
      </c>
      <c r="AJ130" s="75">
        <v>168</v>
      </c>
      <c r="AK130" s="78">
        <v>0</v>
      </c>
      <c r="AL130" s="50"/>
      <c r="AM130" s="22"/>
      <c r="AN130" s="50"/>
      <c r="AO130" s="80">
        <f t="shared" si="35"/>
        <v>1687</v>
      </c>
      <c r="AP130" s="56">
        <f t="shared" si="36"/>
        <v>1660</v>
      </c>
      <c r="AQ130" s="81">
        <f t="shared" si="37"/>
        <v>1798</v>
      </c>
      <c r="AR130" s="56">
        <f t="shared" si="38"/>
        <v>1300</v>
      </c>
      <c r="AS130" s="81">
        <f t="shared" si="39"/>
        <v>1348</v>
      </c>
      <c r="AT130" s="81">
        <f t="shared" si="40"/>
        <v>1300</v>
      </c>
      <c r="AU130" s="81">
        <f t="shared" si="41"/>
        <v>1580</v>
      </c>
      <c r="AV130" s="81">
        <f t="shared" si="42"/>
        <v>1733</v>
      </c>
      <c r="AW130" s="56">
        <f t="shared" si="43"/>
        <v>1749</v>
      </c>
      <c r="AX130" s="81">
        <f t="shared" si="44"/>
        <v>1496</v>
      </c>
      <c r="AY130" s="81">
        <f t="shared" si="45"/>
        <v>1300</v>
      </c>
      <c r="AZ130" s="2"/>
      <c r="BA130" s="82">
        <f t="shared" si="46"/>
        <v>12</v>
      </c>
      <c r="BB130" s="81">
        <f t="shared" si="47"/>
        <v>11</v>
      </c>
      <c r="BC130" s="81">
        <f t="shared" si="48"/>
        <v>13</v>
      </c>
      <c r="BD130" s="56">
        <f t="shared" si="49"/>
        <v>8</v>
      </c>
      <c r="BE130" s="81">
        <f t="shared" si="50"/>
        <v>7</v>
      </c>
      <c r="BF130" s="81">
        <f t="shared" si="51"/>
        <v>10</v>
      </c>
      <c r="BG130" s="81">
        <f t="shared" si="52"/>
        <v>10</v>
      </c>
      <c r="BH130" s="81">
        <f t="shared" si="53"/>
        <v>8</v>
      </c>
      <c r="BI130" s="81">
        <f t="shared" si="54"/>
        <v>13</v>
      </c>
      <c r="BJ130" s="81">
        <f t="shared" si="55"/>
        <v>10</v>
      </c>
      <c r="BK130" s="81">
        <f t="shared" si="56"/>
        <v>10</v>
      </c>
      <c r="BL130" s="57">
        <f t="shared" si="66"/>
        <v>112</v>
      </c>
      <c r="BM130" s="56">
        <f t="shared" si="67"/>
        <v>7</v>
      </c>
      <c r="BN130" s="56">
        <f t="shared" si="68"/>
        <v>13</v>
      </c>
      <c r="BO130" s="58">
        <f t="shared" si="69"/>
        <v>92</v>
      </c>
      <c r="BQ130" s="83">
        <f t="shared" si="57"/>
        <v>29</v>
      </c>
      <c r="BR130" s="84">
        <f t="shared" si="58"/>
        <v>148</v>
      </c>
    </row>
    <row r="131" spans="1:70" ht="15" customHeight="1">
      <c r="A131" s="61">
        <v>127</v>
      </c>
      <c r="B131" s="62" t="s">
        <v>161</v>
      </c>
      <c r="C131" s="62" t="s">
        <v>34</v>
      </c>
      <c r="D131" s="89"/>
      <c r="E131" s="64">
        <f t="shared" si="59"/>
        <v>1323.76</v>
      </c>
      <c r="F131" s="65">
        <f t="shared" si="60"/>
        <v>-48.240000000000016</v>
      </c>
      <c r="G131" s="67">
        <v>1372</v>
      </c>
      <c r="H131" s="66"/>
      <c r="I131" s="67">
        <f t="shared" si="61"/>
        <v>-8</v>
      </c>
      <c r="J131" s="68">
        <f t="shared" si="62"/>
        <v>171</v>
      </c>
      <c r="K131" s="69">
        <v>6</v>
      </c>
      <c r="L131" s="70">
        <v>11</v>
      </c>
      <c r="M131" s="71">
        <f t="shared" si="63"/>
        <v>1380</v>
      </c>
      <c r="N131" s="67">
        <f t="shared" si="64"/>
        <v>98</v>
      </c>
      <c r="O131" s="72">
        <f t="shared" si="65"/>
        <v>76</v>
      </c>
      <c r="P131" s="73">
        <v>40</v>
      </c>
      <c r="Q131" s="74">
        <v>1</v>
      </c>
      <c r="R131" s="75">
        <v>30</v>
      </c>
      <c r="S131" s="76">
        <v>0</v>
      </c>
      <c r="T131" s="77">
        <v>72</v>
      </c>
      <c r="U131" s="78">
        <v>0</v>
      </c>
      <c r="V131" s="75">
        <v>156</v>
      </c>
      <c r="W131" s="78">
        <v>0</v>
      </c>
      <c r="X131" s="77">
        <v>142</v>
      </c>
      <c r="Y131" s="78">
        <v>1</v>
      </c>
      <c r="Z131" s="77">
        <v>172</v>
      </c>
      <c r="AA131" s="78">
        <v>1</v>
      </c>
      <c r="AB131" s="77">
        <v>166</v>
      </c>
      <c r="AC131" s="76">
        <v>1</v>
      </c>
      <c r="AD131" s="73">
        <v>170</v>
      </c>
      <c r="AE131" s="74">
        <v>1</v>
      </c>
      <c r="AF131" s="79">
        <v>174</v>
      </c>
      <c r="AG131" s="76">
        <v>0</v>
      </c>
      <c r="AH131" s="75">
        <v>132</v>
      </c>
      <c r="AI131" s="78">
        <v>1</v>
      </c>
      <c r="AJ131" s="75">
        <v>143</v>
      </c>
      <c r="AK131" s="78">
        <v>0</v>
      </c>
      <c r="AL131" s="50"/>
      <c r="AM131" s="22"/>
      <c r="AN131" s="50"/>
      <c r="AO131" s="80">
        <f t="shared" si="35"/>
        <v>1683</v>
      </c>
      <c r="AP131" s="56">
        <f t="shared" si="36"/>
        <v>1746</v>
      </c>
      <c r="AQ131" s="81">
        <f t="shared" si="37"/>
        <v>1548</v>
      </c>
      <c r="AR131" s="56">
        <f t="shared" si="38"/>
        <v>1300</v>
      </c>
      <c r="AS131" s="81">
        <f t="shared" si="39"/>
        <v>1300</v>
      </c>
      <c r="AT131" s="81">
        <f t="shared" si="40"/>
        <v>1241</v>
      </c>
      <c r="AU131" s="81">
        <f t="shared" si="41"/>
        <v>1300</v>
      </c>
      <c r="AV131" s="81">
        <f t="shared" si="42"/>
        <v>1262</v>
      </c>
      <c r="AW131" s="56">
        <f t="shared" si="43"/>
        <v>1200</v>
      </c>
      <c r="AX131" s="81">
        <f t="shared" si="44"/>
        <v>1300</v>
      </c>
      <c r="AY131" s="81">
        <f t="shared" si="45"/>
        <v>1300</v>
      </c>
      <c r="AZ131" s="2"/>
      <c r="BA131" s="82">
        <f t="shared" si="46"/>
        <v>8</v>
      </c>
      <c r="BB131" s="81">
        <f t="shared" si="47"/>
        <v>16</v>
      </c>
      <c r="BC131" s="81">
        <f t="shared" si="48"/>
        <v>12</v>
      </c>
      <c r="BD131" s="56">
        <f t="shared" si="49"/>
        <v>6</v>
      </c>
      <c r="BE131" s="81">
        <f t="shared" si="50"/>
        <v>9</v>
      </c>
      <c r="BF131" s="81">
        <f t="shared" si="51"/>
        <v>7</v>
      </c>
      <c r="BG131" s="81">
        <f t="shared" si="52"/>
        <v>7</v>
      </c>
      <c r="BH131" s="81">
        <f t="shared" si="53"/>
        <v>8</v>
      </c>
      <c r="BI131" s="81">
        <f t="shared" si="54"/>
        <v>9</v>
      </c>
      <c r="BJ131" s="81">
        <f t="shared" si="55"/>
        <v>8</v>
      </c>
      <c r="BK131" s="81">
        <f t="shared" si="56"/>
        <v>8</v>
      </c>
      <c r="BL131" s="57">
        <f t="shared" si="66"/>
        <v>98</v>
      </c>
      <c r="BM131" s="56">
        <f t="shared" si="67"/>
        <v>6</v>
      </c>
      <c r="BN131" s="56">
        <f t="shared" si="68"/>
        <v>16</v>
      </c>
      <c r="BO131" s="58">
        <f t="shared" si="69"/>
        <v>76</v>
      </c>
      <c r="BQ131" s="83">
        <f t="shared" si="57"/>
        <v>6</v>
      </c>
      <c r="BR131" s="84">
        <f t="shared" si="58"/>
        <v>171</v>
      </c>
    </row>
    <row r="132" spans="1:70" ht="15" customHeight="1">
      <c r="A132" s="61">
        <v>128</v>
      </c>
      <c r="B132" s="62" t="s">
        <v>162</v>
      </c>
      <c r="C132" s="62" t="s">
        <v>34</v>
      </c>
      <c r="D132" s="89"/>
      <c r="E132" s="64">
        <f t="shared" si="59"/>
        <v>1342.8</v>
      </c>
      <c r="F132" s="65">
        <f t="shared" si="60"/>
        <v>-10.199999999999996</v>
      </c>
      <c r="G132" s="67">
        <v>1353</v>
      </c>
      <c r="H132" s="66"/>
      <c r="I132" s="67">
        <f t="shared" si="61"/>
        <v>-135.4545454545455</v>
      </c>
      <c r="J132" s="68">
        <f t="shared" si="62"/>
        <v>160</v>
      </c>
      <c r="K132" s="69">
        <v>7</v>
      </c>
      <c r="L132" s="70">
        <v>11</v>
      </c>
      <c r="M132" s="71">
        <f t="shared" si="63"/>
        <v>1488.4545454545455</v>
      </c>
      <c r="N132" s="67">
        <f t="shared" si="64"/>
        <v>109</v>
      </c>
      <c r="O132" s="72">
        <f t="shared" si="65"/>
        <v>91</v>
      </c>
      <c r="P132" s="73">
        <v>41</v>
      </c>
      <c r="Q132" s="74">
        <v>0</v>
      </c>
      <c r="R132" s="75">
        <v>11</v>
      </c>
      <c r="S132" s="76">
        <v>1</v>
      </c>
      <c r="T132" s="77">
        <v>39</v>
      </c>
      <c r="U132" s="78">
        <v>0</v>
      </c>
      <c r="V132" s="75">
        <v>161</v>
      </c>
      <c r="W132" s="78">
        <v>1</v>
      </c>
      <c r="X132" s="77">
        <v>165</v>
      </c>
      <c r="Y132" s="78">
        <v>1</v>
      </c>
      <c r="Z132" s="77">
        <v>167</v>
      </c>
      <c r="AA132" s="78">
        <v>2</v>
      </c>
      <c r="AB132" s="77">
        <v>89</v>
      </c>
      <c r="AC132" s="76">
        <v>0</v>
      </c>
      <c r="AD132" s="73">
        <v>17</v>
      </c>
      <c r="AE132" s="74">
        <v>0</v>
      </c>
      <c r="AF132" s="79">
        <v>171</v>
      </c>
      <c r="AG132" s="76">
        <v>1</v>
      </c>
      <c r="AH132" s="75">
        <v>155</v>
      </c>
      <c r="AI132" s="78">
        <v>0</v>
      </c>
      <c r="AJ132" s="75">
        <v>160</v>
      </c>
      <c r="AK132" s="78">
        <v>1</v>
      </c>
      <c r="AL132" s="50"/>
      <c r="AM132" s="22"/>
      <c r="AN132" s="50"/>
      <c r="AO132" s="80">
        <f t="shared" si="35"/>
        <v>1681</v>
      </c>
      <c r="AP132" s="56">
        <f t="shared" si="36"/>
        <v>1921</v>
      </c>
      <c r="AQ132" s="81">
        <f t="shared" si="37"/>
        <v>1687</v>
      </c>
      <c r="AR132" s="56">
        <f t="shared" si="38"/>
        <v>1300</v>
      </c>
      <c r="AS132" s="81">
        <f t="shared" si="39"/>
        <v>1300</v>
      </c>
      <c r="AT132" s="81">
        <f t="shared" si="40"/>
        <v>1300</v>
      </c>
      <c r="AU132" s="81">
        <f t="shared" si="41"/>
        <v>1513</v>
      </c>
      <c r="AV132" s="81">
        <f t="shared" si="42"/>
        <v>1824</v>
      </c>
      <c r="AW132" s="56">
        <f t="shared" si="43"/>
        <v>1247</v>
      </c>
      <c r="AX132" s="81">
        <f t="shared" si="44"/>
        <v>1300</v>
      </c>
      <c r="AY132" s="81">
        <f t="shared" si="45"/>
        <v>1300</v>
      </c>
      <c r="AZ132" s="2"/>
      <c r="BA132" s="82">
        <f t="shared" si="46"/>
        <v>12</v>
      </c>
      <c r="BB132" s="81">
        <f t="shared" si="47"/>
        <v>12</v>
      </c>
      <c r="BC132" s="81">
        <f t="shared" si="48"/>
        <v>12</v>
      </c>
      <c r="BD132" s="56">
        <f t="shared" si="49"/>
        <v>10</v>
      </c>
      <c r="BE132" s="81">
        <f t="shared" si="50"/>
        <v>9</v>
      </c>
      <c r="BF132" s="81">
        <f t="shared" si="51"/>
        <v>7</v>
      </c>
      <c r="BG132" s="81">
        <f t="shared" si="52"/>
        <v>12</v>
      </c>
      <c r="BH132" s="81">
        <f t="shared" si="53"/>
        <v>12</v>
      </c>
      <c r="BI132" s="81">
        <f t="shared" si="54"/>
        <v>6</v>
      </c>
      <c r="BJ132" s="81">
        <f t="shared" si="55"/>
        <v>10</v>
      </c>
      <c r="BK132" s="81">
        <f t="shared" si="56"/>
        <v>7</v>
      </c>
      <c r="BL132" s="57">
        <f t="shared" si="66"/>
        <v>109</v>
      </c>
      <c r="BM132" s="56">
        <f t="shared" si="67"/>
        <v>6</v>
      </c>
      <c r="BN132" s="56">
        <f t="shared" si="68"/>
        <v>12</v>
      </c>
      <c r="BO132" s="58">
        <f t="shared" si="69"/>
        <v>91</v>
      </c>
      <c r="BQ132" s="83">
        <f t="shared" si="57"/>
        <v>17</v>
      </c>
      <c r="BR132" s="84">
        <f t="shared" si="58"/>
        <v>160</v>
      </c>
    </row>
    <row r="133" spans="1:70" ht="15" customHeight="1">
      <c r="A133" s="61">
        <v>129</v>
      </c>
      <c r="B133" s="62" t="s">
        <v>163</v>
      </c>
      <c r="C133" s="62" t="s">
        <v>34</v>
      </c>
      <c r="D133" s="89"/>
      <c r="E133" s="64">
        <f t="shared" si="59"/>
        <v>1309.42</v>
      </c>
      <c r="F133" s="65">
        <f t="shared" si="60"/>
        <v>-38.580000000000005</v>
      </c>
      <c r="G133" s="67">
        <v>1348</v>
      </c>
      <c r="H133" s="66"/>
      <c r="I133" s="67">
        <f t="shared" si="61"/>
        <v>-57.099999999999909</v>
      </c>
      <c r="J133" s="68">
        <f t="shared" si="62"/>
        <v>167</v>
      </c>
      <c r="K133" s="69">
        <v>7</v>
      </c>
      <c r="L133" s="70">
        <v>10</v>
      </c>
      <c r="M133" s="71">
        <f t="shared" si="63"/>
        <v>1405.1</v>
      </c>
      <c r="N133" s="67">
        <f t="shared" si="64"/>
        <v>83</v>
      </c>
      <c r="O133" s="72">
        <f t="shared" si="65"/>
        <v>71</v>
      </c>
      <c r="P133" s="73">
        <v>42</v>
      </c>
      <c r="Q133" s="74">
        <v>0</v>
      </c>
      <c r="R133" s="75">
        <v>20</v>
      </c>
      <c r="S133" s="76">
        <v>0</v>
      </c>
      <c r="T133" s="77">
        <v>157</v>
      </c>
      <c r="U133" s="78">
        <v>1</v>
      </c>
      <c r="V133" s="75">
        <v>166</v>
      </c>
      <c r="W133" s="78">
        <v>0</v>
      </c>
      <c r="X133" s="77">
        <v>126</v>
      </c>
      <c r="Y133" s="78">
        <v>0</v>
      </c>
      <c r="Z133" s="77">
        <v>174</v>
      </c>
      <c r="AA133" s="78">
        <v>2</v>
      </c>
      <c r="AB133" s="77">
        <v>156</v>
      </c>
      <c r="AC133" s="76">
        <v>2</v>
      </c>
      <c r="AD133" s="73">
        <v>80</v>
      </c>
      <c r="AE133" s="74">
        <v>0</v>
      </c>
      <c r="AF133" s="79">
        <v>172</v>
      </c>
      <c r="AG133" s="76">
        <v>0</v>
      </c>
      <c r="AH133" s="75">
        <v>150</v>
      </c>
      <c r="AI133" s="78">
        <v>0</v>
      </c>
      <c r="AJ133" s="75">
        <v>999</v>
      </c>
      <c r="AK133" s="78">
        <v>2</v>
      </c>
      <c r="AL133" s="50"/>
      <c r="AM133" s="22"/>
      <c r="AN133" s="50"/>
      <c r="AO133" s="80">
        <f t="shared" ref="AO133:AO180" si="70">IF(B133="BRIVS",0,(LOOKUP(P133,$A$5:$A$180,$G$5:$G$180)))</f>
        <v>1681</v>
      </c>
      <c r="AP133" s="56">
        <f t="shared" ref="AP133:AP180" si="71">IF(B133="BRIVS",0,(LOOKUP(R133,$A$5:$A$180,$G$5:$G$180)))</f>
        <v>1809</v>
      </c>
      <c r="AQ133" s="81">
        <f t="shared" ref="AQ133:AQ180" si="72">IF(B133="BRIVS",0,(LOOKUP(T133,$A$5:$A$180,$G$5:$G$180)))</f>
        <v>1300</v>
      </c>
      <c r="AR133" s="56">
        <f t="shared" ref="AR133:AR180" si="73">IF(B133="BRIVS",0,(LOOKUP(V133,$A$5:$A$180,$G$5:$G$180)))</f>
        <v>1300</v>
      </c>
      <c r="AS133" s="81">
        <f t="shared" ref="AS133:AS180" si="74">IF(B133="BRIVS",0,(LOOKUP(X133,$A$5:$A$180,$G$5:$G$180)))</f>
        <v>1383</v>
      </c>
      <c r="AT133" s="81">
        <f t="shared" ref="AT133:AT180" si="75">IF(B133="BRIVS",0,(LOOKUP(Z133,$A$5:$A$180,$G$5:$G$180)))</f>
        <v>1200</v>
      </c>
      <c r="AU133" s="81">
        <f t="shared" ref="AU133:AU180" si="76">IF(B133="BRIVS",0,(LOOKUP(AB133,$A$5:$A$180,$G$5:$G$180)))</f>
        <v>1300</v>
      </c>
      <c r="AV133" s="81">
        <f t="shared" ref="AV133:AV180" si="77">IF(B133="BRIVS",0,(LOOKUP(AD133,$A$5:$A$180,$G$5:$G$180)))</f>
        <v>1537</v>
      </c>
      <c r="AW133" s="56">
        <f t="shared" ref="AW133:AW180" si="78">IF(B133="BRIVS",0,(LOOKUP(AF133,$A$5:$A$180,$G$5:$G$180)))</f>
        <v>1241</v>
      </c>
      <c r="AX133" s="81">
        <f t="shared" ref="AX133:AX180" si="79">IF(B133="BRIVS",0,(LOOKUP(AH133,$A$5:$A$180,$G$5:$G$180)))</f>
        <v>1300</v>
      </c>
      <c r="AY133" s="81" t="str">
        <f t="shared" ref="AY133:AY180" si="80">IF(B133="BRIVS",0,(LOOKUP(AJ133,$A$5:$A$180,$G$5:$G$180)))</f>
        <v>999 *</v>
      </c>
      <c r="AZ133" s="2"/>
      <c r="BA133" s="82">
        <f t="shared" ref="BA133:BA180" si="81">IF(P133=999,0,(LOOKUP($P133,$A$5:$A$180,$K$5:$K$180)))</f>
        <v>12</v>
      </c>
      <c r="BB133" s="81">
        <f t="shared" ref="BB133:BB180" si="82">IF(R133=999,0,(LOOKUP($R133,$A$5:$A$180,$K$5:$K$180)))</f>
        <v>12</v>
      </c>
      <c r="BC133" s="81">
        <f t="shared" ref="BC133:BC180" si="83">IF(T133=999,0,(LOOKUP($T133,$A$5:$A$180,$K$5:$K$180)))</f>
        <v>6</v>
      </c>
      <c r="BD133" s="56">
        <f t="shared" ref="BD133:BD180" si="84">IF(V133=999,0,(LOOKUP($V133,$A$5:$A$180,$K$5:$K$180)))</f>
        <v>7</v>
      </c>
      <c r="BE133" s="81">
        <f t="shared" ref="BE133:BE180" si="85">IF(X133=999,0,(LOOKUP($X133,$A$5:$A$180,$K$5:$K$180)))</f>
        <v>8</v>
      </c>
      <c r="BF133" s="81">
        <f t="shared" ref="BF133:BF180" si="86">IF(Z133=999,0,(LOOKUP($Z133,$A$5:$A$180,$K$5:$K$180)))</f>
        <v>9</v>
      </c>
      <c r="BG133" s="81">
        <f t="shared" ref="BG133:BG180" si="87">IF(AB133=999,0,(LOOKUP($AB133,$A$5:$A$180,$K$5:$K$180)))</f>
        <v>6</v>
      </c>
      <c r="BH133" s="81">
        <f t="shared" ref="BH133:BH180" si="88">IF(AD133=999,0,(LOOKUP($AD133,$A$5:$A$180,$K$5:$K$180)))</f>
        <v>7</v>
      </c>
      <c r="BI133" s="81">
        <f t="shared" ref="BI133:BI180" si="89">IF(AF133=999,0,(LOOKUP($AF133,$A$5:$A$180,$K$5:$K$180)))</f>
        <v>7</v>
      </c>
      <c r="BJ133" s="81">
        <f t="shared" ref="BJ133:BJ180" si="90">IF(AH133=999,0,(LOOKUP($AH133,$A$5:$A$180,$K$5:$K$180)))</f>
        <v>9</v>
      </c>
      <c r="BK133" s="81">
        <f t="shared" ref="BK133:BK180" si="91">IF(AJ133=999,0,(LOOKUP($AJ133,$A$5:$A$180,$K$5:$K$180)))</f>
        <v>0</v>
      </c>
      <c r="BL133" s="57">
        <f t="shared" si="66"/>
        <v>83</v>
      </c>
      <c r="BM133" s="56">
        <f t="shared" si="67"/>
        <v>0</v>
      </c>
      <c r="BN133" s="56">
        <f t="shared" si="68"/>
        <v>12</v>
      </c>
      <c r="BO133" s="58">
        <f t="shared" si="69"/>
        <v>71</v>
      </c>
      <c r="BQ133" s="83">
        <f t="shared" ref="BQ133:BQ180" si="92">COUNTIF($K$5:$K$180,"&lt;"&amp;K133)+COUNTIFS($K$5:$K$180,K133,$N$5:$N$180,"&lt;"&amp;N133)+COUNTIFS($K$5:$K$180,K133,$N$5:$N$180,N133,$O$5:$O$180,"&lt;"&amp;O133)+1</f>
        <v>10</v>
      </c>
      <c r="BR133" s="84">
        <f t="shared" ref="BR133:BR180" si="93">IF(L133=0,0,RANK(BQ133,$BQ$5:$BQ$180,0))</f>
        <v>167</v>
      </c>
    </row>
    <row r="134" spans="1:70" ht="15" customHeight="1">
      <c r="A134" s="61">
        <v>130</v>
      </c>
      <c r="B134" s="62" t="s">
        <v>164</v>
      </c>
      <c r="C134" s="62" t="s">
        <v>30</v>
      </c>
      <c r="D134" s="89"/>
      <c r="E134" s="64">
        <f t="shared" si="59"/>
        <v>1272.92</v>
      </c>
      <c r="F134" s="65">
        <f t="shared" si="60"/>
        <v>-65.080000000000013</v>
      </c>
      <c r="G134" s="67">
        <v>1338</v>
      </c>
      <c r="H134" s="66"/>
      <c r="I134" s="67">
        <f t="shared" si="61"/>
        <v>-24.599999999999909</v>
      </c>
      <c r="J134" s="68">
        <f t="shared" si="62"/>
        <v>174</v>
      </c>
      <c r="K134" s="69">
        <v>5</v>
      </c>
      <c r="L134" s="70">
        <v>10</v>
      </c>
      <c r="M134" s="71">
        <f t="shared" si="63"/>
        <v>1362.6</v>
      </c>
      <c r="N134" s="67">
        <f t="shared" si="64"/>
        <v>88</v>
      </c>
      <c r="O134" s="72">
        <f t="shared" si="65"/>
        <v>74</v>
      </c>
      <c r="P134" s="73">
        <v>43</v>
      </c>
      <c r="Q134" s="74">
        <v>0</v>
      </c>
      <c r="R134" s="75">
        <v>15</v>
      </c>
      <c r="S134" s="76">
        <v>0</v>
      </c>
      <c r="T134" s="77">
        <v>165</v>
      </c>
      <c r="U134" s="78">
        <v>0</v>
      </c>
      <c r="V134" s="75">
        <v>172</v>
      </c>
      <c r="W134" s="78">
        <v>0</v>
      </c>
      <c r="X134" s="77">
        <v>150</v>
      </c>
      <c r="Y134" s="78">
        <v>0</v>
      </c>
      <c r="Z134" s="77">
        <v>999</v>
      </c>
      <c r="AA134" s="78">
        <v>2</v>
      </c>
      <c r="AB134" s="77">
        <v>174</v>
      </c>
      <c r="AC134" s="76">
        <v>0</v>
      </c>
      <c r="AD134" s="73">
        <v>151</v>
      </c>
      <c r="AE134" s="74">
        <v>1</v>
      </c>
      <c r="AF134" s="79">
        <v>149</v>
      </c>
      <c r="AG134" s="76">
        <v>1</v>
      </c>
      <c r="AH134" s="75">
        <v>175</v>
      </c>
      <c r="AI134" s="78">
        <v>1</v>
      </c>
      <c r="AJ134" s="75">
        <v>154</v>
      </c>
      <c r="AK134" s="78">
        <v>0</v>
      </c>
      <c r="AL134" s="50"/>
      <c r="AM134" s="22"/>
      <c r="AN134" s="50"/>
      <c r="AO134" s="80">
        <f t="shared" si="70"/>
        <v>1679</v>
      </c>
      <c r="AP134" s="56">
        <f t="shared" si="71"/>
        <v>1844</v>
      </c>
      <c r="AQ134" s="81">
        <f t="shared" si="72"/>
        <v>1300</v>
      </c>
      <c r="AR134" s="56">
        <f t="shared" si="73"/>
        <v>1241</v>
      </c>
      <c r="AS134" s="81">
        <f t="shared" si="74"/>
        <v>1300</v>
      </c>
      <c r="AT134" s="81" t="str">
        <f t="shared" si="75"/>
        <v>999 *</v>
      </c>
      <c r="AU134" s="81">
        <f t="shared" si="76"/>
        <v>1200</v>
      </c>
      <c r="AV134" s="81">
        <f t="shared" si="77"/>
        <v>1300</v>
      </c>
      <c r="AW134" s="56">
        <f t="shared" si="78"/>
        <v>1300</v>
      </c>
      <c r="AX134" s="81">
        <f t="shared" si="79"/>
        <v>1162</v>
      </c>
      <c r="AY134" s="81">
        <f t="shared" si="80"/>
        <v>1300</v>
      </c>
      <c r="AZ134" s="2"/>
      <c r="BA134" s="82">
        <f t="shared" si="81"/>
        <v>14</v>
      </c>
      <c r="BB134" s="81">
        <f t="shared" si="82"/>
        <v>13</v>
      </c>
      <c r="BC134" s="81">
        <f t="shared" si="83"/>
        <v>9</v>
      </c>
      <c r="BD134" s="56">
        <f t="shared" si="84"/>
        <v>7</v>
      </c>
      <c r="BE134" s="81">
        <f t="shared" si="85"/>
        <v>9</v>
      </c>
      <c r="BF134" s="81">
        <f t="shared" si="86"/>
        <v>0</v>
      </c>
      <c r="BG134" s="81">
        <f t="shared" si="87"/>
        <v>9</v>
      </c>
      <c r="BH134" s="81">
        <f t="shared" si="88"/>
        <v>8</v>
      </c>
      <c r="BI134" s="81">
        <f t="shared" si="89"/>
        <v>4</v>
      </c>
      <c r="BJ134" s="81">
        <f t="shared" si="90"/>
        <v>7</v>
      </c>
      <c r="BK134" s="81">
        <f t="shared" si="91"/>
        <v>8</v>
      </c>
      <c r="BL134" s="57">
        <f t="shared" si="66"/>
        <v>88</v>
      </c>
      <c r="BM134" s="56">
        <f t="shared" si="67"/>
        <v>0</v>
      </c>
      <c r="BN134" s="56">
        <f t="shared" si="68"/>
        <v>14</v>
      </c>
      <c r="BO134" s="58">
        <f t="shared" si="69"/>
        <v>74</v>
      </c>
      <c r="BQ134" s="83">
        <f t="shared" si="92"/>
        <v>3</v>
      </c>
      <c r="BR134" s="84">
        <f t="shared" si="93"/>
        <v>174</v>
      </c>
    </row>
    <row r="135" spans="1:70" ht="15" customHeight="1">
      <c r="A135" s="61">
        <v>131</v>
      </c>
      <c r="B135" s="62" t="s">
        <v>165</v>
      </c>
      <c r="C135" s="62" t="s">
        <v>34</v>
      </c>
      <c r="D135" s="89"/>
      <c r="E135" s="64">
        <f t="shared" ref="E135:E180" si="94">IF(G135=0,0,IF(G135+F135&lt;1000,1000,G135+F135))</f>
        <v>1359.74</v>
      </c>
      <c r="F135" s="65">
        <f t="shared" ref="F135:F180" si="95">IF(L135=0,0,IF(G135+(IF(I135&gt;-150,(IF(I135&gt;=150,IF(K135&gt;=$AU$1,0,SUM(IF(MAX(P135:AK135)=999,K135-2,K135)-L135*2*(15+50)%)*10),SUM(IF(MAX(P135:AK135)=999,K135-2,K135)-L135*2*(I135/10+50)%)*10)),(IF(I135&lt;-150,IF((IF(MAX(P135:AK135)=999,K135-2,K135)-L135*2*(I135/10+50)%)*10&lt;1,0,(IF(MAX(P135:AK135)=999,K135-2,K135)-L135*2*(I135/10+50)%)*10))))),(IF(I135&gt;-150,(IF(I135&gt;150,IF(K135&gt;=$AU$1,0,SUM(IF(MAX(P135:AK135)=999,K135-2,K135)-L135*2*(15+50)%)*10),SUM(IF(MAX(P135:AK135)=999,K135-2,K135)-L135*2*(I135/10+50)%)*10)),(IF(I135&lt;-150,IF((IF(MAX(P135:AK135)=999,K135-2,K135)-L135*2*(I135/10+50)%)*10&lt;1,0,(IF(MAX(P135:AK135)=999,K135-2,K135)-L135*2*(I135/10+50)%)*10)))))))</f>
        <v>31.740000000000002</v>
      </c>
      <c r="G135" s="67">
        <v>1328</v>
      </c>
      <c r="H135" s="66"/>
      <c r="I135" s="67">
        <f t="shared" ref="I135:I180" si="96">SUM(G135-M135)</f>
        <v>-189.72727272727275</v>
      </c>
      <c r="J135" s="68">
        <f t="shared" ref="J135:J180" si="97">BR135</f>
        <v>121</v>
      </c>
      <c r="K135" s="69">
        <v>10</v>
      </c>
      <c r="L135" s="70">
        <v>11</v>
      </c>
      <c r="M135" s="71">
        <f t="shared" ref="M135:M180" si="98">SUM(AO135:AY135)/L135</f>
        <v>1517.7272727272727</v>
      </c>
      <c r="N135" s="67">
        <f t="shared" ref="N135:N180" si="99">BL135</f>
        <v>104</v>
      </c>
      <c r="O135" s="72">
        <f t="shared" ref="O135:O180" si="100">BO135</f>
        <v>85</v>
      </c>
      <c r="P135" s="73">
        <v>44</v>
      </c>
      <c r="Q135" s="74">
        <v>0</v>
      </c>
      <c r="R135" s="75">
        <v>32</v>
      </c>
      <c r="S135" s="76">
        <v>0</v>
      </c>
      <c r="T135" s="77">
        <v>172</v>
      </c>
      <c r="U135" s="78">
        <v>2</v>
      </c>
      <c r="V135" s="75">
        <v>11</v>
      </c>
      <c r="W135" s="78">
        <v>1</v>
      </c>
      <c r="X135" s="77">
        <v>73</v>
      </c>
      <c r="Y135" s="78">
        <v>0</v>
      </c>
      <c r="Z135" s="77">
        <v>166</v>
      </c>
      <c r="AA135" s="78">
        <v>2</v>
      </c>
      <c r="AB135" s="77">
        <v>68</v>
      </c>
      <c r="AC135" s="76">
        <v>0</v>
      </c>
      <c r="AD135" s="73">
        <v>106</v>
      </c>
      <c r="AE135" s="74">
        <v>0</v>
      </c>
      <c r="AF135" s="79">
        <v>170</v>
      </c>
      <c r="AG135" s="76">
        <v>1</v>
      </c>
      <c r="AH135" s="75">
        <v>157</v>
      </c>
      <c r="AI135" s="78">
        <v>2</v>
      </c>
      <c r="AJ135" s="75">
        <v>40</v>
      </c>
      <c r="AK135" s="78">
        <v>2</v>
      </c>
      <c r="AL135" s="50"/>
      <c r="AM135" s="22"/>
      <c r="AN135" s="50"/>
      <c r="AO135" s="80">
        <f t="shared" si="70"/>
        <v>1665</v>
      </c>
      <c r="AP135" s="56">
        <f t="shared" si="71"/>
        <v>1729</v>
      </c>
      <c r="AQ135" s="81">
        <f t="shared" si="72"/>
        <v>1241</v>
      </c>
      <c r="AR135" s="56">
        <f t="shared" si="73"/>
        <v>1921</v>
      </c>
      <c r="AS135" s="81">
        <f t="shared" si="74"/>
        <v>1548</v>
      </c>
      <c r="AT135" s="81">
        <f t="shared" si="75"/>
        <v>1300</v>
      </c>
      <c r="AU135" s="81">
        <f t="shared" si="76"/>
        <v>1579</v>
      </c>
      <c r="AV135" s="81">
        <f t="shared" si="77"/>
        <v>1467</v>
      </c>
      <c r="AW135" s="56">
        <f t="shared" si="78"/>
        <v>1262</v>
      </c>
      <c r="AX135" s="81">
        <f t="shared" si="79"/>
        <v>1300</v>
      </c>
      <c r="AY135" s="81">
        <f t="shared" si="80"/>
        <v>1683</v>
      </c>
      <c r="AZ135" s="2"/>
      <c r="BA135" s="82">
        <f t="shared" si="81"/>
        <v>13</v>
      </c>
      <c r="BB135" s="81">
        <f t="shared" si="82"/>
        <v>11</v>
      </c>
      <c r="BC135" s="81">
        <f t="shared" si="83"/>
        <v>7</v>
      </c>
      <c r="BD135" s="56">
        <f t="shared" si="84"/>
        <v>12</v>
      </c>
      <c r="BE135" s="81">
        <f t="shared" si="85"/>
        <v>9</v>
      </c>
      <c r="BF135" s="81">
        <f t="shared" si="86"/>
        <v>7</v>
      </c>
      <c r="BG135" s="81">
        <f t="shared" si="87"/>
        <v>13</v>
      </c>
      <c r="BH135" s="81">
        <f t="shared" si="88"/>
        <v>10</v>
      </c>
      <c r="BI135" s="81">
        <f t="shared" si="89"/>
        <v>8</v>
      </c>
      <c r="BJ135" s="81">
        <f t="shared" si="90"/>
        <v>6</v>
      </c>
      <c r="BK135" s="81">
        <f t="shared" si="91"/>
        <v>8</v>
      </c>
      <c r="BL135" s="57">
        <f t="shared" ref="BL135:BL180" si="101">SUM(BA135,BB135,BC135,BD135,BE135,BG135,BF135,BH135,BI135,BJ135,BK135)</f>
        <v>104</v>
      </c>
      <c r="BM135" s="56">
        <f t="shared" ref="BM135:BM180" si="102">IF($AX$1&gt;8,(IF($AX$1=9,MIN(BA135:BI135),IF($AX$1=10,MIN(BA135:BJ135),IF($AX$1=11,MIN(BA135:BK135))))),(IF($AX$1=4,MIN(BA135:BD135),IF($AX$1=5,MIN(BA135:BE135),IF($AX$1=6,MIN(BA135:BF135),IF($AX$1=7,MIN(BA135:BG135),IF($AX$1=8,MIN(BA135:BH135))))))))</f>
        <v>6</v>
      </c>
      <c r="BN135" s="56">
        <f t="shared" ref="BN135:BN180" si="103">IF($AX$1&gt;8,(IF($AX$1=9,MAX(BA135:BI135),IF($AX$1=10,MAX(BA135:BJ135),IF($AX$1=11,MAX(BA135:BK135))))),(IF($AX$1=4,MAX(BA135:BD135),IF($AX$1=5,MAX(BA135:BE135),IF($AX$1=6,MAX(BA135:BF135),IF($AX$1=7,MAX(BA135:BG135),IF($AX$1=8,MAX(BA135:BH135))))))))</f>
        <v>13</v>
      </c>
      <c r="BO135" s="58">
        <f t="shared" ref="BO135:BO180" si="104">SUM($BL135-$BM135-BN135)</f>
        <v>85</v>
      </c>
      <c r="BQ135" s="83">
        <f t="shared" si="92"/>
        <v>56</v>
      </c>
      <c r="BR135" s="84">
        <f t="shared" si="93"/>
        <v>121</v>
      </c>
    </row>
    <row r="136" spans="1:70" ht="15" customHeight="1">
      <c r="A136" s="61">
        <v>132</v>
      </c>
      <c r="B136" s="62" t="s">
        <v>166</v>
      </c>
      <c r="C136" s="31" t="s">
        <v>30</v>
      </c>
      <c r="D136" s="89"/>
      <c r="E136" s="64">
        <f t="shared" si="94"/>
        <v>1304.04</v>
      </c>
      <c r="F136" s="65">
        <f t="shared" si="95"/>
        <v>4.040000000000008</v>
      </c>
      <c r="G136" s="67">
        <v>1300</v>
      </c>
      <c r="H136" s="66"/>
      <c r="I136" s="67">
        <f t="shared" si="96"/>
        <v>-154.72727272727275</v>
      </c>
      <c r="J136" s="68">
        <f t="shared" si="97"/>
        <v>153</v>
      </c>
      <c r="K136" s="69">
        <v>8</v>
      </c>
      <c r="L136" s="70">
        <v>11</v>
      </c>
      <c r="M136" s="71">
        <f t="shared" si="98"/>
        <v>1454.7272727272727</v>
      </c>
      <c r="N136" s="67">
        <f t="shared" si="99"/>
        <v>104</v>
      </c>
      <c r="O136" s="72">
        <f t="shared" si="100"/>
        <v>84</v>
      </c>
      <c r="P136" s="73">
        <v>45</v>
      </c>
      <c r="Q136" s="74">
        <v>1</v>
      </c>
      <c r="R136" s="75">
        <v>59</v>
      </c>
      <c r="S136" s="76">
        <v>0</v>
      </c>
      <c r="T136" s="77">
        <v>49</v>
      </c>
      <c r="U136" s="78">
        <v>1</v>
      </c>
      <c r="V136" s="75">
        <v>31</v>
      </c>
      <c r="W136" s="78">
        <v>1</v>
      </c>
      <c r="X136" s="77">
        <v>81</v>
      </c>
      <c r="Y136" s="78">
        <v>0</v>
      </c>
      <c r="Z136" s="77">
        <v>165</v>
      </c>
      <c r="AA136" s="78">
        <v>0</v>
      </c>
      <c r="AB136" s="77">
        <v>155</v>
      </c>
      <c r="AC136" s="76">
        <v>1</v>
      </c>
      <c r="AD136" s="73">
        <v>167</v>
      </c>
      <c r="AE136" s="74">
        <v>1</v>
      </c>
      <c r="AF136" s="79">
        <v>161</v>
      </c>
      <c r="AG136" s="76">
        <v>0</v>
      </c>
      <c r="AH136" s="75">
        <v>127</v>
      </c>
      <c r="AI136" s="78">
        <v>1</v>
      </c>
      <c r="AJ136" s="75">
        <v>171</v>
      </c>
      <c r="AK136" s="78">
        <v>2</v>
      </c>
      <c r="AL136" s="50"/>
      <c r="AM136" s="22"/>
      <c r="AN136" s="50"/>
      <c r="AO136" s="80">
        <f t="shared" si="70"/>
        <v>1660</v>
      </c>
      <c r="AP136" s="56">
        <f t="shared" si="71"/>
        <v>1607</v>
      </c>
      <c r="AQ136" s="81">
        <f t="shared" si="72"/>
        <v>1646</v>
      </c>
      <c r="AR136" s="56">
        <f t="shared" si="73"/>
        <v>1733</v>
      </c>
      <c r="AS136" s="81">
        <f t="shared" si="74"/>
        <v>1537</v>
      </c>
      <c r="AT136" s="81">
        <f t="shared" si="75"/>
        <v>1300</v>
      </c>
      <c r="AU136" s="81">
        <f t="shared" si="76"/>
        <v>1300</v>
      </c>
      <c r="AV136" s="81">
        <f t="shared" si="77"/>
        <v>1300</v>
      </c>
      <c r="AW136" s="56">
        <f t="shared" si="78"/>
        <v>1300</v>
      </c>
      <c r="AX136" s="81">
        <f t="shared" si="79"/>
        <v>1372</v>
      </c>
      <c r="AY136" s="81">
        <f t="shared" si="80"/>
        <v>1247</v>
      </c>
      <c r="AZ136" s="2"/>
      <c r="BA136" s="82">
        <f t="shared" si="81"/>
        <v>11</v>
      </c>
      <c r="BB136" s="81">
        <f t="shared" si="82"/>
        <v>14</v>
      </c>
      <c r="BC136" s="81">
        <f t="shared" si="83"/>
        <v>10</v>
      </c>
      <c r="BD136" s="56">
        <f t="shared" si="84"/>
        <v>8</v>
      </c>
      <c r="BE136" s="81">
        <f t="shared" si="85"/>
        <v>13</v>
      </c>
      <c r="BF136" s="81">
        <f t="shared" si="86"/>
        <v>9</v>
      </c>
      <c r="BG136" s="81">
        <f t="shared" si="87"/>
        <v>10</v>
      </c>
      <c r="BH136" s="81">
        <f t="shared" si="88"/>
        <v>7</v>
      </c>
      <c r="BI136" s="81">
        <f t="shared" si="89"/>
        <v>10</v>
      </c>
      <c r="BJ136" s="81">
        <f t="shared" si="90"/>
        <v>6</v>
      </c>
      <c r="BK136" s="81">
        <f t="shared" si="91"/>
        <v>6</v>
      </c>
      <c r="BL136" s="57">
        <f t="shared" si="101"/>
        <v>104</v>
      </c>
      <c r="BM136" s="56">
        <f t="shared" si="102"/>
        <v>6</v>
      </c>
      <c r="BN136" s="56">
        <f t="shared" si="103"/>
        <v>14</v>
      </c>
      <c r="BO136" s="58">
        <f t="shared" si="104"/>
        <v>84</v>
      </c>
      <c r="BQ136" s="83">
        <f t="shared" si="92"/>
        <v>23</v>
      </c>
      <c r="BR136" s="84">
        <f t="shared" si="93"/>
        <v>153</v>
      </c>
    </row>
    <row r="137" spans="1:70" ht="15" customHeight="1">
      <c r="A137" s="61">
        <v>133</v>
      </c>
      <c r="B137" s="62" t="s">
        <v>167</v>
      </c>
      <c r="C137" s="31" t="s">
        <v>30</v>
      </c>
      <c r="D137" s="89"/>
      <c r="E137" s="64">
        <f t="shared" si="94"/>
        <v>1333.68</v>
      </c>
      <c r="F137" s="65">
        <f t="shared" si="95"/>
        <v>33.680000000000007</v>
      </c>
      <c r="G137" s="67">
        <v>1300</v>
      </c>
      <c r="H137" s="66"/>
      <c r="I137" s="67">
        <f t="shared" si="96"/>
        <v>-244</v>
      </c>
      <c r="J137" s="68">
        <f t="shared" si="97"/>
        <v>133</v>
      </c>
      <c r="K137" s="69">
        <v>9</v>
      </c>
      <c r="L137" s="70">
        <v>11</v>
      </c>
      <c r="M137" s="71">
        <f t="shared" si="98"/>
        <v>1544</v>
      </c>
      <c r="N137" s="67">
        <f t="shared" si="99"/>
        <v>118</v>
      </c>
      <c r="O137" s="72">
        <f t="shared" si="100"/>
        <v>96</v>
      </c>
      <c r="P137" s="73">
        <v>46</v>
      </c>
      <c r="Q137" s="74">
        <v>0</v>
      </c>
      <c r="R137" s="75">
        <v>48</v>
      </c>
      <c r="S137" s="76">
        <v>0</v>
      </c>
      <c r="T137" s="77">
        <v>174</v>
      </c>
      <c r="U137" s="78">
        <v>2</v>
      </c>
      <c r="V137" s="75">
        <v>32</v>
      </c>
      <c r="W137" s="78">
        <v>1</v>
      </c>
      <c r="X137" s="77">
        <v>54</v>
      </c>
      <c r="Y137" s="78">
        <v>1</v>
      </c>
      <c r="Z137" s="77">
        <v>82</v>
      </c>
      <c r="AA137" s="78">
        <v>0</v>
      </c>
      <c r="AB137" s="77">
        <v>170</v>
      </c>
      <c r="AC137" s="76">
        <v>2</v>
      </c>
      <c r="AD137" s="73">
        <v>67</v>
      </c>
      <c r="AE137" s="74">
        <v>0</v>
      </c>
      <c r="AF137" s="79">
        <v>31</v>
      </c>
      <c r="AG137" s="76">
        <v>2</v>
      </c>
      <c r="AH137" s="75">
        <v>101</v>
      </c>
      <c r="AI137" s="78">
        <v>0</v>
      </c>
      <c r="AJ137" s="75">
        <v>73</v>
      </c>
      <c r="AK137" s="78">
        <v>1</v>
      </c>
      <c r="AL137" s="50"/>
      <c r="AM137" s="22"/>
      <c r="AN137" s="50"/>
      <c r="AO137" s="80">
        <f t="shared" si="70"/>
        <v>1657</v>
      </c>
      <c r="AP137" s="56">
        <f t="shared" si="71"/>
        <v>1647</v>
      </c>
      <c r="AQ137" s="81">
        <f t="shared" si="72"/>
        <v>1200</v>
      </c>
      <c r="AR137" s="56">
        <f t="shared" si="73"/>
        <v>1729</v>
      </c>
      <c r="AS137" s="81">
        <f t="shared" si="74"/>
        <v>1619</v>
      </c>
      <c r="AT137" s="81">
        <f t="shared" si="75"/>
        <v>1529</v>
      </c>
      <c r="AU137" s="81">
        <f t="shared" si="76"/>
        <v>1262</v>
      </c>
      <c r="AV137" s="81">
        <f t="shared" si="77"/>
        <v>1580</v>
      </c>
      <c r="AW137" s="56">
        <f t="shared" si="78"/>
        <v>1733</v>
      </c>
      <c r="AX137" s="81">
        <f t="shared" si="79"/>
        <v>1480</v>
      </c>
      <c r="AY137" s="81">
        <f t="shared" si="80"/>
        <v>1548</v>
      </c>
      <c r="AZ137" s="2"/>
      <c r="BA137" s="82">
        <f t="shared" si="81"/>
        <v>13</v>
      </c>
      <c r="BB137" s="81">
        <f t="shared" si="82"/>
        <v>12</v>
      </c>
      <c r="BC137" s="81">
        <f t="shared" si="83"/>
        <v>9</v>
      </c>
      <c r="BD137" s="56">
        <f t="shared" si="84"/>
        <v>11</v>
      </c>
      <c r="BE137" s="81">
        <f t="shared" si="85"/>
        <v>14</v>
      </c>
      <c r="BF137" s="81">
        <f t="shared" si="86"/>
        <v>12</v>
      </c>
      <c r="BG137" s="81">
        <f t="shared" si="87"/>
        <v>8</v>
      </c>
      <c r="BH137" s="81">
        <f t="shared" si="88"/>
        <v>10</v>
      </c>
      <c r="BI137" s="81">
        <f t="shared" si="89"/>
        <v>8</v>
      </c>
      <c r="BJ137" s="81">
        <f t="shared" si="90"/>
        <v>12</v>
      </c>
      <c r="BK137" s="81">
        <f t="shared" si="91"/>
        <v>9</v>
      </c>
      <c r="BL137" s="57">
        <f t="shared" si="101"/>
        <v>118</v>
      </c>
      <c r="BM137" s="56">
        <f t="shared" si="102"/>
        <v>8</v>
      </c>
      <c r="BN137" s="56">
        <f t="shared" si="103"/>
        <v>14</v>
      </c>
      <c r="BO137" s="58">
        <f t="shared" si="104"/>
        <v>96</v>
      </c>
      <c r="BQ137" s="83">
        <f t="shared" si="92"/>
        <v>44</v>
      </c>
      <c r="BR137" s="84">
        <f t="shared" si="93"/>
        <v>133</v>
      </c>
    </row>
    <row r="138" spans="1:70" ht="15" customHeight="1">
      <c r="A138" s="61">
        <v>134</v>
      </c>
      <c r="B138" s="62" t="s">
        <v>168</v>
      </c>
      <c r="C138" s="31" t="s">
        <v>30</v>
      </c>
      <c r="D138" s="89"/>
      <c r="E138" s="64">
        <f t="shared" si="94"/>
        <v>1317.08</v>
      </c>
      <c r="F138" s="65">
        <f t="shared" si="95"/>
        <v>17.079999999999991</v>
      </c>
      <c r="G138" s="67">
        <v>1300</v>
      </c>
      <c r="H138" s="66"/>
      <c r="I138" s="67">
        <f t="shared" si="96"/>
        <v>-214</v>
      </c>
      <c r="J138" s="68">
        <f t="shared" si="97"/>
        <v>152</v>
      </c>
      <c r="K138" s="69">
        <v>8</v>
      </c>
      <c r="L138" s="70">
        <v>11</v>
      </c>
      <c r="M138" s="71">
        <f t="shared" si="98"/>
        <v>1514</v>
      </c>
      <c r="N138" s="67">
        <f t="shared" si="99"/>
        <v>104</v>
      </c>
      <c r="O138" s="72">
        <f t="shared" si="100"/>
        <v>86</v>
      </c>
      <c r="P138" s="73">
        <v>47</v>
      </c>
      <c r="Q138" s="74">
        <v>0</v>
      </c>
      <c r="R138" s="75">
        <v>17</v>
      </c>
      <c r="S138" s="76">
        <v>0</v>
      </c>
      <c r="T138" s="77">
        <v>169</v>
      </c>
      <c r="U138" s="78">
        <v>0</v>
      </c>
      <c r="V138" s="75">
        <v>174</v>
      </c>
      <c r="W138" s="78">
        <v>0</v>
      </c>
      <c r="X138" s="77">
        <v>171</v>
      </c>
      <c r="Y138" s="78">
        <v>2</v>
      </c>
      <c r="Z138" s="77">
        <v>149</v>
      </c>
      <c r="AA138" s="78">
        <v>2</v>
      </c>
      <c r="AB138" s="77">
        <v>6</v>
      </c>
      <c r="AC138" s="76">
        <v>2</v>
      </c>
      <c r="AD138" s="73">
        <v>54</v>
      </c>
      <c r="AE138" s="74">
        <v>0</v>
      </c>
      <c r="AF138" s="79">
        <v>77</v>
      </c>
      <c r="AG138" s="76">
        <v>1</v>
      </c>
      <c r="AH138" s="75">
        <v>87</v>
      </c>
      <c r="AI138" s="78">
        <v>1</v>
      </c>
      <c r="AJ138" s="75">
        <v>93</v>
      </c>
      <c r="AK138" s="78">
        <v>0</v>
      </c>
      <c r="AL138" s="50"/>
      <c r="AM138" s="22"/>
      <c r="AN138" s="50"/>
      <c r="AO138" s="80">
        <f t="shared" si="70"/>
        <v>1648</v>
      </c>
      <c r="AP138" s="56">
        <f t="shared" si="71"/>
        <v>1824</v>
      </c>
      <c r="AQ138" s="81">
        <f t="shared" si="72"/>
        <v>1292</v>
      </c>
      <c r="AR138" s="56">
        <f t="shared" si="73"/>
        <v>1200</v>
      </c>
      <c r="AS138" s="81">
        <f t="shared" si="74"/>
        <v>1247</v>
      </c>
      <c r="AT138" s="81">
        <f t="shared" si="75"/>
        <v>1300</v>
      </c>
      <c r="AU138" s="81">
        <f t="shared" si="76"/>
        <v>1967</v>
      </c>
      <c r="AV138" s="81">
        <f t="shared" si="77"/>
        <v>1619</v>
      </c>
      <c r="AW138" s="56">
        <f t="shared" si="78"/>
        <v>1541</v>
      </c>
      <c r="AX138" s="81">
        <f t="shared" si="79"/>
        <v>1516</v>
      </c>
      <c r="AY138" s="81">
        <f t="shared" si="80"/>
        <v>1500</v>
      </c>
      <c r="AZ138" s="2"/>
      <c r="BA138" s="82">
        <f t="shared" si="81"/>
        <v>13</v>
      </c>
      <c r="BB138" s="81">
        <f t="shared" si="82"/>
        <v>12</v>
      </c>
      <c r="BC138" s="81">
        <f t="shared" si="83"/>
        <v>9</v>
      </c>
      <c r="BD138" s="56">
        <f t="shared" si="84"/>
        <v>9</v>
      </c>
      <c r="BE138" s="81">
        <f t="shared" si="85"/>
        <v>6</v>
      </c>
      <c r="BF138" s="81">
        <f t="shared" si="86"/>
        <v>4</v>
      </c>
      <c r="BG138" s="81">
        <f t="shared" si="87"/>
        <v>9</v>
      </c>
      <c r="BH138" s="81">
        <f t="shared" si="88"/>
        <v>14</v>
      </c>
      <c r="BI138" s="81">
        <f t="shared" si="89"/>
        <v>8</v>
      </c>
      <c r="BJ138" s="81">
        <f t="shared" si="90"/>
        <v>10</v>
      </c>
      <c r="BK138" s="81">
        <f t="shared" si="91"/>
        <v>10</v>
      </c>
      <c r="BL138" s="57">
        <f t="shared" si="101"/>
        <v>104</v>
      </c>
      <c r="BM138" s="56">
        <f t="shared" si="102"/>
        <v>4</v>
      </c>
      <c r="BN138" s="56">
        <f t="shared" si="103"/>
        <v>14</v>
      </c>
      <c r="BO138" s="58">
        <f t="shared" si="104"/>
        <v>86</v>
      </c>
      <c r="BQ138" s="83">
        <f t="shared" si="92"/>
        <v>25</v>
      </c>
      <c r="BR138" s="84">
        <f t="shared" si="93"/>
        <v>152</v>
      </c>
    </row>
    <row r="139" spans="1:70" ht="15" customHeight="1">
      <c r="A139" s="61">
        <v>135</v>
      </c>
      <c r="B139" s="62" t="s">
        <v>169</v>
      </c>
      <c r="C139" s="31" t="s">
        <v>30</v>
      </c>
      <c r="D139" s="89"/>
      <c r="E139" s="64">
        <f t="shared" si="94"/>
        <v>1401.1</v>
      </c>
      <c r="F139" s="65">
        <f t="shared" si="95"/>
        <v>101.1</v>
      </c>
      <c r="G139" s="67">
        <v>1300</v>
      </c>
      <c r="H139" s="66"/>
      <c r="I139" s="67">
        <f t="shared" si="96"/>
        <v>-459.5454545454545</v>
      </c>
      <c r="J139" s="68">
        <f t="shared" si="97"/>
        <v>78</v>
      </c>
      <c r="K139" s="69">
        <v>11</v>
      </c>
      <c r="L139" s="70">
        <v>11</v>
      </c>
      <c r="M139" s="71">
        <f t="shared" si="98"/>
        <v>1759.5454545454545</v>
      </c>
      <c r="N139" s="67">
        <f t="shared" si="99"/>
        <v>144</v>
      </c>
      <c r="O139" s="72">
        <f t="shared" si="100"/>
        <v>117</v>
      </c>
      <c r="P139" s="73">
        <v>48</v>
      </c>
      <c r="Q139" s="74">
        <v>2</v>
      </c>
      <c r="R139" s="75">
        <v>46</v>
      </c>
      <c r="S139" s="76">
        <v>2</v>
      </c>
      <c r="T139" s="77">
        <v>38</v>
      </c>
      <c r="U139" s="78">
        <v>1</v>
      </c>
      <c r="V139" s="75">
        <v>34</v>
      </c>
      <c r="W139" s="78">
        <v>2</v>
      </c>
      <c r="X139" s="77">
        <v>36</v>
      </c>
      <c r="Y139" s="78">
        <v>1</v>
      </c>
      <c r="Z139" s="77">
        <v>4</v>
      </c>
      <c r="AA139" s="78">
        <v>1</v>
      </c>
      <c r="AB139" s="77">
        <v>53</v>
      </c>
      <c r="AC139" s="76">
        <v>1</v>
      </c>
      <c r="AD139" s="73">
        <v>30</v>
      </c>
      <c r="AE139" s="74">
        <v>0</v>
      </c>
      <c r="AF139" s="79">
        <v>24</v>
      </c>
      <c r="AG139" s="76">
        <v>0</v>
      </c>
      <c r="AH139" s="75">
        <v>1</v>
      </c>
      <c r="AI139" s="78">
        <v>0</v>
      </c>
      <c r="AJ139" s="75">
        <v>64</v>
      </c>
      <c r="AK139" s="78">
        <v>1</v>
      </c>
      <c r="AL139" s="50"/>
      <c r="AM139" s="22"/>
      <c r="AN139" s="50"/>
      <c r="AO139" s="80">
        <f t="shared" si="70"/>
        <v>1647</v>
      </c>
      <c r="AP139" s="56">
        <f t="shared" si="71"/>
        <v>1657</v>
      </c>
      <c r="AQ139" s="81">
        <f t="shared" si="72"/>
        <v>1691</v>
      </c>
      <c r="AR139" s="56">
        <f t="shared" si="73"/>
        <v>1706</v>
      </c>
      <c r="AS139" s="81">
        <f t="shared" si="74"/>
        <v>1704</v>
      </c>
      <c r="AT139" s="81">
        <f t="shared" si="75"/>
        <v>1977</v>
      </c>
      <c r="AU139" s="81">
        <f t="shared" si="76"/>
        <v>1633</v>
      </c>
      <c r="AV139" s="81">
        <f t="shared" si="77"/>
        <v>1746</v>
      </c>
      <c r="AW139" s="56">
        <f t="shared" si="78"/>
        <v>1785</v>
      </c>
      <c r="AX139" s="81">
        <f t="shared" si="79"/>
        <v>2222</v>
      </c>
      <c r="AY139" s="81">
        <f t="shared" si="80"/>
        <v>1587</v>
      </c>
      <c r="AZ139" s="2"/>
      <c r="BA139" s="82">
        <f t="shared" si="81"/>
        <v>12</v>
      </c>
      <c r="BB139" s="81">
        <f t="shared" si="82"/>
        <v>13</v>
      </c>
      <c r="BC139" s="81">
        <f t="shared" si="83"/>
        <v>13</v>
      </c>
      <c r="BD139" s="56">
        <f t="shared" si="84"/>
        <v>11</v>
      </c>
      <c r="BE139" s="81">
        <f t="shared" si="85"/>
        <v>16</v>
      </c>
      <c r="BF139" s="81">
        <f t="shared" si="86"/>
        <v>11</v>
      </c>
      <c r="BG139" s="81">
        <f t="shared" si="87"/>
        <v>14</v>
      </c>
      <c r="BH139" s="81">
        <f t="shared" si="88"/>
        <v>16</v>
      </c>
      <c r="BI139" s="81">
        <f t="shared" si="89"/>
        <v>14</v>
      </c>
      <c r="BJ139" s="81">
        <f t="shared" si="90"/>
        <v>13</v>
      </c>
      <c r="BK139" s="81">
        <f t="shared" si="91"/>
        <v>11</v>
      </c>
      <c r="BL139" s="57">
        <f t="shared" si="101"/>
        <v>144</v>
      </c>
      <c r="BM139" s="56">
        <f t="shared" si="102"/>
        <v>11</v>
      </c>
      <c r="BN139" s="56">
        <f t="shared" si="103"/>
        <v>16</v>
      </c>
      <c r="BO139" s="58">
        <f t="shared" si="104"/>
        <v>117</v>
      </c>
      <c r="BQ139" s="83">
        <f t="shared" si="92"/>
        <v>99</v>
      </c>
      <c r="BR139" s="84">
        <f t="shared" si="93"/>
        <v>78</v>
      </c>
    </row>
    <row r="140" spans="1:70" ht="15" customHeight="1">
      <c r="A140" s="61">
        <v>136</v>
      </c>
      <c r="B140" s="62" t="s">
        <v>170</v>
      </c>
      <c r="C140" s="31" t="s">
        <v>30</v>
      </c>
      <c r="D140" s="89"/>
      <c r="E140" s="64">
        <f t="shared" si="94"/>
        <v>1324.58</v>
      </c>
      <c r="F140" s="65">
        <f t="shared" si="95"/>
        <v>24.579999999999984</v>
      </c>
      <c r="G140" s="67">
        <v>1300</v>
      </c>
      <c r="H140" s="66"/>
      <c r="I140" s="67">
        <f t="shared" si="96"/>
        <v>-248.09090909090901</v>
      </c>
      <c r="J140" s="68">
        <f t="shared" si="97"/>
        <v>145</v>
      </c>
      <c r="K140" s="69">
        <v>8</v>
      </c>
      <c r="L140" s="70">
        <v>11</v>
      </c>
      <c r="M140" s="71">
        <f t="shared" si="98"/>
        <v>1548.090909090909</v>
      </c>
      <c r="N140" s="67">
        <f t="shared" si="99"/>
        <v>117</v>
      </c>
      <c r="O140" s="72">
        <f t="shared" si="100"/>
        <v>96</v>
      </c>
      <c r="P140" s="73">
        <v>49</v>
      </c>
      <c r="Q140" s="74">
        <v>2</v>
      </c>
      <c r="R140" s="75">
        <v>53</v>
      </c>
      <c r="S140" s="76">
        <v>0</v>
      </c>
      <c r="T140" s="77">
        <v>67</v>
      </c>
      <c r="U140" s="78">
        <v>0</v>
      </c>
      <c r="V140" s="75">
        <v>95</v>
      </c>
      <c r="W140" s="78">
        <v>0</v>
      </c>
      <c r="X140" s="77">
        <v>172</v>
      </c>
      <c r="Y140" s="78">
        <v>2</v>
      </c>
      <c r="Z140" s="77">
        <v>17</v>
      </c>
      <c r="AA140" s="78">
        <v>2</v>
      </c>
      <c r="AB140" s="77">
        <v>72</v>
      </c>
      <c r="AC140" s="76">
        <v>0</v>
      </c>
      <c r="AD140" s="73">
        <v>75</v>
      </c>
      <c r="AE140" s="74">
        <v>0</v>
      </c>
      <c r="AF140" s="79">
        <v>92</v>
      </c>
      <c r="AG140" s="76">
        <v>1</v>
      </c>
      <c r="AH140" s="75">
        <v>93</v>
      </c>
      <c r="AI140" s="78">
        <v>1</v>
      </c>
      <c r="AJ140" s="75">
        <v>87</v>
      </c>
      <c r="AK140" s="78">
        <v>0</v>
      </c>
      <c r="AL140" s="50"/>
      <c r="AM140" s="22"/>
      <c r="AN140" s="50"/>
      <c r="AO140" s="80">
        <f t="shared" si="70"/>
        <v>1646</v>
      </c>
      <c r="AP140" s="56">
        <f t="shared" si="71"/>
        <v>1633</v>
      </c>
      <c r="AQ140" s="81">
        <f t="shared" si="72"/>
        <v>1580</v>
      </c>
      <c r="AR140" s="56">
        <f t="shared" si="73"/>
        <v>1496</v>
      </c>
      <c r="AS140" s="81">
        <f t="shared" si="74"/>
        <v>1241</v>
      </c>
      <c r="AT140" s="81">
        <f t="shared" si="75"/>
        <v>1824</v>
      </c>
      <c r="AU140" s="81">
        <f t="shared" si="76"/>
        <v>1548</v>
      </c>
      <c r="AV140" s="81">
        <f t="shared" si="77"/>
        <v>1545</v>
      </c>
      <c r="AW140" s="56">
        <f t="shared" si="78"/>
        <v>1500</v>
      </c>
      <c r="AX140" s="81">
        <f t="shared" si="79"/>
        <v>1500</v>
      </c>
      <c r="AY140" s="81">
        <f t="shared" si="80"/>
        <v>1516</v>
      </c>
      <c r="AZ140" s="2"/>
      <c r="BA140" s="82">
        <f t="shared" si="81"/>
        <v>10</v>
      </c>
      <c r="BB140" s="81">
        <f t="shared" si="82"/>
        <v>14</v>
      </c>
      <c r="BC140" s="81">
        <f t="shared" si="83"/>
        <v>10</v>
      </c>
      <c r="BD140" s="56">
        <f t="shared" si="84"/>
        <v>11</v>
      </c>
      <c r="BE140" s="81">
        <f t="shared" si="85"/>
        <v>7</v>
      </c>
      <c r="BF140" s="81">
        <f t="shared" si="86"/>
        <v>12</v>
      </c>
      <c r="BG140" s="81">
        <f t="shared" si="87"/>
        <v>12</v>
      </c>
      <c r="BH140" s="81">
        <f t="shared" si="88"/>
        <v>12</v>
      </c>
      <c r="BI140" s="81">
        <f t="shared" si="89"/>
        <v>9</v>
      </c>
      <c r="BJ140" s="81">
        <f t="shared" si="90"/>
        <v>10</v>
      </c>
      <c r="BK140" s="81">
        <f t="shared" si="91"/>
        <v>10</v>
      </c>
      <c r="BL140" s="57">
        <f t="shared" si="101"/>
        <v>117</v>
      </c>
      <c r="BM140" s="56">
        <f t="shared" si="102"/>
        <v>7</v>
      </c>
      <c r="BN140" s="56">
        <f t="shared" si="103"/>
        <v>14</v>
      </c>
      <c r="BO140" s="58">
        <f t="shared" si="104"/>
        <v>96</v>
      </c>
      <c r="BQ140" s="83">
        <f t="shared" si="92"/>
        <v>32</v>
      </c>
      <c r="BR140" s="84">
        <f t="shared" si="93"/>
        <v>145</v>
      </c>
    </row>
    <row r="141" spans="1:70" ht="15" customHeight="1">
      <c r="A141" s="61">
        <v>137</v>
      </c>
      <c r="B141" s="62" t="s">
        <v>171</v>
      </c>
      <c r="C141" s="31" t="s">
        <v>30</v>
      </c>
      <c r="D141" s="89"/>
      <c r="E141" s="64">
        <f t="shared" si="94"/>
        <v>1349.18</v>
      </c>
      <c r="F141" s="65">
        <f t="shared" si="95"/>
        <v>49.18</v>
      </c>
      <c r="G141" s="67">
        <v>1300</v>
      </c>
      <c r="H141" s="66"/>
      <c r="I141" s="67">
        <f t="shared" si="96"/>
        <v>-269</v>
      </c>
      <c r="J141" s="68">
        <f t="shared" si="97"/>
        <v>104</v>
      </c>
      <c r="K141" s="69">
        <v>10</v>
      </c>
      <c r="L141" s="70">
        <v>11</v>
      </c>
      <c r="M141" s="71">
        <f t="shared" si="98"/>
        <v>1569</v>
      </c>
      <c r="N141" s="67">
        <f t="shared" si="99"/>
        <v>128</v>
      </c>
      <c r="O141" s="72">
        <f t="shared" si="100"/>
        <v>107</v>
      </c>
      <c r="P141" s="73">
        <v>50</v>
      </c>
      <c r="Q141" s="74">
        <v>1</v>
      </c>
      <c r="R141" s="75">
        <v>54</v>
      </c>
      <c r="S141" s="76">
        <v>1</v>
      </c>
      <c r="T141" s="77">
        <v>68</v>
      </c>
      <c r="U141" s="78">
        <v>1</v>
      </c>
      <c r="V141" s="75">
        <v>72</v>
      </c>
      <c r="W141" s="78">
        <v>0</v>
      </c>
      <c r="X141" s="77">
        <v>80</v>
      </c>
      <c r="Y141" s="78">
        <v>2</v>
      </c>
      <c r="Z141" s="77">
        <v>64</v>
      </c>
      <c r="AA141" s="78">
        <v>0</v>
      </c>
      <c r="AB141" s="77">
        <v>79</v>
      </c>
      <c r="AC141" s="76">
        <v>1</v>
      </c>
      <c r="AD141" s="73">
        <v>96</v>
      </c>
      <c r="AE141" s="74">
        <v>2</v>
      </c>
      <c r="AF141" s="79">
        <v>94</v>
      </c>
      <c r="AG141" s="76">
        <v>2</v>
      </c>
      <c r="AH141" s="75">
        <v>38</v>
      </c>
      <c r="AI141" s="78">
        <v>0</v>
      </c>
      <c r="AJ141" s="75">
        <v>82</v>
      </c>
      <c r="AK141" s="78">
        <v>0</v>
      </c>
      <c r="AL141" s="50"/>
      <c r="AM141" s="22"/>
      <c r="AN141" s="50"/>
      <c r="AO141" s="80">
        <f t="shared" si="70"/>
        <v>1638</v>
      </c>
      <c r="AP141" s="56">
        <f t="shared" si="71"/>
        <v>1619</v>
      </c>
      <c r="AQ141" s="81">
        <f t="shared" si="72"/>
        <v>1579</v>
      </c>
      <c r="AR141" s="56">
        <f t="shared" si="73"/>
        <v>1548</v>
      </c>
      <c r="AS141" s="81">
        <f t="shared" si="74"/>
        <v>1537</v>
      </c>
      <c r="AT141" s="81">
        <f t="shared" si="75"/>
        <v>1587</v>
      </c>
      <c r="AU141" s="81">
        <f t="shared" si="76"/>
        <v>1538</v>
      </c>
      <c r="AV141" s="81">
        <f t="shared" si="77"/>
        <v>1496</v>
      </c>
      <c r="AW141" s="56">
        <f t="shared" si="78"/>
        <v>1497</v>
      </c>
      <c r="AX141" s="81">
        <f t="shared" si="79"/>
        <v>1691</v>
      </c>
      <c r="AY141" s="81">
        <f t="shared" si="80"/>
        <v>1529</v>
      </c>
      <c r="AZ141" s="2"/>
      <c r="BA141" s="82">
        <f t="shared" si="81"/>
        <v>13</v>
      </c>
      <c r="BB141" s="81">
        <f t="shared" si="82"/>
        <v>14</v>
      </c>
      <c r="BC141" s="81">
        <f t="shared" si="83"/>
        <v>13</v>
      </c>
      <c r="BD141" s="56">
        <f t="shared" si="84"/>
        <v>12</v>
      </c>
      <c r="BE141" s="81">
        <f t="shared" si="85"/>
        <v>7</v>
      </c>
      <c r="BF141" s="81">
        <f t="shared" si="86"/>
        <v>11</v>
      </c>
      <c r="BG141" s="81">
        <f t="shared" si="87"/>
        <v>12</v>
      </c>
      <c r="BH141" s="81">
        <f t="shared" si="88"/>
        <v>10</v>
      </c>
      <c r="BI141" s="81">
        <f t="shared" si="89"/>
        <v>11</v>
      </c>
      <c r="BJ141" s="81">
        <f t="shared" si="90"/>
        <v>13</v>
      </c>
      <c r="BK141" s="81">
        <f t="shared" si="91"/>
        <v>12</v>
      </c>
      <c r="BL141" s="57">
        <f t="shared" si="101"/>
        <v>128</v>
      </c>
      <c r="BM141" s="56">
        <f t="shared" si="102"/>
        <v>7</v>
      </c>
      <c r="BN141" s="56">
        <f t="shared" si="103"/>
        <v>14</v>
      </c>
      <c r="BO141" s="58">
        <f t="shared" si="104"/>
        <v>107</v>
      </c>
      <c r="BQ141" s="83">
        <f t="shared" si="92"/>
        <v>73</v>
      </c>
      <c r="BR141" s="84">
        <f t="shared" si="93"/>
        <v>104</v>
      </c>
    </row>
    <row r="142" spans="1:70" ht="15" customHeight="1">
      <c r="A142" s="61">
        <v>138</v>
      </c>
      <c r="B142" s="62" t="s">
        <v>172</v>
      </c>
      <c r="C142" s="31" t="s">
        <v>75</v>
      </c>
      <c r="D142" s="89"/>
      <c r="E142" s="64">
        <f t="shared" si="94"/>
        <v>1300</v>
      </c>
      <c r="F142" s="65">
        <f t="shared" si="95"/>
        <v>0</v>
      </c>
      <c r="G142" s="67">
        <v>1300</v>
      </c>
      <c r="H142" s="66"/>
      <c r="I142" s="67">
        <f t="shared" si="96"/>
        <v>-159.72727272727275</v>
      </c>
      <c r="J142" s="68">
        <f t="shared" si="97"/>
        <v>161</v>
      </c>
      <c r="K142" s="69">
        <v>7</v>
      </c>
      <c r="L142" s="70">
        <v>11</v>
      </c>
      <c r="M142" s="71">
        <f t="shared" si="98"/>
        <v>1459.7272727272727</v>
      </c>
      <c r="N142" s="67">
        <f t="shared" si="99"/>
        <v>107</v>
      </c>
      <c r="O142" s="72">
        <f t="shared" si="100"/>
        <v>87</v>
      </c>
      <c r="P142" s="73">
        <v>51</v>
      </c>
      <c r="Q142" s="74">
        <v>0</v>
      </c>
      <c r="R142" s="75">
        <v>31</v>
      </c>
      <c r="S142" s="76">
        <v>0</v>
      </c>
      <c r="T142" s="77">
        <v>171</v>
      </c>
      <c r="U142" s="78">
        <v>2</v>
      </c>
      <c r="V142" s="75">
        <v>49</v>
      </c>
      <c r="W142" s="78">
        <v>0</v>
      </c>
      <c r="X142" s="77">
        <v>174</v>
      </c>
      <c r="Y142" s="78">
        <v>2</v>
      </c>
      <c r="Z142" s="77">
        <v>39</v>
      </c>
      <c r="AA142" s="78">
        <v>0</v>
      </c>
      <c r="AB142" s="77">
        <v>75</v>
      </c>
      <c r="AC142" s="76">
        <v>0</v>
      </c>
      <c r="AD142" s="73">
        <v>155</v>
      </c>
      <c r="AE142" s="74">
        <v>2</v>
      </c>
      <c r="AF142" s="79">
        <v>108</v>
      </c>
      <c r="AG142" s="76">
        <v>0</v>
      </c>
      <c r="AH142" s="75">
        <v>161</v>
      </c>
      <c r="AI142" s="78">
        <v>0</v>
      </c>
      <c r="AJ142" s="75">
        <v>166</v>
      </c>
      <c r="AK142" s="78">
        <v>1</v>
      </c>
      <c r="AL142" s="50"/>
      <c r="AM142" s="22"/>
      <c r="AN142" s="50"/>
      <c r="AO142" s="80">
        <f t="shared" si="70"/>
        <v>1637</v>
      </c>
      <c r="AP142" s="56">
        <f t="shared" si="71"/>
        <v>1733</v>
      </c>
      <c r="AQ142" s="81">
        <f t="shared" si="72"/>
        <v>1247</v>
      </c>
      <c r="AR142" s="56">
        <f t="shared" si="73"/>
        <v>1646</v>
      </c>
      <c r="AS142" s="81">
        <f t="shared" si="74"/>
        <v>1200</v>
      </c>
      <c r="AT142" s="81">
        <f t="shared" si="75"/>
        <v>1687</v>
      </c>
      <c r="AU142" s="81">
        <f t="shared" si="76"/>
        <v>1545</v>
      </c>
      <c r="AV142" s="81">
        <f t="shared" si="77"/>
        <v>1300</v>
      </c>
      <c r="AW142" s="56">
        <f t="shared" si="78"/>
        <v>1462</v>
      </c>
      <c r="AX142" s="81">
        <f t="shared" si="79"/>
        <v>1300</v>
      </c>
      <c r="AY142" s="81">
        <f t="shared" si="80"/>
        <v>1300</v>
      </c>
      <c r="AZ142" s="2"/>
      <c r="BA142" s="82">
        <f t="shared" si="81"/>
        <v>14</v>
      </c>
      <c r="BB142" s="81">
        <f t="shared" si="82"/>
        <v>8</v>
      </c>
      <c r="BC142" s="81">
        <f t="shared" si="83"/>
        <v>6</v>
      </c>
      <c r="BD142" s="56">
        <f t="shared" si="84"/>
        <v>10</v>
      </c>
      <c r="BE142" s="81">
        <f t="shared" si="85"/>
        <v>9</v>
      </c>
      <c r="BF142" s="81">
        <f t="shared" si="86"/>
        <v>12</v>
      </c>
      <c r="BG142" s="81">
        <f t="shared" si="87"/>
        <v>12</v>
      </c>
      <c r="BH142" s="81">
        <f t="shared" si="88"/>
        <v>10</v>
      </c>
      <c r="BI142" s="81">
        <f t="shared" si="89"/>
        <v>9</v>
      </c>
      <c r="BJ142" s="81">
        <f t="shared" si="90"/>
        <v>10</v>
      </c>
      <c r="BK142" s="81">
        <f t="shared" si="91"/>
        <v>7</v>
      </c>
      <c r="BL142" s="57">
        <f t="shared" si="101"/>
        <v>107</v>
      </c>
      <c r="BM142" s="56">
        <f t="shared" si="102"/>
        <v>6</v>
      </c>
      <c r="BN142" s="56">
        <f t="shared" si="103"/>
        <v>14</v>
      </c>
      <c r="BO142" s="58">
        <f t="shared" si="104"/>
        <v>87</v>
      </c>
      <c r="BQ142" s="83">
        <f t="shared" si="92"/>
        <v>16</v>
      </c>
      <c r="BR142" s="84">
        <f t="shared" si="93"/>
        <v>161</v>
      </c>
    </row>
    <row r="143" spans="1:70" ht="15" customHeight="1">
      <c r="A143" s="61">
        <v>139</v>
      </c>
      <c r="B143" s="62" t="s">
        <v>173</v>
      </c>
      <c r="C143" s="62" t="s">
        <v>30</v>
      </c>
      <c r="D143" s="89"/>
      <c r="E143" s="64">
        <f t="shared" si="94"/>
        <v>1321.86</v>
      </c>
      <c r="F143" s="65">
        <f t="shared" si="95"/>
        <v>21.86</v>
      </c>
      <c r="G143" s="67">
        <v>1300</v>
      </c>
      <c r="H143" s="66"/>
      <c r="I143" s="67">
        <f t="shared" si="96"/>
        <v>-235.72727272727275</v>
      </c>
      <c r="J143" s="68">
        <f t="shared" si="97"/>
        <v>149</v>
      </c>
      <c r="K143" s="69">
        <v>8</v>
      </c>
      <c r="L143" s="70">
        <v>11</v>
      </c>
      <c r="M143" s="71">
        <f t="shared" si="98"/>
        <v>1535.7272727272727</v>
      </c>
      <c r="N143" s="67">
        <f t="shared" si="99"/>
        <v>107</v>
      </c>
      <c r="O143" s="72">
        <f t="shared" si="100"/>
        <v>86</v>
      </c>
      <c r="P143" s="73">
        <v>52</v>
      </c>
      <c r="Q143" s="74">
        <v>0</v>
      </c>
      <c r="R143" s="75">
        <v>72</v>
      </c>
      <c r="S143" s="76">
        <v>1</v>
      </c>
      <c r="T143" s="77">
        <v>106</v>
      </c>
      <c r="U143" s="78">
        <v>1</v>
      </c>
      <c r="V143" s="75">
        <v>80</v>
      </c>
      <c r="W143" s="78">
        <v>1</v>
      </c>
      <c r="X143" s="77">
        <v>82</v>
      </c>
      <c r="Y143" s="78">
        <v>1</v>
      </c>
      <c r="Z143" s="77">
        <v>103</v>
      </c>
      <c r="AA143" s="78">
        <v>0</v>
      </c>
      <c r="AB143" s="77">
        <v>31</v>
      </c>
      <c r="AC143" s="76">
        <v>0</v>
      </c>
      <c r="AD143" s="73">
        <v>6</v>
      </c>
      <c r="AE143" s="74">
        <v>0</v>
      </c>
      <c r="AF143" s="79">
        <v>167</v>
      </c>
      <c r="AG143" s="76">
        <v>2</v>
      </c>
      <c r="AH143" s="75">
        <v>171</v>
      </c>
      <c r="AI143" s="78">
        <v>2</v>
      </c>
      <c r="AJ143" s="75">
        <v>109</v>
      </c>
      <c r="AK143" s="78">
        <v>0</v>
      </c>
      <c r="AL143" s="50"/>
      <c r="AM143" s="22"/>
      <c r="AN143" s="50"/>
      <c r="AO143" s="80">
        <f t="shared" si="70"/>
        <v>1633</v>
      </c>
      <c r="AP143" s="56">
        <f t="shared" si="71"/>
        <v>1548</v>
      </c>
      <c r="AQ143" s="81">
        <f t="shared" si="72"/>
        <v>1467</v>
      </c>
      <c r="AR143" s="56">
        <f t="shared" si="73"/>
        <v>1537</v>
      </c>
      <c r="AS143" s="81">
        <f t="shared" si="74"/>
        <v>1529</v>
      </c>
      <c r="AT143" s="81">
        <f t="shared" si="75"/>
        <v>1473</v>
      </c>
      <c r="AU143" s="81">
        <f t="shared" si="76"/>
        <v>1733</v>
      </c>
      <c r="AV143" s="81">
        <f t="shared" si="77"/>
        <v>1967</v>
      </c>
      <c r="AW143" s="56">
        <f t="shared" si="78"/>
        <v>1300</v>
      </c>
      <c r="AX143" s="81">
        <f t="shared" si="79"/>
        <v>1247</v>
      </c>
      <c r="AY143" s="81">
        <f t="shared" si="80"/>
        <v>1459</v>
      </c>
      <c r="AZ143" s="2"/>
      <c r="BA143" s="82">
        <f t="shared" si="81"/>
        <v>15</v>
      </c>
      <c r="BB143" s="81">
        <f t="shared" si="82"/>
        <v>12</v>
      </c>
      <c r="BC143" s="81">
        <f t="shared" si="83"/>
        <v>10</v>
      </c>
      <c r="BD143" s="56">
        <f t="shared" si="84"/>
        <v>7</v>
      </c>
      <c r="BE143" s="81">
        <f t="shared" si="85"/>
        <v>12</v>
      </c>
      <c r="BF143" s="81">
        <f t="shared" si="86"/>
        <v>11</v>
      </c>
      <c r="BG143" s="81">
        <f t="shared" si="87"/>
        <v>8</v>
      </c>
      <c r="BH143" s="81">
        <f t="shared" si="88"/>
        <v>9</v>
      </c>
      <c r="BI143" s="81">
        <f t="shared" si="89"/>
        <v>7</v>
      </c>
      <c r="BJ143" s="81">
        <f t="shared" si="90"/>
        <v>6</v>
      </c>
      <c r="BK143" s="81">
        <f t="shared" si="91"/>
        <v>10</v>
      </c>
      <c r="BL143" s="57">
        <f t="shared" si="101"/>
        <v>107</v>
      </c>
      <c r="BM143" s="56">
        <f t="shared" si="102"/>
        <v>6</v>
      </c>
      <c r="BN143" s="56">
        <f t="shared" si="103"/>
        <v>15</v>
      </c>
      <c r="BO143" s="58">
        <f t="shared" si="104"/>
        <v>86</v>
      </c>
      <c r="BQ143" s="83">
        <f t="shared" si="92"/>
        <v>28</v>
      </c>
      <c r="BR143" s="84">
        <f t="shared" si="93"/>
        <v>149</v>
      </c>
    </row>
    <row r="144" spans="1:70" ht="15" customHeight="1">
      <c r="A144" s="61">
        <v>140</v>
      </c>
      <c r="B144" s="62" t="s">
        <v>174</v>
      </c>
      <c r="C144" s="31" t="s">
        <v>30</v>
      </c>
      <c r="D144" s="89"/>
      <c r="E144" s="64">
        <f t="shared" si="94"/>
        <v>1372</v>
      </c>
      <c r="F144" s="65">
        <f t="shared" si="95"/>
        <v>71.999999999999986</v>
      </c>
      <c r="G144" s="67">
        <v>1300</v>
      </c>
      <c r="H144" s="66"/>
      <c r="I144" s="67">
        <f t="shared" si="96"/>
        <v>-236.36363636363626</v>
      </c>
      <c r="J144" s="68">
        <f t="shared" si="97"/>
        <v>45</v>
      </c>
      <c r="K144" s="69">
        <v>13</v>
      </c>
      <c r="L144" s="70">
        <v>11</v>
      </c>
      <c r="M144" s="71">
        <f t="shared" si="98"/>
        <v>1536.3636363636363</v>
      </c>
      <c r="N144" s="67">
        <f t="shared" si="99"/>
        <v>124</v>
      </c>
      <c r="O144" s="72">
        <f t="shared" si="100"/>
        <v>103</v>
      </c>
      <c r="P144" s="73">
        <v>53</v>
      </c>
      <c r="Q144" s="74">
        <v>0</v>
      </c>
      <c r="R144" s="75">
        <v>49</v>
      </c>
      <c r="S144" s="76">
        <v>1</v>
      </c>
      <c r="T144" s="77">
        <v>57</v>
      </c>
      <c r="U144" s="78">
        <v>0</v>
      </c>
      <c r="V144" s="75">
        <v>89</v>
      </c>
      <c r="W144" s="78">
        <v>1</v>
      </c>
      <c r="X144" s="77">
        <v>175</v>
      </c>
      <c r="Y144" s="78">
        <v>2</v>
      </c>
      <c r="Z144" s="77">
        <v>75</v>
      </c>
      <c r="AA144" s="78">
        <v>2</v>
      </c>
      <c r="AB144" s="77">
        <v>78</v>
      </c>
      <c r="AC144" s="76">
        <v>1</v>
      </c>
      <c r="AD144" s="73">
        <v>71</v>
      </c>
      <c r="AE144" s="74">
        <v>0</v>
      </c>
      <c r="AF144" s="79">
        <v>87</v>
      </c>
      <c r="AG144" s="76">
        <v>2</v>
      </c>
      <c r="AH144" s="75">
        <v>67</v>
      </c>
      <c r="AI144" s="78">
        <v>2</v>
      </c>
      <c r="AJ144" s="75">
        <v>62</v>
      </c>
      <c r="AK144" s="78">
        <v>2</v>
      </c>
      <c r="AL144" s="50"/>
      <c r="AM144" s="22"/>
      <c r="AN144" s="50"/>
      <c r="AO144" s="80">
        <f t="shared" si="70"/>
        <v>1633</v>
      </c>
      <c r="AP144" s="56">
        <f t="shared" si="71"/>
        <v>1646</v>
      </c>
      <c r="AQ144" s="81">
        <f t="shared" si="72"/>
        <v>1614</v>
      </c>
      <c r="AR144" s="56">
        <f t="shared" si="73"/>
        <v>1513</v>
      </c>
      <c r="AS144" s="81">
        <f t="shared" si="74"/>
        <v>1162</v>
      </c>
      <c r="AT144" s="81">
        <f t="shared" si="75"/>
        <v>1545</v>
      </c>
      <c r="AU144" s="81">
        <f t="shared" si="76"/>
        <v>1541</v>
      </c>
      <c r="AV144" s="81">
        <f t="shared" si="77"/>
        <v>1551</v>
      </c>
      <c r="AW144" s="56">
        <f t="shared" si="78"/>
        <v>1516</v>
      </c>
      <c r="AX144" s="81">
        <f t="shared" si="79"/>
        <v>1580</v>
      </c>
      <c r="AY144" s="81">
        <f t="shared" si="80"/>
        <v>1599</v>
      </c>
      <c r="AZ144" s="2"/>
      <c r="BA144" s="82">
        <f t="shared" si="81"/>
        <v>14</v>
      </c>
      <c r="BB144" s="81">
        <f t="shared" si="82"/>
        <v>10</v>
      </c>
      <c r="BC144" s="81">
        <f t="shared" si="83"/>
        <v>13</v>
      </c>
      <c r="BD144" s="56">
        <f t="shared" si="84"/>
        <v>12</v>
      </c>
      <c r="BE144" s="81">
        <f t="shared" si="85"/>
        <v>7</v>
      </c>
      <c r="BF144" s="81">
        <f t="shared" si="86"/>
        <v>12</v>
      </c>
      <c r="BG144" s="81">
        <f t="shared" si="87"/>
        <v>13</v>
      </c>
      <c r="BH144" s="81">
        <f t="shared" si="88"/>
        <v>12</v>
      </c>
      <c r="BI144" s="81">
        <f t="shared" si="89"/>
        <v>10</v>
      </c>
      <c r="BJ144" s="81">
        <f t="shared" si="90"/>
        <v>10</v>
      </c>
      <c r="BK144" s="81">
        <f t="shared" si="91"/>
        <v>11</v>
      </c>
      <c r="BL144" s="57">
        <f t="shared" si="101"/>
        <v>124</v>
      </c>
      <c r="BM144" s="56">
        <f t="shared" si="102"/>
        <v>7</v>
      </c>
      <c r="BN144" s="56">
        <f t="shared" si="103"/>
        <v>14</v>
      </c>
      <c r="BO144" s="58">
        <f t="shared" si="104"/>
        <v>103</v>
      </c>
      <c r="BQ144" s="83">
        <f t="shared" si="92"/>
        <v>132</v>
      </c>
      <c r="BR144" s="84">
        <f t="shared" si="93"/>
        <v>45</v>
      </c>
    </row>
    <row r="145" spans="1:70" ht="15" customHeight="1">
      <c r="A145" s="61">
        <v>141</v>
      </c>
      <c r="B145" s="62" t="s">
        <v>175</v>
      </c>
      <c r="C145" s="31" t="s">
        <v>30</v>
      </c>
      <c r="D145" s="89"/>
      <c r="E145" s="64">
        <f t="shared" si="94"/>
        <v>1317.02</v>
      </c>
      <c r="F145" s="65">
        <f t="shared" si="95"/>
        <v>17.02000000000001</v>
      </c>
      <c r="G145" s="67">
        <v>1300</v>
      </c>
      <c r="H145" s="66"/>
      <c r="I145" s="67">
        <f t="shared" si="96"/>
        <v>-213.72727272727275</v>
      </c>
      <c r="J145" s="68">
        <f t="shared" si="97"/>
        <v>146</v>
      </c>
      <c r="K145" s="69">
        <v>8</v>
      </c>
      <c r="L145" s="70">
        <v>11</v>
      </c>
      <c r="M145" s="71">
        <f t="shared" si="98"/>
        <v>1513.7272727272727</v>
      </c>
      <c r="N145" s="67">
        <f t="shared" si="99"/>
        <v>116</v>
      </c>
      <c r="O145" s="72">
        <f t="shared" si="100"/>
        <v>94</v>
      </c>
      <c r="P145" s="73">
        <v>54</v>
      </c>
      <c r="Q145" s="74">
        <v>1</v>
      </c>
      <c r="R145" s="75">
        <v>50</v>
      </c>
      <c r="S145" s="76">
        <v>0</v>
      </c>
      <c r="T145" s="77">
        <v>110</v>
      </c>
      <c r="U145" s="78">
        <v>0</v>
      </c>
      <c r="V145" s="75">
        <v>126</v>
      </c>
      <c r="W145" s="78">
        <v>2</v>
      </c>
      <c r="X145" s="77">
        <v>94</v>
      </c>
      <c r="Y145" s="78">
        <v>0</v>
      </c>
      <c r="Z145" s="77">
        <v>31</v>
      </c>
      <c r="AA145" s="78">
        <v>1</v>
      </c>
      <c r="AB145" s="77">
        <v>77</v>
      </c>
      <c r="AC145" s="76">
        <v>2</v>
      </c>
      <c r="AD145" s="73">
        <v>79</v>
      </c>
      <c r="AE145" s="74">
        <v>1</v>
      </c>
      <c r="AF145" s="79">
        <v>89</v>
      </c>
      <c r="AG145" s="76">
        <v>0</v>
      </c>
      <c r="AH145" s="75">
        <v>103</v>
      </c>
      <c r="AI145" s="78">
        <v>0</v>
      </c>
      <c r="AJ145" s="75">
        <v>170</v>
      </c>
      <c r="AK145" s="78">
        <v>1</v>
      </c>
      <c r="AL145" s="50"/>
      <c r="AM145" s="22"/>
      <c r="AN145" s="50"/>
      <c r="AO145" s="80">
        <f t="shared" si="70"/>
        <v>1619</v>
      </c>
      <c r="AP145" s="56">
        <f t="shared" si="71"/>
        <v>1638</v>
      </c>
      <c r="AQ145" s="81">
        <f t="shared" si="72"/>
        <v>1454</v>
      </c>
      <c r="AR145" s="56">
        <f t="shared" si="73"/>
        <v>1383</v>
      </c>
      <c r="AS145" s="81">
        <f t="shared" si="74"/>
        <v>1497</v>
      </c>
      <c r="AT145" s="81">
        <f t="shared" si="75"/>
        <v>1733</v>
      </c>
      <c r="AU145" s="81">
        <f t="shared" si="76"/>
        <v>1541</v>
      </c>
      <c r="AV145" s="81">
        <f t="shared" si="77"/>
        <v>1538</v>
      </c>
      <c r="AW145" s="56">
        <f t="shared" si="78"/>
        <v>1513</v>
      </c>
      <c r="AX145" s="81">
        <f t="shared" si="79"/>
        <v>1473</v>
      </c>
      <c r="AY145" s="81">
        <f t="shared" si="80"/>
        <v>1262</v>
      </c>
      <c r="AZ145" s="2"/>
      <c r="BA145" s="82">
        <f t="shared" si="81"/>
        <v>14</v>
      </c>
      <c r="BB145" s="81">
        <f t="shared" si="82"/>
        <v>13</v>
      </c>
      <c r="BC145" s="81">
        <f t="shared" si="83"/>
        <v>11</v>
      </c>
      <c r="BD145" s="56">
        <f t="shared" si="84"/>
        <v>8</v>
      </c>
      <c r="BE145" s="81">
        <f t="shared" si="85"/>
        <v>11</v>
      </c>
      <c r="BF145" s="81">
        <f t="shared" si="86"/>
        <v>8</v>
      </c>
      <c r="BG145" s="81">
        <f t="shared" si="87"/>
        <v>8</v>
      </c>
      <c r="BH145" s="81">
        <f t="shared" si="88"/>
        <v>12</v>
      </c>
      <c r="BI145" s="81">
        <f t="shared" si="89"/>
        <v>12</v>
      </c>
      <c r="BJ145" s="81">
        <f t="shared" si="90"/>
        <v>11</v>
      </c>
      <c r="BK145" s="81">
        <f t="shared" si="91"/>
        <v>8</v>
      </c>
      <c r="BL145" s="57">
        <f t="shared" si="101"/>
        <v>116</v>
      </c>
      <c r="BM145" s="56">
        <f t="shared" si="102"/>
        <v>8</v>
      </c>
      <c r="BN145" s="56">
        <f t="shared" si="103"/>
        <v>14</v>
      </c>
      <c r="BO145" s="58">
        <f t="shared" si="104"/>
        <v>94</v>
      </c>
      <c r="BQ145" s="83">
        <f t="shared" si="92"/>
        <v>31</v>
      </c>
      <c r="BR145" s="84">
        <f t="shared" si="93"/>
        <v>146</v>
      </c>
    </row>
    <row r="146" spans="1:70" ht="15" customHeight="1">
      <c r="A146" s="61">
        <v>142</v>
      </c>
      <c r="B146" s="62" t="s">
        <v>176</v>
      </c>
      <c r="C146" s="31" t="s">
        <v>30</v>
      </c>
      <c r="D146" s="89"/>
      <c r="E146" s="64">
        <f t="shared" si="94"/>
        <v>1319.54</v>
      </c>
      <c r="F146" s="65">
        <f t="shared" si="95"/>
        <v>19.540000000000006</v>
      </c>
      <c r="G146" s="67">
        <v>1300</v>
      </c>
      <c r="H146" s="66"/>
      <c r="I146" s="67">
        <f t="shared" si="96"/>
        <v>-179.72727272727275</v>
      </c>
      <c r="J146" s="68">
        <f t="shared" si="97"/>
        <v>134</v>
      </c>
      <c r="K146" s="69">
        <v>9</v>
      </c>
      <c r="L146" s="70">
        <v>11</v>
      </c>
      <c r="M146" s="71">
        <f t="shared" si="98"/>
        <v>1479.7272727272727</v>
      </c>
      <c r="N146" s="67">
        <f t="shared" si="99"/>
        <v>115</v>
      </c>
      <c r="O146" s="72">
        <f t="shared" si="100"/>
        <v>96</v>
      </c>
      <c r="P146" s="73">
        <v>55</v>
      </c>
      <c r="Q146" s="74">
        <v>0</v>
      </c>
      <c r="R146" s="75">
        <v>57</v>
      </c>
      <c r="S146" s="76">
        <v>1</v>
      </c>
      <c r="T146" s="77">
        <v>61</v>
      </c>
      <c r="U146" s="78">
        <v>0</v>
      </c>
      <c r="V146" s="75">
        <v>113</v>
      </c>
      <c r="W146" s="78">
        <v>0</v>
      </c>
      <c r="X146" s="77">
        <v>127</v>
      </c>
      <c r="Y146" s="78">
        <v>1</v>
      </c>
      <c r="Z146" s="77">
        <v>175</v>
      </c>
      <c r="AA146" s="78">
        <v>2</v>
      </c>
      <c r="AB146" s="77">
        <v>87</v>
      </c>
      <c r="AC146" s="76">
        <v>1</v>
      </c>
      <c r="AD146" s="73">
        <v>93</v>
      </c>
      <c r="AE146" s="74">
        <v>2</v>
      </c>
      <c r="AF146" s="79">
        <v>101</v>
      </c>
      <c r="AG146" s="76">
        <v>1</v>
      </c>
      <c r="AH146" s="75">
        <v>104</v>
      </c>
      <c r="AI146" s="78">
        <v>1</v>
      </c>
      <c r="AJ146" s="75">
        <v>94</v>
      </c>
      <c r="AK146" s="78">
        <v>0</v>
      </c>
      <c r="AL146" s="50"/>
      <c r="AM146" s="22"/>
      <c r="AN146" s="50"/>
      <c r="AO146" s="80">
        <f t="shared" si="70"/>
        <v>1617</v>
      </c>
      <c r="AP146" s="56">
        <f t="shared" si="71"/>
        <v>1614</v>
      </c>
      <c r="AQ146" s="81">
        <f t="shared" si="72"/>
        <v>1599</v>
      </c>
      <c r="AR146" s="56">
        <f t="shared" si="73"/>
        <v>1449</v>
      </c>
      <c r="AS146" s="81">
        <f t="shared" si="74"/>
        <v>1372</v>
      </c>
      <c r="AT146" s="81">
        <f t="shared" si="75"/>
        <v>1162</v>
      </c>
      <c r="AU146" s="81">
        <f t="shared" si="76"/>
        <v>1516</v>
      </c>
      <c r="AV146" s="81">
        <f t="shared" si="77"/>
        <v>1500</v>
      </c>
      <c r="AW146" s="56">
        <f t="shared" si="78"/>
        <v>1480</v>
      </c>
      <c r="AX146" s="81">
        <f t="shared" si="79"/>
        <v>1471</v>
      </c>
      <c r="AY146" s="81">
        <f t="shared" si="80"/>
        <v>1497</v>
      </c>
      <c r="AZ146" s="2"/>
      <c r="BA146" s="82">
        <f t="shared" si="81"/>
        <v>12</v>
      </c>
      <c r="BB146" s="81">
        <f t="shared" si="82"/>
        <v>13</v>
      </c>
      <c r="BC146" s="81">
        <f t="shared" si="83"/>
        <v>13</v>
      </c>
      <c r="BD146" s="56">
        <f t="shared" si="84"/>
        <v>10</v>
      </c>
      <c r="BE146" s="81">
        <f t="shared" si="85"/>
        <v>6</v>
      </c>
      <c r="BF146" s="81">
        <f t="shared" si="86"/>
        <v>7</v>
      </c>
      <c r="BG146" s="81">
        <f t="shared" si="87"/>
        <v>10</v>
      </c>
      <c r="BH146" s="81">
        <f t="shared" si="88"/>
        <v>10</v>
      </c>
      <c r="BI146" s="81">
        <f t="shared" si="89"/>
        <v>12</v>
      </c>
      <c r="BJ146" s="81">
        <f t="shared" si="90"/>
        <v>11</v>
      </c>
      <c r="BK146" s="81">
        <f t="shared" si="91"/>
        <v>11</v>
      </c>
      <c r="BL146" s="57">
        <f t="shared" si="101"/>
        <v>115</v>
      </c>
      <c r="BM146" s="56">
        <f t="shared" si="102"/>
        <v>6</v>
      </c>
      <c r="BN146" s="56">
        <f t="shared" si="103"/>
        <v>13</v>
      </c>
      <c r="BO146" s="58">
        <f t="shared" si="104"/>
        <v>96</v>
      </c>
      <c r="BQ146" s="83">
        <f t="shared" si="92"/>
        <v>43</v>
      </c>
      <c r="BR146" s="84">
        <f t="shared" si="93"/>
        <v>134</v>
      </c>
    </row>
    <row r="147" spans="1:70" ht="15" customHeight="1">
      <c r="A147" s="61">
        <v>143</v>
      </c>
      <c r="B147" s="62" t="s">
        <v>177</v>
      </c>
      <c r="C147" s="31" t="s">
        <v>30</v>
      </c>
      <c r="D147" s="89"/>
      <c r="E147" s="64">
        <f t="shared" si="94"/>
        <v>1300</v>
      </c>
      <c r="F147" s="65">
        <f t="shared" si="95"/>
        <v>0</v>
      </c>
      <c r="G147" s="67">
        <v>1300</v>
      </c>
      <c r="H147" s="66"/>
      <c r="I147" s="67">
        <f t="shared" si="96"/>
        <v>-180.09999999999991</v>
      </c>
      <c r="J147" s="68">
        <f t="shared" si="97"/>
        <v>156</v>
      </c>
      <c r="K147" s="69">
        <v>8</v>
      </c>
      <c r="L147" s="70">
        <v>10</v>
      </c>
      <c r="M147" s="71">
        <f t="shared" si="98"/>
        <v>1480.1</v>
      </c>
      <c r="N147" s="67">
        <f t="shared" si="99"/>
        <v>96</v>
      </c>
      <c r="O147" s="72">
        <f t="shared" si="100"/>
        <v>80</v>
      </c>
      <c r="P147" s="73">
        <v>56</v>
      </c>
      <c r="Q147" s="74">
        <v>0</v>
      </c>
      <c r="R147" s="75">
        <v>76</v>
      </c>
      <c r="S147" s="76">
        <v>0</v>
      </c>
      <c r="T147" s="77">
        <v>999</v>
      </c>
      <c r="U147" s="78">
        <v>2</v>
      </c>
      <c r="V147" s="75">
        <v>96</v>
      </c>
      <c r="W147" s="78">
        <v>0</v>
      </c>
      <c r="X147" s="77">
        <v>168</v>
      </c>
      <c r="Y147" s="78">
        <v>0</v>
      </c>
      <c r="Z147" s="77">
        <v>124</v>
      </c>
      <c r="AA147" s="78">
        <v>2</v>
      </c>
      <c r="AB147" s="77">
        <v>93</v>
      </c>
      <c r="AC147" s="76">
        <v>1</v>
      </c>
      <c r="AD147" s="73">
        <v>87</v>
      </c>
      <c r="AE147" s="74">
        <v>0</v>
      </c>
      <c r="AF147" s="79">
        <v>40</v>
      </c>
      <c r="AG147" s="76">
        <v>1</v>
      </c>
      <c r="AH147" s="75">
        <v>125</v>
      </c>
      <c r="AI147" s="78">
        <v>0</v>
      </c>
      <c r="AJ147" s="75">
        <v>127</v>
      </c>
      <c r="AK147" s="78">
        <v>2</v>
      </c>
      <c r="AL147" s="50"/>
      <c r="AM147" s="22"/>
      <c r="AN147" s="50"/>
      <c r="AO147" s="80">
        <f t="shared" si="70"/>
        <v>1617</v>
      </c>
      <c r="AP147" s="56">
        <f t="shared" si="71"/>
        <v>1542</v>
      </c>
      <c r="AQ147" s="81" t="str">
        <f t="shared" si="72"/>
        <v>999 *</v>
      </c>
      <c r="AR147" s="56">
        <f t="shared" si="73"/>
        <v>1496</v>
      </c>
      <c r="AS147" s="81">
        <f t="shared" si="74"/>
        <v>1300</v>
      </c>
      <c r="AT147" s="81">
        <f t="shared" si="75"/>
        <v>1389</v>
      </c>
      <c r="AU147" s="81">
        <f t="shared" si="76"/>
        <v>1500</v>
      </c>
      <c r="AV147" s="81">
        <f t="shared" si="77"/>
        <v>1516</v>
      </c>
      <c r="AW147" s="56">
        <f t="shared" si="78"/>
        <v>1683</v>
      </c>
      <c r="AX147" s="81">
        <f t="shared" si="79"/>
        <v>1386</v>
      </c>
      <c r="AY147" s="81">
        <f t="shared" si="80"/>
        <v>1372</v>
      </c>
      <c r="AZ147" s="2"/>
      <c r="BA147" s="82">
        <f t="shared" si="81"/>
        <v>12</v>
      </c>
      <c r="BB147" s="81">
        <f t="shared" si="82"/>
        <v>16</v>
      </c>
      <c r="BC147" s="81">
        <f t="shared" si="83"/>
        <v>0</v>
      </c>
      <c r="BD147" s="56">
        <f t="shared" si="84"/>
        <v>10</v>
      </c>
      <c r="BE147" s="81">
        <f t="shared" si="85"/>
        <v>10</v>
      </c>
      <c r="BF147" s="81">
        <f t="shared" si="86"/>
        <v>6</v>
      </c>
      <c r="BG147" s="81">
        <f t="shared" si="87"/>
        <v>10</v>
      </c>
      <c r="BH147" s="81">
        <f t="shared" si="88"/>
        <v>10</v>
      </c>
      <c r="BI147" s="81">
        <f t="shared" si="89"/>
        <v>8</v>
      </c>
      <c r="BJ147" s="81">
        <f t="shared" si="90"/>
        <v>8</v>
      </c>
      <c r="BK147" s="81">
        <f t="shared" si="91"/>
        <v>6</v>
      </c>
      <c r="BL147" s="57">
        <f t="shared" si="101"/>
        <v>96</v>
      </c>
      <c r="BM147" s="56">
        <f t="shared" si="102"/>
        <v>0</v>
      </c>
      <c r="BN147" s="56">
        <f t="shared" si="103"/>
        <v>16</v>
      </c>
      <c r="BO147" s="58">
        <f t="shared" si="104"/>
        <v>80</v>
      </c>
      <c r="BQ147" s="83">
        <f t="shared" si="92"/>
        <v>21</v>
      </c>
      <c r="BR147" s="84">
        <f t="shared" si="93"/>
        <v>156</v>
      </c>
    </row>
    <row r="148" spans="1:70" ht="15" customHeight="1">
      <c r="A148" s="61">
        <v>144</v>
      </c>
      <c r="B148" s="62" t="s">
        <v>178</v>
      </c>
      <c r="C148" s="31" t="s">
        <v>30</v>
      </c>
      <c r="D148" s="89"/>
      <c r="E148" s="64">
        <f t="shared" si="94"/>
        <v>1356.3</v>
      </c>
      <c r="F148" s="65">
        <f t="shared" si="95"/>
        <v>56.299999999999969</v>
      </c>
      <c r="G148" s="67">
        <v>1300</v>
      </c>
      <c r="H148" s="66"/>
      <c r="I148" s="67">
        <f t="shared" si="96"/>
        <v>-301.36363636363626</v>
      </c>
      <c r="J148" s="68">
        <f t="shared" si="97"/>
        <v>107</v>
      </c>
      <c r="K148" s="69">
        <v>10</v>
      </c>
      <c r="L148" s="70">
        <v>11</v>
      </c>
      <c r="M148" s="71">
        <f t="shared" si="98"/>
        <v>1601.3636363636363</v>
      </c>
      <c r="N148" s="67">
        <f t="shared" si="99"/>
        <v>126</v>
      </c>
      <c r="O148" s="72">
        <f t="shared" si="100"/>
        <v>104</v>
      </c>
      <c r="P148" s="73">
        <v>57</v>
      </c>
      <c r="Q148" s="74">
        <v>2</v>
      </c>
      <c r="R148" s="75">
        <v>55</v>
      </c>
      <c r="S148" s="76">
        <v>1</v>
      </c>
      <c r="T148" s="77">
        <v>35</v>
      </c>
      <c r="U148" s="78">
        <v>0</v>
      </c>
      <c r="V148" s="75">
        <v>61</v>
      </c>
      <c r="W148" s="78">
        <v>1</v>
      </c>
      <c r="X148" s="77">
        <v>49</v>
      </c>
      <c r="Y148" s="78">
        <v>1</v>
      </c>
      <c r="Z148" s="77">
        <v>67</v>
      </c>
      <c r="AA148" s="78">
        <v>2</v>
      </c>
      <c r="AB148" s="77">
        <v>47</v>
      </c>
      <c r="AC148" s="76">
        <v>0</v>
      </c>
      <c r="AD148" s="73">
        <v>73</v>
      </c>
      <c r="AE148" s="74">
        <v>2</v>
      </c>
      <c r="AF148" s="79">
        <v>62</v>
      </c>
      <c r="AG148" s="76">
        <v>0</v>
      </c>
      <c r="AH148" s="75">
        <v>75</v>
      </c>
      <c r="AI148" s="78">
        <v>1</v>
      </c>
      <c r="AJ148" s="75">
        <v>89</v>
      </c>
      <c r="AK148" s="78">
        <v>0</v>
      </c>
      <c r="AL148" s="50"/>
      <c r="AM148" s="22"/>
      <c r="AN148" s="50"/>
      <c r="AO148" s="80">
        <f t="shared" si="70"/>
        <v>1614</v>
      </c>
      <c r="AP148" s="56">
        <f t="shared" si="71"/>
        <v>1617</v>
      </c>
      <c r="AQ148" s="81">
        <f t="shared" si="72"/>
        <v>1706</v>
      </c>
      <c r="AR148" s="56">
        <f t="shared" si="73"/>
        <v>1599</v>
      </c>
      <c r="AS148" s="81">
        <f t="shared" si="74"/>
        <v>1646</v>
      </c>
      <c r="AT148" s="81">
        <f t="shared" si="75"/>
        <v>1580</v>
      </c>
      <c r="AU148" s="81">
        <f t="shared" si="76"/>
        <v>1648</v>
      </c>
      <c r="AV148" s="81">
        <f t="shared" si="77"/>
        <v>1548</v>
      </c>
      <c r="AW148" s="56">
        <f t="shared" si="78"/>
        <v>1599</v>
      </c>
      <c r="AX148" s="81">
        <f t="shared" si="79"/>
        <v>1545</v>
      </c>
      <c r="AY148" s="81">
        <f t="shared" si="80"/>
        <v>1513</v>
      </c>
      <c r="AZ148" s="2"/>
      <c r="BA148" s="82">
        <f t="shared" si="81"/>
        <v>13</v>
      </c>
      <c r="BB148" s="81">
        <f t="shared" si="82"/>
        <v>12</v>
      </c>
      <c r="BC148" s="81">
        <f t="shared" si="83"/>
        <v>11</v>
      </c>
      <c r="BD148" s="56">
        <f t="shared" si="84"/>
        <v>13</v>
      </c>
      <c r="BE148" s="81">
        <f t="shared" si="85"/>
        <v>10</v>
      </c>
      <c r="BF148" s="81">
        <f t="shared" si="86"/>
        <v>10</v>
      </c>
      <c r="BG148" s="81">
        <f t="shared" si="87"/>
        <v>13</v>
      </c>
      <c r="BH148" s="81">
        <f t="shared" si="88"/>
        <v>9</v>
      </c>
      <c r="BI148" s="81">
        <f t="shared" si="89"/>
        <v>11</v>
      </c>
      <c r="BJ148" s="81">
        <f t="shared" si="90"/>
        <v>12</v>
      </c>
      <c r="BK148" s="81">
        <f t="shared" si="91"/>
        <v>12</v>
      </c>
      <c r="BL148" s="57">
        <f t="shared" si="101"/>
        <v>126</v>
      </c>
      <c r="BM148" s="56">
        <f t="shared" si="102"/>
        <v>9</v>
      </c>
      <c r="BN148" s="56">
        <f t="shared" si="103"/>
        <v>13</v>
      </c>
      <c r="BO148" s="58">
        <f t="shared" si="104"/>
        <v>104</v>
      </c>
      <c r="BQ148" s="83">
        <f t="shared" si="92"/>
        <v>70</v>
      </c>
      <c r="BR148" s="84">
        <f t="shared" si="93"/>
        <v>107</v>
      </c>
    </row>
    <row r="149" spans="1:70" ht="15" customHeight="1">
      <c r="A149" s="61">
        <v>145</v>
      </c>
      <c r="B149" s="62" t="s">
        <v>179</v>
      </c>
      <c r="C149" s="31" t="s">
        <v>30</v>
      </c>
      <c r="D149" s="89"/>
      <c r="E149" s="64">
        <f t="shared" si="94"/>
        <v>1318.22</v>
      </c>
      <c r="F149" s="65">
        <f t="shared" si="95"/>
        <v>18.22000000000002</v>
      </c>
      <c r="G149" s="67">
        <v>1300</v>
      </c>
      <c r="H149" s="66"/>
      <c r="I149" s="67">
        <f t="shared" si="96"/>
        <v>-219.18181818181824</v>
      </c>
      <c r="J149" s="68">
        <f t="shared" si="97"/>
        <v>144</v>
      </c>
      <c r="K149" s="69">
        <v>8</v>
      </c>
      <c r="L149" s="70">
        <v>11</v>
      </c>
      <c r="M149" s="71">
        <f t="shared" si="98"/>
        <v>1519.1818181818182</v>
      </c>
      <c r="N149" s="67">
        <f t="shared" si="99"/>
        <v>121</v>
      </c>
      <c r="O149" s="72">
        <f t="shared" si="100"/>
        <v>99</v>
      </c>
      <c r="P149" s="73">
        <v>58</v>
      </c>
      <c r="Q149" s="74">
        <v>1</v>
      </c>
      <c r="R149" s="75">
        <v>68</v>
      </c>
      <c r="S149" s="76">
        <v>1</v>
      </c>
      <c r="T149" s="77">
        <v>74</v>
      </c>
      <c r="U149" s="78">
        <v>0</v>
      </c>
      <c r="V149" s="75">
        <v>103</v>
      </c>
      <c r="W149" s="78">
        <v>2</v>
      </c>
      <c r="X149" s="77">
        <v>78</v>
      </c>
      <c r="Y149" s="78">
        <v>0</v>
      </c>
      <c r="Z149" s="77">
        <v>112</v>
      </c>
      <c r="AA149" s="78">
        <v>0</v>
      </c>
      <c r="AB149" s="77">
        <v>109</v>
      </c>
      <c r="AC149" s="76">
        <v>2</v>
      </c>
      <c r="AD149" s="73">
        <v>92</v>
      </c>
      <c r="AE149" s="74">
        <v>2</v>
      </c>
      <c r="AF149" s="79">
        <v>39</v>
      </c>
      <c r="AG149" s="76">
        <v>0</v>
      </c>
      <c r="AH149" s="75">
        <v>106</v>
      </c>
      <c r="AI149" s="78">
        <v>0</v>
      </c>
      <c r="AJ149" s="75">
        <v>123</v>
      </c>
      <c r="AK149" s="78">
        <v>0</v>
      </c>
      <c r="AL149" s="50"/>
      <c r="AM149" s="22"/>
      <c r="AN149" s="50"/>
      <c r="AO149" s="80">
        <f t="shared" si="70"/>
        <v>1611</v>
      </c>
      <c r="AP149" s="56">
        <f t="shared" si="71"/>
        <v>1579</v>
      </c>
      <c r="AQ149" s="81">
        <f t="shared" si="72"/>
        <v>1547</v>
      </c>
      <c r="AR149" s="56">
        <f t="shared" si="73"/>
        <v>1473</v>
      </c>
      <c r="AS149" s="81">
        <f t="shared" si="74"/>
        <v>1541</v>
      </c>
      <c r="AT149" s="81">
        <f t="shared" si="75"/>
        <v>1451</v>
      </c>
      <c r="AU149" s="81">
        <f t="shared" si="76"/>
        <v>1459</v>
      </c>
      <c r="AV149" s="81">
        <f t="shared" si="77"/>
        <v>1500</v>
      </c>
      <c r="AW149" s="56">
        <f t="shared" si="78"/>
        <v>1687</v>
      </c>
      <c r="AX149" s="81">
        <f t="shared" si="79"/>
        <v>1467</v>
      </c>
      <c r="AY149" s="81">
        <f t="shared" si="80"/>
        <v>1396</v>
      </c>
      <c r="AZ149" s="2"/>
      <c r="BA149" s="82">
        <f t="shared" si="81"/>
        <v>12</v>
      </c>
      <c r="BB149" s="81">
        <f t="shared" si="82"/>
        <v>13</v>
      </c>
      <c r="BC149" s="81">
        <f t="shared" si="83"/>
        <v>12</v>
      </c>
      <c r="BD149" s="56">
        <f t="shared" si="84"/>
        <v>11</v>
      </c>
      <c r="BE149" s="81">
        <f t="shared" si="85"/>
        <v>13</v>
      </c>
      <c r="BF149" s="81">
        <f t="shared" si="86"/>
        <v>9</v>
      </c>
      <c r="BG149" s="81">
        <f t="shared" si="87"/>
        <v>10</v>
      </c>
      <c r="BH149" s="81">
        <f t="shared" si="88"/>
        <v>9</v>
      </c>
      <c r="BI149" s="81">
        <f t="shared" si="89"/>
        <v>12</v>
      </c>
      <c r="BJ149" s="81">
        <f t="shared" si="90"/>
        <v>10</v>
      </c>
      <c r="BK149" s="81">
        <f t="shared" si="91"/>
        <v>10</v>
      </c>
      <c r="BL149" s="57">
        <f t="shared" si="101"/>
        <v>121</v>
      </c>
      <c r="BM149" s="56">
        <f t="shared" si="102"/>
        <v>9</v>
      </c>
      <c r="BN149" s="56">
        <f t="shared" si="103"/>
        <v>13</v>
      </c>
      <c r="BO149" s="58">
        <f t="shared" si="104"/>
        <v>99</v>
      </c>
      <c r="BQ149" s="83">
        <f t="shared" si="92"/>
        <v>33</v>
      </c>
      <c r="BR149" s="84">
        <f t="shared" si="93"/>
        <v>144</v>
      </c>
    </row>
    <row r="150" spans="1:70" ht="15" customHeight="1">
      <c r="A150" s="61">
        <v>146</v>
      </c>
      <c r="B150" s="62" t="s">
        <v>180</v>
      </c>
      <c r="C150" s="31" t="s">
        <v>30</v>
      </c>
      <c r="D150" s="89"/>
      <c r="E150" s="64">
        <f t="shared" si="94"/>
        <v>1359.9</v>
      </c>
      <c r="F150" s="65">
        <f t="shared" si="95"/>
        <v>59.900000000000006</v>
      </c>
      <c r="G150" s="67">
        <v>1300</v>
      </c>
      <c r="H150" s="66"/>
      <c r="I150" s="67">
        <f t="shared" si="96"/>
        <v>-272.27272727272725</v>
      </c>
      <c r="J150" s="68">
        <f t="shared" si="97"/>
        <v>93</v>
      </c>
      <c r="K150" s="69">
        <v>11</v>
      </c>
      <c r="L150" s="70">
        <v>11</v>
      </c>
      <c r="M150" s="71">
        <f t="shared" si="98"/>
        <v>1572.2727272727273</v>
      </c>
      <c r="N150" s="67">
        <f t="shared" si="99"/>
        <v>120</v>
      </c>
      <c r="O150" s="72">
        <f t="shared" si="100"/>
        <v>99</v>
      </c>
      <c r="P150" s="73">
        <v>59</v>
      </c>
      <c r="Q150" s="74">
        <v>1</v>
      </c>
      <c r="R150" s="75">
        <v>65</v>
      </c>
      <c r="S150" s="76">
        <v>2</v>
      </c>
      <c r="T150" s="77">
        <v>47</v>
      </c>
      <c r="U150" s="78">
        <v>0</v>
      </c>
      <c r="V150" s="75">
        <v>69</v>
      </c>
      <c r="W150" s="78">
        <v>1</v>
      </c>
      <c r="X150" s="77">
        <v>61</v>
      </c>
      <c r="Y150" s="78">
        <v>0</v>
      </c>
      <c r="Z150" s="77">
        <v>77</v>
      </c>
      <c r="AA150" s="78">
        <v>2</v>
      </c>
      <c r="AB150" s="77">
        <v>88</v>
      </c>
      <c r="AC150" s="76">
        <v>0</v>
      </c>
      <c r="AD150" s="73">
        <v>103</v>
      </c>
      <c r="AE150" s="74">
        <v>1</v>
      </c>
      <c r="AF150" s="79">
        <v>100</v>
      </c>
      <c r="AG150" s="76">
        <v>0</v>
      </c>
      <c r="AH150" s="75">
        <v>80</v>
      </c>
      <c r="AI150" s="78">
        <v>2</v>
      </c>
      <c r="AJ150" s="75">
        <v>31</v>
      </c>
      <c r="AK150" s="78">
        <v>2</v>
      </c>
      <c r="AL150" s="50"/>
      <c r="AM150" s="22"/>
      <c r="AN150" s="50"/>
      <c r="AO150" s="80">
        <f t="shared" si="70"/>
        <v>1607</v>
      </c>
      <c r="AP150" s="56">
        <f t="shared" si="71"/>
        <v>1582</v>
      </c>
      <c r="AQ150" s="81">
        <f t="shared" si="72"/>
        <v>1648</v>
      </c>
      <c r="AR150" s="56">
        <f t="shared" si="73"/>
        <v>1577</v>
      </c>
      <c r="AS150" s="81">
        <f t="shared" si="74"/>
        <v>1599</v>
      </c>
      <c r="AT150" s="81">
        <f t="shared" si="75"/>
        <v>1541</v>
      </c>
      <c r="AU150" s="81">
        <f t="shared" si="76"/>
        <v>1515</v>
      </c>
      <c r="AV150" s="81">
        <f t="shared" si="77"/>
        <v>1473</v>
      </c>
      <c r="AW150" s="56">
        <f t="shared" si="78"/>
        <v>1483</v>
      </c>
      <c r="AX150" s="81">
        <f t="shared" si="79"/>
        <v>1537</v>
      </c>
      <c r="AY150" s="81">
        <f t="shared" si="80"/>
        <v>1733</v>
      </c>
      <c r="AZ150" s="2"/>
      <c r="BA150" s="82">
        <f t="shared" si="81"/>
        <v>14</v>
      </c>
      <c r="BB150" s="81">
        <f t="shared" si="82"/>
        <v>12</v>
      </c>
      <c r="BC150" s="81">
        <f t="shared" si="83"/>
        <v>13</v>
      </c>
      <c r="BD150" s="56">
        <f t="shared" si="84"/>
        <v>11</v>
      </c>
      <c r="BE150" s="81">
        <f t="shared" si="85"/>
        <v>13</v>
      </c>
      <c r="BF150" s="81">
        <f t="shared" si="86"/>
        <v>8</v>
      </c>
      <c r="BG150" s="81">
        <f t="shared" si="87"/>
        <v>13</v>
      </c>
      <c r="BH150" s="81">
        <f t="shared" si="88"/>
        <v>11</v>
      </c>
      <c r="BI150" s="81">
        <f t="shared" si="89"/>
        <v>10</v>
      </c>
      <c r="BJ150" s="81">
        <f t="shared" si="90"/>
        <v>7</v>
      </c>
      <c r="BK150" s="81">
        <f t="shared" si="91"/>
        <v>8</v>
      </c>
      <c r="BL150" s="57">
        <f t="shared" si="101"/>
        <v>120</v>
      </c>
      <c r="BM150" s="56">
        <f t="shared" si="102"/>
        <v>7</v>
      </c>
      <c r="BN150" s="56">
        <f t="shared" si="103"/>
        <v>14</v>
      </c>
      <c r="BO150" s="58">
        <f t="shared" si="104"/>
        <v>99</v>
      </c>
      <c r="BQ150" s="83">
        <f t="shared" si="92"/>
        <v>83</v>
      </c>
      <c r="BR150" s="84">
        <f t="shared" si="93"/>
        <v>93</v>
      </c>
    </row>
    <row r="151" spans="1:70" ht="15" customHeight="1">
      <c r="A151" s="61">
        <v>147</v>
      </c>
      <c r="B151" s="62" t="s">
        <v>181</v>
      </c>
      <c r="C151" s="31" t="s">
        <v>30</v>
      </c>
      <c r="D151" s="89"/>
      <c r="E151" s="64">
        <f t="shared" si="94"/>
        <v>1307.42</v>
      </c>
      <c r="F151" s="65">
        <f t="shared" si="95"/>
        <v>7.4200000000000266</v>
      </c>
      <c r="G151" s="67">
        <v>1300</v>
      </c>
      <c r="H151" s="66"/>
      <c r="I151" s="67">
        <f t="shared" si="96"/>
        <v>-124.63636363636374</v>
      </c>
      <c r="J151" s="68">
        <f t="shared" si="97"/>
        <v>140</v>
      </c>
      <c r="K151" s="69">
        <v>9</v>
      </c>
      <c r="L151" s="70">
        <v>11</v>
      </c>
      <c r="M151" s="71">
        <f t="shared" si="98"/>
        <v>1424.6363636363637</v>
      </c>
      <c r="N151" s="67">
        <f t="shared" si="99"/>
        <v>106</v>
      </c>
      <c r="O151" s="72">
        <f t="shared" si="100"/>
        <v>86</v>
      </c>
      <c r="P151" s="73">
        <v>60</v>
      </c>
      <c r="Q151" s="74">
        <v>0</v>
      </c>
      <c r="R151" s="75">
        <v>86</v>
      </c>
      <c r="S151" s="76">
        <v>0</v>
      </c>
      <c r="T151" s="77">
        <v>109</v>
      </c>
      <c r="U151" s="78">
        <v>2</v>
      </c>
      <c r="V151" s="75">
        <v>105</v>
      </c>
      <c r="W151" s="78">
        <v>0</v>
      </c>
      <c r="X151" s="77">
        <v>89</v>
      </c>
      <c r="Y151" s="78">
        <v>1</v>
      </c>
      <c r="Z151" s="77">
        <v>57</v>
      </c>
      <c r="AA151" s="78">
        <v>0</v>
      </c>
      <c r="AB151" s="77">
        <v>167</v>
      </c>
      <c r="AC151" s="76">
        <v>1</v>
      </c>
      <c r="AD151" s="73">
        <v>124</v>
      </c>
      <c r="AE151" s="74">
        <v>0</v>
      </c>
      <c r="AF151" s="79">
        <v>160</v>
      </c>
      <c r="AG151" s="76">
        <v>2</v>
      </c>
      <c r="AH151" s="75">
        <v>170</v>
      </c>
      <c r="AI151" s="78">
        <v>1</v>
      </c>
      <c r="AJ151" s="75">
        <v>172</v>
      </c>
      <c r="AK151" s="78">
        <v>2</v>
      </c>
      <c r="AL151" s="50"/>
      <c r="AM151" s="22"/>
      <c r="AN151" s="50"/>
      <c r="AO151" s="80">
        <f t="shared" si="70"/>
        <v>1607</v>
      </c>
      <c r="AP151" s="56">
        <f t="shared" si="71"/>
        <v>1518</v>
      </c>
      <c r="AQ151" s="81">
        <f t="shared" si="72"/>
        <v>1459</v>
      </c>
      <c r="AR151" s="56">
        <f t="shared" si="73"/>
        <v>1468</v>
      </c>
      <c r="AS151" s="81">
        <f t="shared" si="74"/>
        <v>1513</v>
      </c>
      <c r="AT151" s="81">
        <f t="shared" si="75"/>
        <v>1614</v>
      </c>
      <c r="AU151" s="81">
        <f t="shared" si="76"/>
        <v>1300</v>
      </c>
      <c r="AV151" s="81">
        <f t="shared" si="77"/>
        <v>1389</v>
      </c>
      <c r="AW151" s="56">
        <f t="shared" si="78"/>
        <v>1300</v>
      </c>
      <c r="AX151" s="81">
        <f t="shared" si="79"/>
        <v>1262</v>
      </c>
      <c r="AY151" s="81">
        <f t="shared" si="80"/>
        <v>1241</v>
      </c>
      <c r="AZ151" s="2"/>
      <c r="BA151" s="82">
        <f t="shared" si="81"/>
        <v>13</v>
      </c>
      <c r="BB151" s="81">
        <f t="shared" si="82"/>
        <v>14</v>
      </c>
      <c r="BC151" s="81">
        <f t="shared" si="83"/>
        <v>10</v>
      </c>
      <c r="BD151" s="56">
        <f t="shared" si="84"/>
        <v>9</v>
      </c>
      <c r="BE151" s="81">
        <f t="shared" si="85"/>
        <v>12</v>
      </c>
      <c r="BF151" s="81">
        <f t="shared" si="86"/>
        <v>13</v>
      </c>
      <c r="BG151" s="81">
        <f t="shared" si="87"/>
        <v>7</v>
      </c>
      <c r="BH151" s="81">
        <f t="shared" si="88"/>
        <v>6</v>
      </c>
      <c r="BI151" s="81">
        <f t="shared" si="89"/>
        <v>7</v>
      </c>
      <c r="BJ151" s="81">
        <f t="shared" si="90"/>
        <v>8</v>
      </c>
      <c r="BK151" s="81">
        <f t="shared" si="91"/>
        <v>7</v>
      </c>
      <c r="BL151" s="57">
        <f t="shared" si="101"/>
        <v>106</v>
      </c>
      <c r="BM151" s="56">
        <f t="shared" si="102"/>
        <v>6</v>
      </c>
      <c r="BN151" s="56">
        <f t="shared" si="103"/>
        <v>14</v>
      </c>
      <c r="BO151" s="58">
        <f t="shared" si="104"/>
        <v>86</v>
      </c>
      <c r="BQ151" s="83">
        <f t="shared" si="92"/>
        <v>37</v>
      </c>
      <c r="BR151" s="84">
        <f t="shared" si="93"/>
        <v>140</v>
      </c>
    </row>
    <row r="152" spans="1:70" ht="15" customHeight="1">
      <c r="A152" s="61">
        <v>148</v>
      </c>
      <c r="B152" s="62" t="s">
        <v>182</v>
      </c>
      <c r="C152" s="31" t="s">
        <v>30</v>
      </c>
      <c r="D152" s="89"/>
      <c r="E152" s="64">
        <f t="shared" si="94"/>
        <v>1381</v>
      </c>
      <c r="F152" s="65">
        <f t="shared" si="95"/>
        <v>81.000000000000014</v>
      </c>
      <c r="G152" s="67">
        <v>1300</v>
      </c>
      <c r="H152" s="66"/>
      <c r="I152" s="67">
        <f t="shared" si="96"/>
        <v>-368.18181818181824</v>
      </c>
      <c r="J152" s="68">
        <f t="shared" si="97"/>
        <v>88</v>
      </c>
      <c r="K152" s="69">
        <v>11</v>
      </c>
      <c r="L152" s="70">
        <v>11</v>
      </c>
      <c r="M152" s="71">
        <f t="shared" si="98"/>
        <v>1668.1818181818182</v>
      </c>
      <c r="N152" s="67">
        <f t="shared" si="99"/>
        <v>125</v>
      </c>
      <c r="O152" s="72">
        <f t="shared" si="100"/>
        <v>102</v>
      </c>
      <c r="P152" s="73">
        <v>61</v>
      </c>
      <c r="Q152" s="74">
        <v>2</v>
      </c>
      <c r="R152" s="75">
        <v>1</v>
      </c>
      <c r="S152" s="76">
        <v>2</v>
      </c>
      <c r="T152" s="77">
        <v>43</v>
      </c>
      <c r="U152" s="78">
        <v>0</v>
      </c>
      <c r="V152" s="75">
        <v>63</v>
      </c>
      <c r="W152" s="78">
        <v>0</v>
      </c>
      <c r="X152" s="77">
        <v>65</v>
      </c>
      <c r="Y152" s="78">
        <v>0</v>
      </c>
      <c r="Z152" s="77">
        <v>93</v>
      </c>
      <c r="AA152" s="78">
        <v>2</v>
      </c>
      <c r="AB152" s="77">
        <v>92</v>
      </c>
      <c r="AC152" s="76">
        <v>2</v>
      </c>
      <c r="AD152" s="73">
        <v>48</v>
      </c>
      <c r="AE152" s="74">
        <v>0</v>
      </c>
      <c r="AF152" s="79">
        <v>67</v>
      </c>
      <c r="AG152" s="76">
        <v>1</v>
      </c>
      <c r="AH152" s="75">
        <v>85</v>
      </c>
      <c r="AI152" s="78">
        <v>2</v>
      </c>
      <c r="AJ152" s="75">
        <v>11</v>
      </c>
      <c r="AK152" s="78">
        <v>0</v>
      </c>
      <c r="AL152" s="50"/>
      <c r="AM152" s="22"/>
      <c r="AN152" s="50"/>
      <c r="AO152" s="80">
        <f t="shared" si="70"/>
        <v>1599</v>
      </c>
      <c r="AP152" s="56">
        <f t="shared" si="71"/>
        <v>2222</v>
      </c>
      <c r="AQ152" s="81">
        <f t="shared" si="72"/>
        <v>1679</v>
      </c>
      <c r="AR152" s="56">
        <f t="shared" si="73"/>
        <v>1598</v>
      </c>
      <c r="AS152" s="81">
        <f t="shared" si="74"/>
        <v>1582</v>
      </c>
      <c r="AT152" s="81">
        <f t="shared" si="75"/>
        <v>1500</v>
      </c>
      <c r="AU152" s="81">
        <f t="shared" si="76"/>
        <v>1500</v>
      </c>
      <c r="AV152" s="81">
        <f t="shared" si="77"/>
        <v>1647</v>
      </c>
      <c r="AW152" s="56">
        <f t="shared" si="78"/>
        <v>1580</v>
      </c>
      <c r="AX152" s="81">
        <f t="shared" si="79"/>
        <v>1522</v>
      </c>
      <c r="AY152" s="81">
        <f t="shared" si="80"/>
        <v>1921</v>
      </c>
      <c r="AZ152" s="2"/>
      <c r="BA152" s="82">
        <f t="shared" si="81"/>
        <v>13</v>
      </c>
      <c r="BB152" s="81">
        <f t="shared" si="82"/>
        <v>13</v>
      </c>
      <c r="BC152" s="81">
        <f t="shared" si="83"/>
        <v>14</v>
      </c>
      <c r="BD152" s="56">
        <f t="shared" si="84"/>
        <v>11</v>
      </c>
      <c r="BE152" s="81">
        <f t="shared" si="85"/>
        <v>12</v>
      </c>
      <c r="BF152" s="81">
        <f t="shared" si="86"/>
        <v>10</v>
      </c>
      <c r="BG152" s="81">
        <f t="shared" si="87"/>
        <v>9</v>
      </c>
      <c r="BH152" s="81">
        <f t="shared" si="88"/>
        <v>12</v>
      </c>
      <c r="BI152" s="81">
        <f t="shared" si="89"/>
        <v>10</v>
      </c>
      <c r="BJ152" s="81">
        <f t="shared" si="90"/>
        <v>9</v>
      </c>
      <c r="BK152" s="81">
        <f t="shared" si="91"/>
        <v>12</v>
      </c>
      <c r="BL152" s="57">
        <f t="shared" si="101"/>
        <v>125</v>
      </c>
      <c r="BM152" s="56">
        <f t="shared" si="102"/>
        <v>9</v>
      </c>
      <c r="BN152" s="56">
        <f t="shared" si="103"/>
        <v>14</v>
      </c>
      <c r="BO152" s="58">
        <f t="shared" si="104"/>
        <v>102</v>
      </c>
      <c r="BQ152" s="83">
        <f t="shared" si="92"/>
        <v>89</v>
      </c>
      <c r="BR152" s="84">
        <f t="shared" si="93"/>
        <v>88</v>
      </c>
    </row>
    <row r="153" spans="1:70" ht="15" customHeight="1">
      <c r="A153" s="61">
        <v>149</v>
      </c>
      <c r="B153" s="62" t="s">
        <v>183</v>
      </c>
      <c r="C153" s="31" t="s">
        <v>30</v>
      </c>
      <c r="D153" s="89"/>
      <c r="E153" s="64">
        <f t="shared" si="94"/>
        <v>1233.46</v>
      </c>
      <c r="F153" s="65">
        <f t="shared" si="95"/>
        <v>-66.539999999999992</v>
      </c>
      <c r="G153" s="67">
        <v>1300</v>
      </c>
      <c r="H153" s="66"/>
      <c r="I153" s="67">
        <f t="shared" si="96"/>
        <v>-67.299999999999955</v>
      </c>
      <c r="J153" s="68">
        <f t="shared" si="97"/>
        <v>175</v>
      </c>
      <c r="K153" s="69">
        <v>4</v>
      </c>
      <c r="L153" s="70">
        <v>10</v>
      </c>
      <c r="M153" s="71">
        <f t="shared" si="98"/>
        <v>1367.3</v>
      </c>
      <c r="N153" s="67">
        <f t="shared" si="99"/>
        <v>83</v>
      </c>
      <c r="O153" s="72">
        <f t="shared" si="100"/>
        <v>71</v>
      </c>
      <c r="P153" s="73">
        <v>62</v>
      </c>
      <c r="Q153" s="74">
        <v>0</v>
      </c>
      <c r="R153" s="75">
        <v>90</v>
      </c>
      <c r="S153" s="76">
        <v>0</v>
      </c>
      <c r="T153" s="77">
        <v>112</v>
      </c>
      <c r="U153" s="78">
        <v>0</v>
      </c>
      <c r="V153" s="75">
        <v>999</v>
      </c>
      <c r="W153" s="78">
        <v>2</v>
      </c>
      <c r="X153" s="77">
        <v>103</v>
      </c>
      <c r="Y153" s="78">
        <v>0</v>
      </c>
      <c r="Z153" s="77">
        <v>134</v>
      </c>
      <c r="AA153" s="78">
        <v>0</v>
      </c>
      <c r="AB153" s="77">
        <v>172</v>
      </c>
      <c r="AC153" s="76">
        <v>0</v>
      </c>
      <c r="AD153" s="73">
        <v>175</v>
      </c>
      <c r="AE153" s="74">
        <v>0</v>
      </c>
      <c r="AF153" s="79">
        <v>130</v>
      </c>
      <c r="AG153" s="76">
        <v>1</v>
      </c>
      <c r="AH153" s="75">
        <v>160</v>
      </c>
      <c r="AI153" s="78">
        <v>0</v>
      </c>
      <c r="AJ153" s="75">
        <v>156</v>
      </c>
      <c r="AK153" s="78">
        <v>1</v>
      </c>
      <c r="AL153" s="50"/>
      <c r="AM153" s="22"/>
      <c r="AN153" s="50"/>
      <c r="AO153" s="80">
        <f t="shared" si="70"/>
        <v>1599</v>
      </c>
      <c r="AP153" s="56">
        <f t="shared" si="71"/>
        <v>1509</v>
      </c>
      <c r="AQ153" s="81">
        <f t="shared" si="72"/>
        <v>1451</v>
      </c>
      <c r="AR153" s="56" t="str">
        <f t="shared" si="73"/>
        <v>999 *</v>
      </c>
      <c r="AS153" s="81">
        <f t="shared" si="74"/>
        <v>1473</v>
      </c>
      <c r="AT153" s="81">
        <f t="shared" si="75"/>
        <v>1300</v>
      </c>
      <c r="AU153" s="81">
        <f t="shared" si="76"/>
        <v>1241</v>
      </c>
      <c r="AV153" s="81">
        <f t="shared" si="77"/>
        <v>1162</v>
      </c>
      <c r="AW153" s="56">
        <f t="shared" si="78"/>
        <v>1338</v>
      </c>
      <c r="AX153" s="81">
        <f t="shared" si="79"/>
        <v>1300</v>
      </c>
      <c r="AY153" s="81">
        <f t="shared" si="80"/>
        <v>1300</v>
      </c>
      <c r="AZ153" s="2"/>
      <c r="BA153" s="82">
        <f t="shared" si="81"/>
        <v>11</v>
      </c>
      <c r="BB153" s="81">
        <f t="shared" si="82"/>
        <v>12</v>
      </c>
      <c r="BC153" s="81">
        <f t="shared" si="83"/>
        <v>9</v>
      </c>
      <c r="BD153" s="56">
        <f t="shared" si="84"/>
        <v>0</v>
      </c>
      <c r="BE153" s="81">
        <f t="shared" si="85"/>
        <v>11</v>
      </c>
      <c r="BF153" s="81">
        <f t="shared" si="86"/>
        <v>8</v>
      </c>
      <c r="BG153" s="81">
        <f t="shared" si="87"/>
        <v>7</v>
      </c>
      <c r="BH153" s="81">
        <f t="shared" si="88"/>
        <v>7</v>
      </c>
      <c r="BI153" s="81">
        <f t="shared" si="89"/>
        <v>5</v>
      </c>
      <c r="BJ153" s="81">
        <f t="shared" si="90"/>
        <v>7</v>
      </c>
      <c r="BK153" s="81">
        <f t="shared" si="91"/>
        <v>6</v>
      </c>
      <c r="BL153" s="57">
        <f t="shared" si="101"/>
        <v>83</v>
      </c>
      <c r="BM153" s="56">
        <f t="shared" si="102"/>
        <v>0</v>
      </c>
      <c r="BN153" s="56">
        <f t="shared" si="103"/>
        <v>12</v>
      </c>
      <c r="BO153" s="58">
        <f t="shared" si="104"/>
        <v>71</v>
      </c>
      <c r="BQ153" s="83">
        <f t="shared" si="92"/>
        <v>2</v>
      </c>
      <c r="BR153" s="84">
        <f t="shared" si="93"/>
        <v>175</v>
      </c>
    </row>
    <row r="154" spans="1:70" ht="15" customHeight="1">
      <c r="A154" s="61">
        <v>150</v>
      </c>
      <c r="B154" s="62" t="s">
        <v>184</v>
      </c>
      <c r="C154" s="31" t="s">
        <v>30</v>
      </c>
      <c r="D154" s="89"/>
      <c r="E154" s="64">
        <f t="shared" si="94"/>
        <v>1316.08</v>
      </c>
      <c r="F154" s="65">
        <f t="shared" si="95"/>
        <v>16.079999999999998</v>
      </c>
      <c r="G154" s="67">
        <v>1300</v>
      </c>
      <c r="H154" s="66"/>
      <c r="I154" s="67">
        <f t="shared" si="96"/>
        <v>-164</v>
      </c>
      <c r="J154" s="68">
        <f t="shared" si="97"/>
        <v>141</v>
      </c>
      <c r="K154" s="69">
        <v>9</v>
      </c>
      <c r="L154" s="70">
        <v>11</v>
      </c>
      <c r="M154" s="71">
        <f t="shared" si="98"/>
        <v>1464</v>
      </c>
      <c r="N154" s="67">
        <f t="shared" si="99"/>
        <v>103</v>
      </c>
      <c r="O154" s="72">
        <f t="shared" si="100"/>
        <v>85</v>
      </c>
      <c r="P154" s="73">
        <v>63</v>
      </c>
      <c r="Q154" s="74">
        <v>0</v>
      </c>
      <c r="R154" s="75">
        <v>61</v>
      </c>
      <c r="S154" s="76">
        <v>1</v>
      </c>
      <c r="T154" s="77">
        <v>65</v>
      </c>
      <c r="U154" s="78">
        <v>0</v>
      </c>
      <c r="V154" s="75">
        <v>117</v>
      </c>
      <c r="W154" s="78">
        <v>0</v>
      </c>
      <c r="X154" s="77">
        <v>130</v>
      </c>
      <c r="Y154" s="78">
        <v>2</v>
      </c>
      <c r="Z154" s="77">
        <v>87</v>
      </c>
      <c r="AA154" s="78">
        <v>1</v>
      </c>
      <c r="AB154" s="77">
        <v>111</v>
      </c>
      <c r="AC154" s="76">
        <v>1</v>
      </c>
      <c r="AD154" s="73">
        <v>115</v>
      </c>
      <c r="AE154" s="74">
        <v>0</v>
      </c>
      <c r="AF154" s="79">
        <v>93</v>
      </c>
      <c r="AG154" s="76">
        <v>0</v>
      </c>
      <c r="AH154" s="75">
        <v>129</v>
      </c>
      <c r="AI154" s="78">
        <v>2</v>
      </c>
      <c r="AJ154" s="75">
        <v>167</v>
      </c>
      <c r="AK154" s="78">
        <v>2</v>
      </c>
      <c r="AL154" s="50"/>
      <c r="AM154" s="22"/>
      <c r="AN154" s="50"/>
      <c r="AO154" s="80">
        <f t="shared" si="70"/>
        <v>1598</v>
      </c>
      <c r="AP154" s="56">
        <f t="shared" si="71"/>
        <v>1599</v>
      </c>
      <c r="AQ154" s="81">
        <f t="shared" si="72"/>
        <v>1582</v>
      </c>
      <c r="AR154" s="56">
        <f t="shared" si="73"/>
        <v>1432</v>
      </c>
      <c r="AS154" s="81">
        <f t="shared" si="74"/>
        <v>1338</v>
      </c>
      <c r="AT154" s="81">
        <f t="shared" si="75"/>
        <v>1516</v>
      </c>
      <c r="AU154" s="81">
        <f t="shared" si="76"/>
        <v>1454</v>
      </c>
      <c r="AV154" s="81">
        <f t="shared" si="77"/>
        <v>1437</v>
      </c>
      <c r="AW154" s="56">
        <f t="shared" si="78"/>
        <v>1500</v>
      </c>
      <c r="AX154" s="81">
        <f t="shared" si="79"/>
        <v>1348</v>
      </c>
      <c r="AY154" s="81">
        <f t="shared" si="80"/>
        <v>1300</v>
      </c>
      <c r="AZ154" s="2"/>
      <c r="BA154" s="82">
        <f t="shared" si="81"/>
        <v>11</v>
      </c>
      <c r="BB154" s="81">
        <f t="shared" si="82"/>
        <v>13</v>
      </c>
      <c r="BC154" s="81">
        <f t="shared" si="83"/>
        <v>12</v>
      </c>
      <c r="BD154" s="56">
        <f t="shared" si="84"/>
        <v>9</v>
      </c>
      <c r="BE154" s="81">
        <f t="shared" si="85"/>
        <v>5</v>
      </c>
      <c r="BF154" s="81">
        <f t="shared" si="86"/>
        <v>10</v>
      </c>
      <c r="BG154" s="81">
        <f t="shared" si="87"/>
        <v>9</v>
      </c>
      <c r="BH154" s="81">
        <f t="shared" si="88"/>
        <v>10</v>
      </c>
      <c r="BI154" s="81">
        <f t="shared" si="89"/>
        <v>10</v>
      </c>
      <c r="BJ154" s="81">
        <f t="shared" si="90"/>
        <v>7</v>
      </c>
      <c r="BK154" s="81">
        <f t="shared" si="91"/>
        <v>7</v>
      </c>
      <c r="BL154" s="57">
        <f t="shared" si="101"/>
        <v>103</v>
      </c>
      <c r="BM154" s="56">
        <f t="shared" si="102"/>
        <v>5</v>
      </c>
      <c r="BN154" s="56">
        <f t="shared" si="103"/>
        <v>13</v>
      </c>
      <c r="BO154" s="58">
        <f t="shared" si="104"/>
        <v>85</v>
      </c>
      <c r="BQ154" s="83">
        <f t="shared" si="92"/>
        <v>36</v>
      </c>
      <c r="BR154" s="84">
        <f t="shared" si="93"/>
        <v>141</v>
      </c>
    </row>
    <row r="155" spans="1:70" ht="15" customHeight="1">
      <c r="A155" s="61">
        <v>151</v>
      </c>
      <c r="B155" s="62" t="s">
        <v>185</v>
      </c>
      <c r="C155" s="31" t="s">
        <v>30</v>
      </c>
      <c r="D155" s="89"/>
      <c r="E155" s="64">
        <f t="shared" si="94"/>
        <v>1315.78</v>
      </c>
      <c r="F155" s="65">
        <f t="shared" si="95"/>
        <v>15.779999999999976</v>
      </c>
      <c r="G155" s="67">
        <v>1300</v>
      </c>
      <c r="H155" s="66"/>
      <c r="I155" s="67">
        <f t="shared" si="96"/>
        <v>-208.09090909090901</v>
      </c>
      <c r="J155" s="68">
        <f t="shared" si="97"/>
        <v>153</v>
      </c>
      <c r="K155" s="69">
        <v>8</v>
      </c>
      <c r="L155" s="70">
        <v>11</v>
      </c>
      <c r="M155" s="71">
        <f t="shared" si="98"/>
        <v>1508.090909090909</v>
      </c>
      <c r="N155" s="67">
        <f t="shared" si="99"/>
        <v>104</v>
      </c>
      <c r="O155" s="72">
        <f t="shared" si="100"/>
        <v>84</v>
      </c>
      <c r="P155" s="73">
        <v>64</v>
      </c>
      <c r="Q155" s="74">
        <v>1</v>
      </c>
      <c r="R155" s="75">
        <v>58</v>
      </c>
      <c r="S155" s="76">
        <v>2</v>
      </c>
      <c r="T155" s="77">
        <v>52</v>
      </c>
      <c r="U155" s="78">
        <v>0</v>
      </c>
      <c r="V155" s="75">
        <v>68</v>
      </c>
      <c r="W155" s="78">
        <v>0</v>
      </c>
      <c r="X155" s="77">
        <v>100</v>
      </c>
      <c r="Y155" s="78">
        <v>0</v>
      </c>
      <c r="Z155" s="77">
        <v>80</v>
      </c>
      <c r="AA155" s="78">
        <v>0</v>
      </c>
      <c r="AB155" s="77">
        <v>113</v>
      </c>
      <c r="AC155" s="76">
        <v>0</v>
      </c>
      <c r="AD155" s="73">
        <v>130</v>
      </c>
      <c r="AE155" s="74">
        <v>1</v>
      </c>
      <c r="AF155" s="79">
        <v>166</v>
      </c>
      <c r="AG155" s="76">
        <v>2</v>
      </c>
      <c r="AH155" s="75">
        <v>40</v>
      </c>
      <c r="AI155" s="78">
        <v>0</v>
      </c>
      <c r="AJ155" s="75">
        <v>124</v>
      </c>
      <c r="AK155" s="78">
        <v>2</v>
      </c>
      <c r="AL155" s="50"/>
      <c r="AM155" s="22"/>
      <c r="AN155" s="50"/>
      <c r="AO155" s="80">
        <f t="shared" si="70"/>
        <v>1587</v>
      </c>
      <c r="AP155" s="56">
        <f t="shared" si="71"/>
        <v>1611</v>
      </c>
      <c r="AQ155" s="81">
        <f t="shared" si="72"/>
        <v>1633</v>
      </c>
      <c r="AR155" s="56">
        <f t="shared" si="73"/>
        <v>1579</v>
      </c>
      <c r="AS155" s="81">
        <f t="shared" si="74"/>
        <v>1483</v>
      </c>
      <c r="AT155" s="81">
        <f t="shared" si="75"/>
        <v>1537</v>
      </c>
      <c r="AU155" s="81">
        <f t="shared" si="76"/>
        <v>1449</v>
      </c>
      <c r="AV155" s="81">
        <f t="shared" si="77"/>
        <v>1338</v>
      </c>
      <c r="AW155" s="56">
        <f t="shared" si="78"/>
        <v>1300</v>
      </c>
      <c r="AX155" s="81">
        <f t="shared" si="79"/>
        <v>1683</v>
      </c>
      <c r="AY155" s="81">
        <f t="shared" si="80"/>
        <v>1389</v>
      </c>
      <c r="AZ155" s="2"/>
      <c r="BA155" s="82">
        <f t="shared" si="81"/>
        <v>11</v>
      </c>
      <c r="BB155" s="81">
        <f t="shared" si="82"/>
        <v>12</v>
      </c>
      <c r="BC155" s="81">
        <f t="shared" si="83"/>
        <v>15</v>
      </c>
      <c r="BD155" s="56">
        <f t="shared" si="84"/>
        <v>13</v>
      </c>
      <c r="BE155" s="81">
        <f t="shared" si="85"/>
        <v>10</v>
      </c>
      <c r="BF155" s="81">
        <f t="shared" si="86"/>
        <v>7</v>
      </c>
      <c r="BG155" s="81">
        <f t="shared" si="87"/>
        <v>10</v>
      </c>
      <c r="BH155" s="81">
        <f t="shared" si="88"/>
        <v>5</v>
      </c>
      <c r="BI155" s="81">
        <f t="shared" si="89"/>
        <v>7</v>
      </c>
      <c r="BJ155" s="81">
        <f t="shared" si="90"/>
        <v>8</v>
      </c>
      <c r="BK155" s="81">
        <f t="shared" si="91"/>
        <v>6</v>
      </c>
      <c r="BL155" s="57">
        <f t="shared" si="101"/>
        <v>104</v>
      </c>
      <c r="BM155" s="56">
        <f t="shared" si="102"/>
        <v>5</v>
      </c>
      <c r="BN155" s="56">
        <f t="shared" si="103"/>
        <v>15</v>
      </c>
      <c r="BO155" s="58">
        <f t="shared" si="104"/>
        <v>84</v>
      </c>
      <c r="BQ155" s="83">
        <f t="shared" si="92"/>
        <v>23</v>
      </c>
      <c r="BR155" s="84">
        <f t="shared" si="93"/>
        <v>153</v>
      </c>
    </row>
    <row r="156" spans="1:70" ht="15" customHeight="1">
      <c r="A156" s="61">
        <v>152</v>
      </c>
      <c r="B156" s="62" t="s">
        <v>186</v>
      </c>
      <c r="C156" s="31" t="s">
        <v>30</v>
      </c>
      <c r="D156" s="89"/>
      <c r="E156" s="64">
        <f t="shared" si="94"/>
        <v>1352.58</v>
      </c>
      <c r="F156" s="65">
        <f t="shared" si="95"/>
        <v>52.580000000000013</v>
      </c>
      <c r="G156" s="67">
        <v>1300</v>
      </c>
      <c r="H156" s="66"/>
      <c r="I156" s="67">
        <f t="shared" si="96"/>
        <v>-284.4545454545455</v>
      </c>
      <c r="J156" s="68">
        <f t="shared" si="97"/>
        <v>109</v>
      </c>
      <c r="K156" s="69">
        <v>10</v>
      </c>
      <c r="L156" s="70">
        <v>11</v>
      </c>
      <c r="M156" s="71">
        <f t="shared" si="98"/>
        <v>1584.4545454545455</v>
      </c>
      <c r="N156" s="67">
        <f t="shared" si="99"/>
        <v>122</v>
      </c>
      <c r="O156" s="72">
        <f t="shared" si="100"/>
        <v>100</v>
      </c>
      <c r="P156" s="73">
        <v>65</v>
      </c>
      <c r="Q156" s="74">
        <v>1</v>
      </c>
      <c r="R156" s="75">
        <v>71</v>
      </c>
      <c r="S156" s="76">
        <v>0</v>
      </c>
      <c r="T156" s="77">
        <v>89</v>
      </c>
      <c r="U156" s="78">
        <v>2</v>
      </c>
      <c r="V156" s="75">
        <v>73</v>
      </c>
      <c r="W156" s="78">
        <v>2</v>
      </c>
      <c r="X156" s="77">
        <v>59</v>
      </c>
      <c r="Y156" s="78">
        <v>0</v>
      </c>
      <c r="Z156" s="77">
        <v>6</v>
      </c>
      <c r="AA156" s="78">
        <v>2</v>
      </c>
      <c r="AB156" s="77">
        <v>49</v>
      </c>
      <c r="AC156" s="76">
        <v>1</v>
      </c>
      <c r="AD156" s="73">
        <v>56</v>
      </c>
      <c r="AE156" s="74">
        <v>0</v>
      </c>
      <c r="AF156" s="79">
        <v>74</v>
      </c>
      <c r="AG156" s="76">
        <v>0</v>
      </c>
      <c r="AH156" s="75">
        <v>107</v>
      </c>
      <c r="AI156" s="78">
        <v>0</v>
      </c>
      <c r="AJ156" s="75">
        <v>125</v>
      </c>
      <c r="AK156" s="78">
        <v>2</v>
      </c>
      <c r="AL156" s="50"/>
      <c r="AM156" s="22"/>
      <c r="AN156" s="50"/>
      <c r="AO156" s="80">
        <f t="shared" si="70"/>
        <v>1582</v>
      </c>
      <c r="AP156" s="56">
        <f t="shared" si="71"/>
        <v>1551</v>
      </c>
      <c r="AQ156" s="81">
        <f t="shared" si="72"/>
        <v>1513</v>
      </c>
      <c r="AR156" s="56">
        <f t="shared" si="73"/>
        <v>1548</v>
      </c>
      <c r="AS156" s="81">
        <f t="shared" si="74"/>
        <v>1607</v>
      </c>
      <c r="AT156" s="81">
        <f t="shared" si="75"/>
        <v>1967</v>
      </c>
      <c r="AU156" s="81">
        <f t="shared" si="76"/>
        <v>1646</v>
      </c>
      <c r="AV156" s="81">
        <f t="shared" si="77"/>
        <v>1617</v>
      </c>
      <c r="AW156" s="56">
        <f t="shared" si="78"/>
        <v>1547</v>
      </c>
      <c r="AX156" s="81">
        <f t="shared" si="79"/>
        <v>1465</v>
      </c>
      <c r="AY156" s="81">
        <f t="shared" si="80"/>
        <v>1386</v>
      </c>
      <c r="AZ156" s="2"/>
      <c r="BA156" s="82">
        <f t="shared" si="81"/>
        <v>12</v>
      </c>
      <c r="BB156" s="81">
        <f t="shared" si="82"/>
        <v>12</v>
      </c>
      <c r="BC156" s="81">
        <f t="shared" si="83"/>
        <v>12</v>
      </c>
      <c r="BD156" s="56">
        <f t="shared" si="84"/>
        <v>9</v>
      </c>
      <c r="BE156" s="81">
        <f t="shared" si="85"/>
        <v>14</v>
      </c>
      <c r="BF156" s="81">
        <f t="shared" si="86"/>
        <v>9</v>
      </c>
      <c r="BG156" s="81">
        <f t="shared" si="87"/>
        <v>10</v>
      </c>
      <c r="BH156" s="81">
        <f t="shared" si="88"/>
        <v>12</v>
      </c>
      <c r="BI156" s="81">
        <f t="shared" si="89"/>
        <v>12</v>
      </c>
      <c r="BJ156" s="81">
        <f t="shared" si="90"/>
        <v>12</v>
      </c>
      <c r="BK156" s="81">
        <f t="shared" si="91"/>
        <v>8</v>
      </c>
      <c r="BL156" s="57">
        <f t="shared" si="101"/>
        <v>122</v>
      </c>
      <c r="BM156" s="56">
        <f t="shared" si="102"/>
        <v>8</v>
      </c>
      <c r="BN156" s="56">
        <f t="shared" si="103"/>
        <v>14</v>
      </c>
      <c r="BO156" s="58">
        <f t="shared" si="104"/>
        <v>100</v>
      </c>
      <c r="BQ156" s="83">
        <f t="shared" si="92"/>
        <v>68</v>
      </c>
      <c r="BR156" s="84">
        <f t="shared" si="93"/>
        <v>109</v>
      </c>
    </row>
    <row r="157" spans="1:70" ht="15" customHeight="1">
      <c r="A157" s="61">
        <v>153</v>
      </c>
      <c r="B157" s="62" t="s">
        <v>187</v>
      </c>
      <c r="C157" s="31" t="s">
        <v>30</v>
      </c>
      <c r="D157" s="89"/>
      <c r="E157" s="64">
        <f t="shared" si="94"/>
        <v>1356.58</v>
      </c>
      <c r="F157" s="65">
        <f t="shared" si="95"/>
        <v>56.580000000000013</v>
      </c>
      <c r="G157" s="67">
        <v>1300</v>
      </c>
      <c r="H157" s="66"/>
      <c r="I157" s="67">
        <f t="shared" si="96"/>
        <v>-211.72727272727275</v>
      </c>
      <c r="J157" s="68">
        <f t="shared" si="97"/>
        <v>70</v>
      </c>
      <c r="K157" s="69">
        <v>12</v>
      </c>
      <c r="L157" s="70">
        <v>11</v>
      </c>
      <c r="M157" s="71">
        <f t="shared" si="98"/>
        <v>1511.7272727272727</v>
      </c>
      <c r="N157" s="67">
        <f t="shared" si="99"/>
        <v>117</v>
      </c>
      <c r="O157" s="72">
        <f t="shared" si="100"/>
        <v>95</v>
      </c>
      <c r="P157" s="73">
        <v>66</v>
      </c>
      <c r="Q157" s="74">
        <v>0</v>
      </c>
      <c r="R157" s="75">
        <v>94</v>
      </c>
      <c r="S157" s="76">
        <v>0</v>
      </c>
      <c r="T157" s="77">
        <v>124</v>
      </c>
      <c r="U157" s="78">
        <v>2</v>
      </c>
      <c r="V157" s="75">
        <v>106</v>
      </c>
      <c r="W157" s="78">
        <v>1</v>
      </c>
      <c r="X157" s="77">
        <v>112</v>
      </c>
      <c r="Y157" s="78">
        <v>0</v>
      </c>
      <c r="Z157" s="77">
        <v>113</v>
      </c>
      <c r="AA157" s="78">
        <v>2</v>
      </c>
      <c r="AB157" s="77">
        <v>80</v>
      </c>
      <c r="AC157" s="76">
        <v>2</v>
      </c>
      <c r="AD157" s="73">
        <v>86</v>
      </c>
      <c r="AE157" s="74">
        <v>0</v>
      </c>
      <c r="AF157" s="79">
        <v>103</v>
      </c>
      <c r="AG157" s="76">
        <v>2</v>
      </c>
      <c r="AH157" s="75">
        <v>34</v>
      </c>
      <c r="AI157" s="78">
        <v>2</v>
      </c>
      <c r="AJ157" s="75">
        <v>70</v>
      </c>
      <c r="AK157" s="78">
        <v>1</v>
      </c>
      <c r="AL157" s="50"/>
      <c r="AM157" s="22"/>
      <c r="AN157" s="50"/>
      <c r="AO157" s="80">
        <f t="shared" si="70"/>
        <v>1581</v>
      </c>
      <c r="AP157" s="56">
        <f t="shared" si="71"/>
        <v>1497</v>
      </c>
      <c r="AQ157" s="81">
        <f t="shared" si="72"/>
        <v>1389</v>
      </c>
      <c r="AR157" s="56">
        <f t="shared" si="73"/>
        <v>1467</v>
      </c>
      <c r="AS157" s="81">
        <f t="shared" si="74"/>
        <v>1451</v>
      </c>
      <c r="AT157" s="81">
        <f t="shared" si="75"/>
        <v>1449</v>
      </c>
      <c r="AU157" s="81">
        <f t="shared" si="76"/>
        <v>1537</v>
      </c>
      <c r="AV157" s="81">
        <f t="shared" si="77"/>
        <v>1518</v>
      </c>
      <c r="AW157" s="56">
        <f t="shared" si="78"/>
        <v>1473</v>
      </c>
      <c r="AX157" s="81">
        <f t="shared" si="79"/>
        <v>1706</v>
      </c>
      <c r="AY157" s="81">
        <f t="shared" si="80"/>
        <v>1561</v>
      </c>
      <c r="AZ157" s="2"/>
      <c r="BA157" s="82">
        <f t="shared" si="81"/>
        <v>16</v>
      </c>
      <c r="BB157" s="81">
        <f t="shared" si="82"/>
        <v>11</v>
      </c>
      <c r="BC157" s="81">
        <f t="shared" si="83"/>
        <v>6</v>
      </c>
      <c r="BD157" s="56">
        <f t="shared" si="84"/>
        <v>10</v>
      </c>
      <c r="BE157" s="81">
        <f t="shared" si="85"/>
        <v>9</v>
      </c>
      <c r="BF157" s="81">
        <f t="shared" si="86"/>
        <v>10</v>
      </c>
      <c r="BG157" s="81">
        <f t="shared" si="87"/>
        <v>7</v>
      </c>
      <c r="BH157" s="81">
        <f t="shared" si="88"/>
        <v>14</v>
      </c>
      <c r="BI157" s="81">
        <f t="shared" si="89"/>
        <v>11</v>
      </c>
      <c r="BJ157" s="81">
        <f t="shared" si="90"/>
        <v>11</v>
      </c>
      <c r="BK157" s="81">
        <f t="shared" si="91"/>
        <v>12</v>
      </c>
      <c r="BL157" s="57">
        <f t="shared" si="101"/>
        <v>117</v>
      </c>
      <c r="BM157" s="56">
        <f t="shared" si="102"/>
        <v>6</v>
      </c>
      <c r="BN157" s="56">
        <f t="shared" si="103"/>
        <v>16</v>
      </c>
      <c r="BO157" s="58">
        <f t="shared" si="104"/>
        <v>95</v>
      </c>
      <c r="BQ157" s="83">
        <f t="shared" si="92"/>
        <v>107</v>
      </c>
      <c r="BR157" s="84">
        <f t="shared" si="93"/>
        <v>70</v>
      </c>
    </row>
    <row r="158" spans="1:70" ht="15" customHeight="1">
      <c r="A158" s="61">
        <v>154</v>
      </c>
      <c r="B158" s="62" t="s">
        <v>188</v>
      </c>
      <c r="C158" s="62" t="s">
        <v>30</v>
      </c>
      <c r="D158" s="89"/>
      <c r="E158" s="64">
        <f t="shared" si="94"/>
        <v>1314.44</v>
      </c>
      <c r="F158" s="65">
        <f t="shared" si="95"/>
        <v>14.44</v>
      </c>
      <c r="G158" s="67">
        <v>1300</v>
      </c>
      <c r="H158" s="66"/>
      <c r="I158" s="67">
        <f t="shared" si="96"/>
        <v>-202</v>
      </c>
      <c r="J158" s="68">
        <f t="shared" si="97"/>
        <v>150</v>
      </c>
      <c r="K158" s="69">
        <v>8</v>
      </c>
      <c r="L158" s="70">
        <v>11</v>
      </c>
      <c r="M158" s="71">
        <f t="shared" si="98"/>
        <v>1502</v>
      </c>
      <c r="N158" s="67">
        <f t="shared" si="99"/>
        <v>105</v>
      </c>
      <c r="O158" s="72">
        <f t="shared" si="100"/>
        <v>88</v>
      </c>
      <c r="P158" s="73">
        <v>67</v>
      </c>
      <c r="Q158" s="74">
        <v>0</v>
      </c>
      <c r="R158" s="75">
        <v>95</v>
      </c>
      <c r="S158" s="76">
        <v>1</v>
      </c>
      <c r="T158" s="77">
        <v>93</v>
      </c>
      <c r="U158" s="78">
        <v>0</v>
      </c>
      <c r="V158" s="75">
        <v>125</v>
      </c>
      <c r="W158" s="78">
        <v>2</v>
      </c>
      <c r="X158" s="77">
        <v>87</v>
      </c>
      <c r="Y158" s="78">
        <v>2</v>
      </c>
      <c r="Z158" s="77">
        <v>71</v>
      </c>
      <c r="AA158" s="78">
        <v>0</v>
      </c>
      <c r="AB158" s="77">
        <v>90</v>
      </c>
      <c r="AC158" s="76">
        <v>0</v>
      </c>
      <c r="AD158" s="73">
        <v>111</v>
      </c>
      <c r="AE158" s="74">
        <v>1</v>
      </c>
      <c r="AF158" s="79">
        <v>109</v>
      </c>
      <c r="AG158" s="76">
        <v>0</v>
      </c>
      <c r="AH158" s="75">
        <v>31</v>
      </c>
      <c r="AI158" s="78">
        <v>0</v>
      </c>
      <c r="AJ158" s="75">
        <v>130</v>
      </c>
      <c r="AK158" s="78">
        <v>2</v>
      </c>
      <c r="AL158" s="50"/>
      <c r="AM158" s="22"/>
      <c r="AN158" s="50"/>
      <c r="AO158" s="80">
        <f t="shared" si="70"/>
        <v>1580</v>
      </c>
      <c r="AP158" s="56">
        <f t="shared" si="71"/>
        <v>1496</v>
      </c>
      <c r="AQ158" s="81">
        <f t="shared" si="72"/>
        <v>1500</v>
      </c>
      <c r="AR158" s="56">
        <f t="shared" si="73"/>
        <v>1386</v>
      </c>
      <c r="AS158" s="81">
        <f t="shared" si="74"/>
        <v>1516</v>
      </c>
      <c r="AT158" s="81">
        <f t="shared" si="75"/>
        <v>1551</v>
      </c>
      <c r="AU158" s="81">
        <f t="shared" si="76"/>
        <v>1509</v>
      </c>
      <c r="AV158" s="81">
        <f t="shared" si="77"/>
        <v>1454</v>
      </c>
      <c r="AW158" s="56">
        <f t="shared" si="78"/>
        <v>1459</v>
      </c>
      <c r="AX158" s="81">
        <f t="shared" si="79"/>
        <v>1733</v>
      </c>
      <c r="AY158" s="81">
        <f t="shared" si="80"/>
        <v>1338</v>
      </c>
      <c r="AZ158" s="2"/>
      <c r="BA158" s="82">
        <f t="shared" si="81"/>
        <v>10</v>
      </c>
      <c r="BB158" s="81">
        <f t="shared" si="82"/>
        <v>11</v>
      </c>
      <c r="BC158" s="81">
        <f t="shared" si="83"/>
        <v>10</v>
      </c>
      <c r="BD158" s="56">
        <f t="shared" si="84"/>
        <v>8</v>
      </c>
      <c r="BE158" s="81">
        <f t="shared" si="85"/>
        <v>10</v>
      </c>
      <c r="BF158" s="81">
        <f t="shared" si="86"/>
        <v>12</v>
      </c>
      <c r="BG158" s="81">
        <f t="shared" si="87"/>
        <v>12</v>
      </c>
      <c r="BH158" s="81">
        <f t="shared" si="88"/>
        <v>9</v>
      </c>
      <c r="BI158" s="81">
        <f t="shared" si="89"/>
        <v>10</v>
      </c>
      <c r="BJ158" s="81">
        <f t="shared" si="90"/>
        <v>8</v>
      </c>
      <c r="BK158" s="81">
        <f t="shared" si="91"/>
        <v>5</v>
      </c>
      <c r="BL158" s="57">
        <f t="shared" si="101"/>
        <v>105</v>
      </c>
      <c r="BM158" s="56">
        <f t="shared" si="102"/>
        <v>5</v>
      </c>
      <c r="BN158" s="56">
        <f t="shared" si="103"/>
        <v>12</v>
      </c>
      <c r="BO158" s="58">
        <f t="shared" si="104"/>
        <v>88</v>
      </c>
      <c r="BQ158" s="83">
        <f t="shared" si="92"/>
        <v>27</v>
      </c>
      <c r="BR158" s="84">
        <f t="shared" si="93"/>
        <v>150</v>
      </c>
    </row>
    <row r="159" spans="1:70" ht="15" customHeight="1">
      <c r="A159" s="61">
        <v>155</v>
      </c>
      <c r="B159" s="62" t="s">
        <v>189</v>
      </c>
      <c r="C159" s="62" t="s">
        <v>34</v>
      </c>
      <c r="D159" s="89"/>
      <c r="E159" s="64">
        <f t="shared" si="94"/>
        <v>1316.66</v>
      </c>
      <c r="F159" s="65">
        <f t="shared" si="95"/>
        <v>16.660000000000004</v>
      </c>
      <c r="G159" s="67">
        <v>1300</v>
      </c>
      <c r="H159" s="66"/>
      <c r="I159" s="67">
        <f t="shared" si="96"/>
        <v>-121.18181818181824</v>
      </c>
      <c r="J159" s="68">
        <f t="shared" si="97"/>
        <v>122</v>
      </c>
      <c r="K159" s="69">
        <v>10</v>
      </c>
      <c r="L159" s="70">
        <v>11</v>
      </c>
      <c r="M159" s="71">
        <f t="shared" si="98"/>
        <v>1421.1818181818182</v>
      </c>
      <c r="N159" s="67">
        <f t="shared" si="99"/>
        <v>100</v>
      </c>
      <c r="O159" s="72">
        <f t="shared" si="100"/>
        <v>78</v>
      </c>
      <c r="P159" s="73">
        <v>68</v>
      </c>
      <c r="Q159" s="74">
        <v>1</v>
      </c>
      <c r="R159" s="75">
        <v>64</v>
      </c>
      <c r="S159" s="76">
        <v>1</v>
      </c>
      <c r="T159" s="77">
        <v>76</v>
      </c>
      <c r="U159" s="78">
        <v>0</v>
      </c>
      <c r="V159" s="75">
        <v>111</v>
      </c>
      <c r="W159" s="78">
        <v>0</v>
      </c>
      <c r="X159" s="77">
        <v>118</v>
      </c>
      <c r="Y159" s="78">
        <v>1</v>
      </c>
      <c r="Z159" s="77">
        <v>126</v>
      </c>
      <c r="AA159" s="78">
        <v>0</v>
      </c>
      <c r="AB159" s="77">
        <v>132</v>
      </c>
      <c r="AC159" s="76">
        <v>1</v>
      </c>
      <c r="AD159" s="73">
        <v>138</v>
      </c>
      <c r="AE159" s="74">
        <v>0</v>
      </c>
      <c r="AF159" s="79">
        <v>175</v>
      </c>
      <c r="AG159" s="76">
        <v>2</v>
      </c>
      <c r="AH159" s="75">
        <v>128</v>
      </c>
      <c r="AI159" s="78">
        <v>2</v>
      </c>
      <c r="AJ159" s="75">
        <v>77</v>
      </c>
      <c r="AK159" s="78">
        <v>2</v>
      </c>
      <c r="AL159" s="50"/>
      <c r="AM159" s="22"/>
      <c r="AN159" s="50"/>
      <c r="AO159" s="80">
        <f t="shared" si="70"/>
        <v>1579</v>
      </c>
      <c r="AP159" s="56">
        <f t="shared" si="71"/>
        <v>1587</v>
      </c>
      <c r="AQ159" s="81">
        <f t="shared" si="72"/>
        <v>1542</v>
      </c>
      <c r="AR159" s="56">
        <f t="shared" si="73"/>
        <v>1454</v>
      </c>
      <c r="AS159" s="81">
        <f t="shared" si="74"/>
        <v>1432</v>
      </c>
      <c r="AT159" s="81">
        <f t="shared" si="75"/>
        <v>1383</v>
      </c>
      <c r="AU159" s="81">
        <f t="shared" si="76"/>
        <v>1300</v>
      </c>
      <c r="AV159" s="81">
        <f t="shared" si="77"/>
        <v>1300</v>
      </c>
      <c r="AW159" s="56">
        <f t="shared" si="78"/>
        <v>1162</v>
      </c>
      <c r="AX159" s="81">
        <f t="shared" si="79"/>
        <v>1353</v>
      </c>
      <c r="AY159" s="81">
        <f t="shared" si="80"/>
        <v>1541</v>
      </c>
      <c r="AZ159" s="2"/>
      <c r="BA159" s="82">
        <f t="shared" si="81"/>
        <v>13</v>
      </c>
      <c r="BB159" s="81">
        <f t="shared" si="82"/>
        <v>11</v>
      </c>
      <c r="BC159" s="81">
        <f t="shared" si="83"/>
        <v>16</v>
      </c>
      <c r="BD159" s="56">
        <f t="shared" si="84"/>
        <v>9</v>
      </c>
      <c r="BE159" s="81">
        <f t="shared" si="85"/>
        <v>6</v>
      </c>
      <c r="BF159" s="81">
        <f t="shared" si="86"/>
        <v>8</v>
      </c>
      <c r="BG159" s="81">
        <f t="shared" si="87"/>
        <v>8</v>
      </c>
      <c r="BH159" s="81">
        <f t="shared" si="88"/>
        <v>7</v>
      </c>
      <c r="BI159" s="81">
        <f t="shared" si="89"/>
        <v>7</v>
      </c>
      <c r="BJ159" s="81">
        <f t="shared" si="90"/>
        <v>7</v>
      </c>
      <c r="BK159" s="81">
        <f t="shared" si="91"/>
        <v>8</v>
      </c>
      <c r="BL159" s="57">
        <f t="shared" si="101"/>
        <v>100</v>
      </c>
      <c r="BM159" s="56">
        <f t="shared" si="102"/>
        <v>6</v>
      </c>
      <c r="BN159" s="56">
        <f t="shared" si="103"/>
        <v>16</v>
      </c>
      <c r="BO159" s="58">
        <f t="shared" si="104"/>
        <v>78</v>
      </c>
      <c r="BQ159" s="83">
        <f t="shared" si="92"/>
        <v>55</v>
      </c>
      <c r="BR159" s="84">
        <f t="shared" si="93"/>
        <v>122</v>
      </c>
    </row>
    <row r="160" spans="1:70" ht="15" customHeight="1">
      <c r="A160" s="61">
        <v>156</v>
      </c>
      <c r="B160" s="62" t="s">
        <v>190</v>
      </c>
      <c r="C160" s="62" t="s">
        <v>30</v>
      </c>
      <c r="D160" s="89"/>
      <c r="E160" s="64">
        <f t="shared" si="94"/>
        <v>1260.8</v>
      </c>
      <c r="F160" s="65">
        <f t="shared" si="95"/>
        <v>-39.200000000000003</v>
      </c>
      <c r="G160" s="67">
        <v>1300</v>
      </c>
      <c r="H160" s="66"/>
      <c r="I160" s="67">
        <f t="shared" si="96"/>
        <v>-104</v>
      </c>
      <c r="J160" s="68">
        <f t="shared" si="97"/>
        <v>172</v>
      </c>
      <c r="K160" s="69">
        <v>6</v>
      </c>
      <c r="L160" s="70">
        <v>10</v>
      </c>
      <c r="M160" s="71">
        <f t="shared" si="98"/>
        <v>1404</v>
      </c>
      <c r="N160" s="67">
        <f t="shared" si="99"/>
        <v>83</v>
      </c>
      <c r="O160" s="72">
        <f t="shared" si="100"/>
        <v>71</v>
      </c>
      <c r="P160" s="73">
        <v>69</v>
      </c>
      <c r="Q160" s="74">
        <v>0</v>
      </c>
      <c r="R160" s="75">
        <v>99</v>
      </c>
      <c r="S160" s="76">
        <v>0</v>
      </c>
      <c r="T160" s="77">
        <v>125</v>
      </c>
      <c r="U160" s="78">
        <v>1</v>
      </c>
      <c r="V160" s="75">
        <v>127</v>
      </c>
      <c r="W160" s="78">
        <v>2</v>
      </c>
      <c r="X160" s="77">
        <v>90</v>
      </c>
      <c r="Y160" s="78">
        <v>0</v>
      </c>
      <c r="Z160" s="77">
        <v>89</v>
      </c>
      <c r="AA160" s="78">
        <v>0</v>
      </c>
      <c r="AB160" s="77">
        <v>129</v>
      </c>
      <c r="AC160" s="76">
        <v>0</v>
      </c>
      <c r="AD160" s="73">
        <v>171</v>
      </c>
      <c r="AE160" s="74">
        <v>0</v>
      </c>
      <c r="AF160" s="79">
        <v>999</v>
      </c>
      <c r="AG160" s="76">
        <v>2</v>
      </c>
      <c r="AH160" s="75">
        <v>167</v>
      </c>
      <c r="AI160" s="78">
        <v>0</v>
      </c>
      <c r="AJ160" s="75">
        <v>149</v>
      </c>
      <c r="AK160" s="78">
        <v>1</v>
      </c>
      <c r="AL160" s="50"/>
      <c r="AM160" s="22"/>
      <c r="AN160" s="50"/>
      <c r="AO160" s="80">
        <f t="shared" si="70"/>
        <v>1577</v>
      </c>
      <c r="AP160" s="56">
        <f t="shared" si="71"/>
        <v>1488</v>
      </c>
      <c r="AQ160" s="81">
        <f t="shared" si="72"/>
        <v>1386</v>
      </c>
      <c r="AR160" s="56">
        <f t="shared" si="73"/>
        <v>1372</v>
      </c>
      <c r="AS160" s="81">
        <f t="shared" si="74"/>
        <v>1509</v>
      </c>
      <c r="AT160" s="81">
        <f t="shared" si="75"/>
        <v>1513</v>
      </c>
      <c r="AU160" s="81">
        <f t="shared" si="76"/>
        <v>1348</v>
      </c>
      <c r="AV160" s="81">
        <f t="shared" si="77"/>
        <v>1247</v>
      </c>
      <c r="AW160" s="56" t="str">
        <f t="shared" si="78"/>
        <v>999 *</v>
      </c>
      <c r="AX160" s="81">
        <f t="shared" si="79"/>
        <v>1300</v>
      </c>
      <c r="AY160" s="81">
        <f t="shared" si="80"/>
        <v>1300</v>
      </c>
      <c r="AZ160" s="2"/>
      <c r="BA160" s="82">
        <f t="shared" si="81"/>
        <v>11</v>
      </c>
      <c r="BB160" s="81">
        <f t="shared" si="82"/>
        <v>10</v>
      </c>
      <c r="BC160" s="81">
        <f t="shared" si="83"/>
        <v>8</v>
      </c>
      <c r="BD160" s="56">
        <f t="shared" si="84"/>
        <v>6</v>
      </c>
      <c r="BE160" s="81">
        <f t="shared" si="85"/>
        <v>12</v>
      </c>
      <c r="BF160" s="81">
        <f t="shared" si="86"/>
        <v>12</v>
      </c>
      <c r="BG160" s="81">
        <f t="shared" si="87"/>
        <v>7</v>
      </c>
      <c r="BH160" s="81">
        <f t="shared" si="88"/>
        <v>6</v>
      </c>
      <c r="BI160" s="81">
        <f t="shared" si="89"/>
        <v>0</v>
      </c>
      <c r="BJ160" s="81">
        <f t="shared" si="90"/>
        <v>7</v>
      </c>
      <c r="BK160" s="81">
        <f t="shared" si="91"/>
        <v>4</v>
      </c>
      <c r="BL160" s="57">
        <f t="shared" si="101"/>
        <v>83</v>
      </c>
      <c r="BM160" s="56">
        <f t="shared" si="102"/>
        <v>0</v>
      </c>
      <c r="BN160" s="56">
        <f t="shared" si="103"/>
        <v>12</v>
      </c>
      <c r="BO160" s="58">
        <f t="shared" si="104"/>
        <v>71</v>
      </c>
      <c r="BQ160" s="83">
        <f t="shared" si="92"/>
        <v>5</v>
      </c>
      <c r="BR160" s="84">
        <f t="shared" si="93"/>
        <v>172</v>
      </c>
    </row>
    <row r="161" spans="1:70" ht="15" customHeight="1">
      <c r="A161" s="61">
        <v>157</v>
      </c>
      <c r="B161" s="62" t="s">
        <v>191</v>
      </c>
      <c r="C161" s="31" t="s">
        <v>30</v>
      </c>
      <c r="D161" s="89"/>
      <c r="E161" s="64">
        <f t="shared" si="94"/>
        <v>1276.24</v>
      </c>
      <c r="F161" s="65">
        <f t="shared" si="95"/>
        <v>-23.760000000000012</v>
      </c>
      <c r="G161" s="67">
        <v>1300</v>
      </c>
      <c r="H161" s="66"/>
      <c r="I161" s="67">
        <f t="shared" si="96"/>
        <v>-119.27272727272725</v>
      </c>
      <c r="J161" s="68">
        <f t="shared" si="97"/>
        <v>170</v>
      </c>
      <c r="K161" s="69">
        <v>6</v>
      </c>
      <c r="L161" s="70">
        <v>11</v>
      </c>
      <c r="M161" s="71">
        <f t="shared" si="98"/>
        <v>1419.2727272727273</v>
      </c>
      <c r="N161" s="67">
        <f t="shared" si="99"/>
        <v>99</v>
      </c>
      <c r="O161" s="72">
        <f t="shared" si="100"/>
        <v>81</v>
      </c>
      <c r="P161" s="73">
        <v>70</v>
      </c>
      <c r="Q161" s="74">
        <v>0</v>
      </c>
      <c r="R161" s="75">
        <v>100</v>
      </c>
      <c r="S161" s="76">
        <v>0</v>
      </c>
      <c r="T161" s="77">
        <v>129</v>
      </c>
      <c r="U161" s="78">
        <v>1</v>
      </c>
      <c r="V161" s="75">
        <v>109</v>
      </c>
      <c r="W161" s="78">
        <v>2</v>
      </c>
      <c r="X161" s="77">
        <v>101</v>
      </c>
      <c r="Y161" s="78">
        <v>0</v>
      </c>
      <c r="Z161" s="77">
        <v>118</v>
      </c>
      <c r="AA161" s="78">
        <v>1</v>
      </c>
      <c r="AB161" s="77">
        <v>117</v>
      </c>
      <c r="AC161" s="76">
        <v>1</v>
      </c>
      <c r="AD161" s="73">
        <v>77</v>
      </c>
      <c r="AE161" s="74">
        <v>0</v>
      </c>
      <c r="AF161" s="79">
        <v>125</v>
      </c>
      <c r="AG161" s="76">
        <v>1</v>
      </c>
      <c r="AH161" s="75">
        <v>131</v>
      </c>
      <c r="AI161" s="78">
        <v>0</v>
      </c>
      <c r="AJ161" s="75">
        <v>175</v>
      </c>
      <c r="AK161" s="78">
        <v>0</v>
      </c>
      <c r="AL161" s="50"/>
      <c r="AM161" s="22"/>
      <c r="AN161" s="50"/>
      <c r="AO161" s="80">
        <f t="shared" si="70"/>
        <v>1561</v>
      </c>
      <c r="AP161" s="56">
        <f t="shared" si="71"/>
        <v>1483</v>
      </c>
      <c r="AQ161" s="81">
        <f t="shared" si="72"/>
        <v>1348</v>
      </c>
      <c r="AR161" s="56">
        <f t="shared" si="73"/>
        <v>1459</v>
      </c>
      <c r="AS161" s="81">
        <f t="shared" si="74"/>
        <v>1480</v>
      </c>
      <c r="AT161" s="81">
        <f t="shared" si="75"/>
        <v>1432</v>
      </c>
      <c r="AU161" s="81">
        <f t="shared" si="76"/>
        <v>1432</v>
      </c>
      <c r="AV161" s="81">
        <f t="shared" si="77"/>
        <v>1541</v>
      </c>
      <c r="AW161" s="56">
        <f t="shared" si="78"/>
        <v>1386</v>
      </c>
      <c r="AX161" s="81">
        <f t="shared" si="79"/>
        <v>1328</v>
      </c>
      <c r="AY161" s="81">
        <f t="shared" si="80"/>
        <v>1162</v>
      </c>
      <c r="AZ161" s="2"/>
      <c r="BA161" s="82">
        <f t="shared" si="81"/>
        <v>12</v>
      </c>
      <c r="BB161" s="81">
        <f t="shared" si="82"/>
        <v>10</v>
      </c>
      <c r="BC161" s="81">
        <f t="shared" si="83"/>
        <v>7</v>
      </c>
      <c r="BD161" s="56">
        <f t="shared" si="84"/>
        <v>10</v>
      </c>
      <c r="BE161" s="81">
        <f t="shared" si="85"/>
        <v>12</v>
      </c>
      <c r="BF161" s="81">
        <f t="shared" si="86"/>
        <v>6</v>
      </c>
      <c r="BG161" s="81">
        <f t="shared" si="87"/>
        <v>9</v>
      </c>
      <c r="BH161" s="81">
        <f t="shared" si="88"/>
        <v>8</v>
      </c>
      <c r="BI161" s="81">
        <f t="shared" si="89"/>
        <v>8</v>
      </c>
      <c r="BJ161" s="81">
        <f t="shared" si="90"/>
        <v>10</v>
      </c>
      <c r="BK161" s="81">
        <f t="shared" si="91"/>
        <v>7</v>
      </c>
      <c r="BL161" s="57">
        <f t="shared" si="101"/>
        <v>99</v>
      </c>
      <c r="BM161" s="56">
        <f t="shared" si="102"/>
        <v>6</v>
      </c>
      <c r="BN161" s="56">
        <f t="shared" si="103"/>
        <v>12</v>
      </c>
      <c r="BO161" s="58">
        <f t="shared" si="104"/>
        <v>81</v>
      </c>
      <c r="BQ161" s="83">
        <f t="shared" si="92"/>
        <v>7</v>
      </c>
      <c r="BR161" s="84">
        <f t="shared" si="93"/>
        <v>170</v>
      </c>
    </row>
    <row r="162" spans="1:70" ht="15" customHeight="1">
      <c r="A162" s="61">
        <v>158</v>
      </c>
      <c r="B162" s="62" t="s">
        <v>192</v>
      </c>
      <c r="C162" s="31" t="s">
        <v>30</v>
      </c>
      <c r="D162" s="89"/>
      <c r="E162" s="64">
        <f t="shared" si="94"/>
        <v>1382.1</v>
      </c>
      <c r="F162" s="65">
        <f t="shared" si="95"/>
        <v>82.100000000000009</v>
      </c>
      <c r="G162" s="67">
        <v>1300</v>
      </c>
      <c r="H162" s="66"/>
      <c r="I162" s="67">
        <f t="shared" si="96"/>
        <v>-327.72727272727275</v>
      </c>
      <c r="J162" s="68">
        <f t="shared" si="97"/>
        <v>58</v>
      </c>
      <c r="K162" s="69">
        <v>12</v>
      </c>
      <c r="L162" s="70">
        <v>11</v>
      </c>
      <c r="M162" s="71">
        <f t="shared" si="98"/>
        <v>1627.7272727272727</v>
      </c>
      <c r="N162" s="67">
        <f t="shared" si="99"/>
        <v>131</v>
      </c>
      <c r="O162" s="72">
        <f t="shared" si="100"/>
        <v>107</v>
      </c>
      <c r="P162" s="73">
        <v>71</v>
      </c>
      <c r="Q162" s="74">
        <v>1</v>
      </c>
      <c r="R162" s="75">
        <v>77</v>
      </c>
      <c r="S162" s="76">
        <v>1</v>
      </c>
      <c r="T162" s="77">
        <v>78</v>
      </c>
      <c r="U162" s="78">
        <v>0</v>
      </c>
      <c r="V162" s="75">
        <v>112</v>
      </c>
      <c r="W162" s="78">
        <v>2</v>
      </c>
      <c r="X162" s="77">
        <v>31</v>
      </c>
      <c r="Y162" s="78">
        <v>2</v>
      </c>
      <c r="Z162" s="77">
        <v>69</v>
      </c>
      <c r="AA162" s="78">
        <v>2</v>
      </c>
      <c r="AB162" s="77">
        <v>45</v>
      </c>
      <c r="AC162" s="76">
        <v>2</v>
      </c>
      <c r="AD162" s="73">
        <v>33</v>
      </c>
      <c r="AE162" s="74">
        <v>2</v>
      </c>
      <c r="AF162" s="79">
        <v>25</v>
      </c>
      <c r="AG162" s="76">
        <v>0</v>
      </c>
      <c r="AH162" s="75">
        <v>36</v>
      </c>
      <c r="AI162" s="78">
        <v>0</v>
      </c>
      <c r="AJ162" s="75">
        <v>51</v>
      </c>
      <c r="AK162" s="78">
        <v>0</v>
      </c>
      <c r="AL162" s="50"/>
      <c r="AM162" s="22"/>
      <c r="AN162" s="50"/>
      <c r="AO162" s="80">
        <f t="shared" si="70"/>
        <v>1551</v>
      </c>
      <c r="AP162" s="56">
        <f t="shared" si="71"/>
        <v>1541</v>
      </c>
      <c r="AQ162" s="81">
        <f t="shared" si="72"/>
        <v>1541</v>
      </c>
      <c r="AR162" s="56">
        <f t="shared" si="73"/>
        <v>1451</v>
      </c>
      <c r="AS162" s="81">
        <f t="shared" si="74"/>
        <v>1733</v>
      </c>
      <c r="AT162" s="81">
        <f t="shared" si="75"/>
        <v>1577</v>
      </c>
      <c r="AU162" s="81">
        <f t="shared" si="76"/>
        <v>1660</v>
      </c>
      <c r="AV162" s="81">
        <f t="shared" si="77"/>
        <v>1726</v>
      </c>
      <c r="AW162" s="56">
        <f t="shared" si="78"/>
        <v>1784</v>
      </c>
      <c r="AX162" s="81">
        <f t="shared" si="79"/>
        <v>1704</v>
      </c>
      <c r="AY162" s="81">
        <f t="shared" si="80"/>
        <v>1637</v>
      </c>
      <c r="AZ162" s="2"/>
      <c r="BA162" s="82">
        <f t="shared" si="81"/>
        <v>12</v>
      </c>
      <c r="BB162" s="81">
        <f t="shared" si="82"/>
        <v>8</v>
      </c>
      <c r="BC162" s="81">
        <f t="shared" si="83"/>
        <v>13</v>
      </c>
      <c r="BD162" s="56">
        <f t="shared" si="84"/>
        <v>9</v>
      </c>
      <c r="BE162" s="81">
        <f t="shared" si="85"/>
        <v>8</v>
      </c>
      <c r="BF162" s="81">
        <f t="shared" si="86"/>
        <v>11</v>
      </c>
      <c r="BG162" s="81">
        <f t="shared" si="87"/>
        <v>11</v>
      </c>
      <c r="BH162" s="81">
        <f t="shared" si="88"/>
        <v>14</v>
      </c>
      <c r="BI162" s="81">
        <f t="shared" si="89"/>
        <v>15</v>
      </c>
      <c r="BJ162" s="81">
        <f t="shared" si="90"/>
        <v>16</v>
      </c>
      <c r="BK162" s="81">
        <f t="shared" si="91"/>
        <v>14</v>
      </c>
      <c r="BL162" s="57">
        <f t="shared" si="101"/>
        <v>131</v>
      </c>
      <c r="BM162" s="56">
        <f t="shared" si="102"/>
        <v>8</v>
      </c>
      <c r="BN162" s="56">
        <f t="shared" si="103"/>
        <v>16</v>
      </c>
      <c r="BO162" s="58">
        <f t="shared" si="104"/>
        <v>107</v>
      </c>
      <c r="BQ162" s="83">
        <f t="shared" si="92"/>
        <v>119</v>
      </c>
      <c r="BR162" s="84">
        <f t="shared" si="93"/>
        <v>58</v>
      </c>
    </row>
    <row r="163" spans="1:70" ht="15" customHeight="1">
      <c r="A163" s="61">
        <v>159</v>
      </c>
      <c r="B163" s="62" t="s">
        <v>193</v>
      </c>
      <c r="C163" s="31" t="s">
        <v>30</v>
      </c>
      <c r="D163" s="89"/>
      <c r="E163" s="64">
        <f t="shared" si="94"/>
        <v>1366.98</v>
      </c>
      <c r="F163" s="65">
        <f t="shared" si="95"/>
        <v>66.980000000000018</v>
      </c>
      <c r="G163" s="67">
        <v>1300</v>
      </c>
      <c r="H163" s="66"/>
      <c r="I163" s="67">
        <f t="shared" si="96"/>
        <v>-349.90909090909099</v>
      </c>
      <c r="J163" s="68">
        <f t="shared" si="97"/>
        <v>102</v>
      </c>
      <c r="K163" s="69">
        <v>10</v>
      </c>
      <c r="L163" s="70">
        <v>11</v>
      </c>
      <c r="M163" s="71">
        <f t="shared" si="98"/>
        <v>1649.909090909091</v>
      </c>
      <c r="N163" s="67">
        <f t="shared" si="99"/>
        <v>142</v>
      </c>
      <c r="O163" s="72">
        <f t="shared" si="100"/>
        <v>116</v>
      </c>
      <c r="P163" s="73">
        <v>72</v>
      </c>
      <c r="Q163" s="74">
        <v>2</v>
      </c>
      <c r="R163" s="75">
        <v>52</v>
      </c>
      <c r="S163" s="76">
        <v>1</v>
      </c>
      <c r="T163" s="77">
        <v>50</v>
      </c>
      <c r="U163" s="78">
        <v>2</v>
      </c>
      <c r="V163" s="75">
        <v>36</v>
      </c>
      <c r="W163" s="78">
        <v>0</v>
      </c>
      <c r="X163" s="77">
        <v>58</v>
      </c>
      <c r="Y163" s="78">
        <v>0</v>
      </c>
      <c r="Z163" s="77">
        <v>68</v>
      </c>
      <c r="AA163" s="78">
        <v>2</v>
      </c>
      <c r="AB163" s="77">
        <v>12</v>
      </c>
      <c r="AC163" s="76">
        <v>2</v>
      </c>
      <c r="AD163" s="73">
        <v>44</v>
      </c>
      <c r="AE163" s="74">
        <v>0</v>
      </c>
      <c r="AF163" s="79">
        <v>42</v>
      </c>
      <c r="AG163" s="76">
        <v>1</v>
      </c>
      <c r="AH163" s="75">
        <v>53</v>
      </c>
      <c r="AI163" s="78">
        <v>0</v>
      </c>
      <c r="AJ163" s="75">
        <v>79</v>
      </c>
      <c r="AK163" s="78">
        <v>0</v>
      </c>
      <c r="AL163" s="50"/>
      <c r="AM163" s="22"/>
      <c r="AN163" s="50"/>
      <c r="AO163" s="80">
        <f t="shared" si="70"/>
        <v>1548</v>
      </c>
      <c r="AP163" s="56">
        <f t="shared" si="71"/>
        <v>1633</v>
      </c>
      <c r="AQ163" s="81">
        <f t="shared" si="72"/>
        <v>1638</v>
      </c>
      <c r="AR163" s="56">
        <f t="shared" si="73"/>
        <v>1704</v>
      </c>
      <c r="AS163" s="81">
        <f t="shared" si="74"/>
        <v>1611</v>
      </c>
      <c r="AT163" s="81">
        <f t="shared" si="75"/>
        <v>1579</v>
      </c>
      <c r="AU163" s="81">
        <f t="shared" si="76"/>
        <v>1919</v>
      </c>
      <c r="AV163" s="81">
        <f t="shared" si="77"/>
        <v>1665</v>
      </c>
      <c r="AW163" s="56">
        <f t="shared" si="78"/>
        <v>1681</v>
      </c>
      <c r="AX163" s="81">
        <f t="shared" si="79"/>
        <v>1633</v>
      </c>
      <c r="AY163" s="81">
        <f t="shared" si="80"/>
        <v>1538</v>
      </c>
      <c r="AZ163" s="2"/>
      <c r="BA163" s="82">
        <f t="shared" si="81"/>
        <v>12</v>
      </c>
      <c r="BB163" s="81">
        <f t="shared" si="82"/>
        <v>15</v>
      </c>
      <c r="BC163" s="81">
        <f t="shared" si="83"/>
        <v>13</v>
      </c>
      <c r="BD163" s="56">
        <f t="shared" si="84"/>
        <v>16</v>
      </c>
      <c r="BE163" s="81">
        <f t="shared" si="85"/>
        <v>12</v>
      </c>
      <c r="BF163" s="81">
        <f t="shared" si="86"/>
        <v>13</v>
      </c>
      <c r="BG163" s="81">
        <f t="shared" si="87"/>
        <v>10</v>
      </c>
      <c r="BH163" s="81">
        <f t="shared" si="88"/>
        <v>13</v>
      </c>
      <c r="BI163" s="81">
        <f t="shared" si="89"/>
        <v>12</v>
      </c>
      <c r="BJ163" s="81">
        <f t="shared" si="90"/>
        <v>14</v>
      </c>
      <c r="BK163" s="81">
        <f t="shared" si="91"/>
        <v>12</v>
      </c>
      <c r="BL163" s="57">
        <f t="shared" si="101"/>
        <v>142</v>
      </c>
      <c r="BM163" s="56">
        <f t="shared" si="102"/>
        <v>10</v>
      </c>
      <c r="BN163" s="56">
        <f t="shared" si="103"/>
        <v>16</v>
      </c>
      <c r="BO163" s="58">
        <f t="shared" si="104"/>
        <v>116</v>
      </c>
      <c r="BQ163" s="83">
        <f t="shared" si="92"/>
        <v>75</v>
      </c>
      <c r="BR163" s="84">
        <f t="shared" si="93"/>
        <v>102</v>
      </c>
    </row>
    <row r="164" spans="1:70" ht="15" customHeight="1">
      <c r="A164" s="61">
        <v>160</v>
      </c>
      <c r="B164" s="62" t="s">
        <v>194</v>
      </c>
      <c r="C164" s="31" t="s">
        <v>30</v>
      </c>
      <c r="D164" s="89"/>
      <c r="E164" s="64">
        <f t="shared" si="94"/>
        <v>1274.0999999999999</v>
      </c>
      <c r="F164" s="65">
        <f t="shared" si="95"/>
        <v>-25.9</v>
      </c>
      <c r="G164" s="67">
        <v>1300</v>
      </c>
      <c r="H164" s="66"/>
      <c r="I164" s="67">
        <f t="shared" si="96"/>
        <v>-120.5</v>
      </c>
      <c r="J164" s="68">
        <f t="shared" si="97"/>
        <v>164</v>
      </c>
      <c r="K164" s="69">
        <v>7</v>
      </c>
      <c r="L164" s="70">
        <v>10</v>
      </c>
      <c r="M164" s="71">
        <f t="shared" si="98"/>
        <v>1420.5</v>
      </c>
      <c r="N164" s="67">
        <f t="shared" si="99"/>
        <v>87</v>
      </c>
      <c r="O164" s="72">
        <f t="shared" si="100"/>
        <v>76</v>
      </c>
      <c r="P164" s="73">
        <v>73</v>
      </c>
      <c r="Q164" s="74">
        <v>0</v>
      </c>
      <c r="R164" s="75">
        <v>103</v>
      </c>
      <c r="S164" s="76">
        <v>2</v>
      </c>
      <c r="T164" s="77">
        <v>77</v>
      </c>
      <c r="U164" s="78">
        <v>0</v>
      </c>
      <c r="V164" s="75">
        <v>115</v>
      </c>
      <c r="W164" s="78">
        <v>0</v>
      </c>
      <c r="X164" s="77">
        <v>121</v>
      </c>
      <c r="Y164" s="78">
        <v>0</v>
      </c>
      <c r="Z164" s="77">
        <v>109</v>
      </c>
      <c r="AA164" s="78">
        <v>0</v>
      </c>
      <c r="AB164" s="77">
        <v>125</v>
      </c>
      <c r="AC164" s="76">
        <v>0</v>
      </c>
      <c r="AD164" s="73">
        <v>999</v>
      </c>
      <c r="AE164" s="74">
        <v>2</v>
      </c>
      <c r="AF164" s="79">
        <v>147</v>
      </c>
      <c r="AG164" s="76">
        <v>0</v>
      </c>
      <c r="AH164" s="75">
        <v>149</v>
      </c>
      <c r="AI164" s="78">
        <v>2</v>
      </c>
      <c r="AJ164" s="75">
        <v>128</v>
      </c>
      <c r="AK164" s="78">
        <v>1</v>
      </c>
      <c r="AL164" s="50"/>
      <c r="AM164" s="22"/>
      <c r="AN164" s="50"/>
      <c r="AO164" s="80">
        <f t="shared" si="70"/>
        <v>1548</v>
      </c>
      <c r="AP164" s="56">
        <f t="shared" si="71"/>
        <v>1473</v>
      </c>
      <c r="AQ164" s="81">
        <f t="shared" si="72"/>
        <v>1541</v>
      </c>
      <c r="AR164" s="56">
        <f t="shared" si="73"/>
        <v>1437</v>
      </c>
      <c r="AS164" s="81">
        <f t="shared" si="74"/>
        <v>1408</v>
      </c>
      <c r="AT164" s="81">
        <f t="shared" si="75"/>
        <v>1459</v>
      </c>
      <c r="AU164" s="81">
        <f t="shared" si="76"/>
        <v>1386</v>
      </c>
      <c r="AV164" s="81" t="str">
        <f t="shared" si="77"/>
        <v>999 *</v>
      </c>
      <c r="AW164" s="56">
        <f t="shared" si="78"/>
        <v>1300</v>
      </c>
      <c r="AX164" s="81">
        <f t="shared" si="79"/>
        <v>1300</v>
      </c>
      <c r="AY164" s="81">
        <f t="shared" si="80"/>
        <v>1353</v>
      </c>
      <c r="AZ164" s="2"/>
      <c r="BA164" s="82">
        <f t="shared" si="81"/>
        <v>9</v>
      </c>
      <c r="BB164" s="81">
        <f t="shared" si="82"/>
        <v>11</v>
      </c>
      <c r="BC164" s="81">
        <f t="shared" si="83"/>
        <v>8</v>
      </c>
      <c r="BD164" s="56">
        <f t="shared" si="84"/>
        <v>10</v>
      </c>
      <c r="BE164" s="81">
        <f t="shared" si="85"/>
        <v>11</v>
      </c>
      <c r="BF164" s="81">
        <f t="shared" si="86"/>
        <v>10</v>
      </c>
      <c r="BG164" s="81">
        <f t="shared" si="87"/>
        <v>8</v>
      </c>
      <c r="BH164" s="81">
        <f t="shared" si="88"/>
        <v>0</v>
      </c>
      <c r="BI164" s="81">
        <f t="shared" si="89"/>
        <v>9</v>
      </c>
      <c r="BJ164" s="81">
        <f t="shared" si="90"/>
        <v>4</v>
      </c>
      <c r="BK164" s="81">
        <f t="shared" si="91"/>
        <v>7</v>
      </c>
      <c r="BL164" s="57">
        <f t="shared" si="101"/>
        <v>87</v>
      </c>
      <c r="BM164" s="56">
        <f t="shared" si="102"/>
        <v>0</v>
      </c>
      <c r="BN164" s="56">
        <f t="shared" si="103"/>
        <v>11</v>
      </c>
      <c r="BO164" s="58">
        <f t="shared" si="104"/>
        <v>76</v>
      </c>
      <c r="BQ164" s="83">
        <f t="shared" si="92"/>
        <v>13</v>
      </c>
      <c r="BR164" s="84">
        <f t="shared" si="93"/>
        <v>164</v>
      </c>
    </row>
    <row r="165" spans="1:70" ht="15" customHeight="1">
      <c r="A165" s="61">
        <v>161</v>
      </c>
      <c r="B165" s="62" t="s">
        <v>195</v>
      </c>
      <c r="C165" s="31" t="s">
        <v>30</v>
      </c>
      <c r="D165" s="89"/>
      <c r="E165" s="64">
        <f t="shared" si="94"/>
        <v>1316.72</v>
      </c>
      <c r="F165" s="65">
        <f t="shared" si="95"/>
        <v>16.720000000000006</v>
      </c>
      <c r="G165" s="67">
        <v>1300</v>
      </c>
      <c r="H165" s="66"/>
      <c r="I165" s="67">
        <f t="shared" si="96"/>
        <v>-121.4545454545455</v>
      </c>
      <c r="J165" s="68">
        <f t="shared" si="97"/>
        <v>123</v>
      </c>
      <c r="K165" s="69">
        <v>10</v>
      </c>
      <c r="L165" s="70">
        <v>11</v>
      </c>
      <c r="M165" s="71">
        <f t="shared" si="98"/>
        <v>1421.4545454545455</v>
      </c>
      <c r="N165" s="67">
        <f t="shared" si="99"/>
        <v>98</v>
      </c>
      <c r="O165" s="72">
        <f t="shared" si="100"/>
        <v>80</v>
      </c>
      <c r="P165" s="73">
        <v>74</v>
      </c>
      <c r="Q165" s="74">
        <v>0</v>
      </c>
      <c r="R165" s="75">
        <v>106</v>
      </c>
      <c r="S165" s="76">
        <v>1</v>
      </c>
      <c r="T165" s="77">
        <v>103</v>
      </c>
      <c r="U165" s="78">
        <v>0</v>
      </c>
      <c r="V165" s="75">
        <v>128</v>
      </c>
      <c r="W165" s="78">
        <v>1</v>
      </c>
      <c r="X165" s="77">
        <v>124</v>
      </c>
      <c r="Y165" s="78">
        <v>2</v>
      </c>
      <c r="Z165" s="77">
        <v>114</v>
      </c>
      <c r="AA165" s="78">
        <v>0</v>
      </c>
      <c r="AB165" s="77">
        <v>118</v>
      </c>
      <c r="AC165" s="76">
        <v>1</v>
      </c>
      <c r="AD165" s="73">
        <v>113</v>
      </c>
      <c r="AE165" s="74">
        <v>0</v>
      </c>
      <c r="AF165" s="79">
        <v>132</v>
      </c>
      <c r="AG165" s="76">
        <v>2</v>
      </c>
      <c r="AH165" s="75">
        <v>138</v>
      </c>
      <c r="AI165" s="78">
        <v>2</v>
      </c>
      <c r="AJ165" s="75">
        <v>100</v>
      </c>
      <c r="AK165" s="78">
        <v>1</v>
      </c>
      <c r="AL165" s="50"/>
      <c r="AM165" s="22"/>
      <c r="AN165" s="50"/>
      <c r="AO165" s="80">
        <f t="shared" si="70"/>
        <v>1547</v>
      </c>
      <c r="AP165" s="56">
        <f t="shared" si="71"/>
        <v>1467</v>
      </c>
      <c r="AQ165" s="81">
        <f t="shared" si="72"/>
        <v>1473</v>
      </c>
      <c r="AR165" s="56">
        <f t="shared" si="73"/>
        <v>1353</v>
      </c>
      <c r="AS165" s="81">
        <f t="shared" si="74"/>
        <v>1389</v>
      </c>
      <c r="AT165" s="81">
        <f t="shared" si="75"/>
        <v>1443</v>
      </c>
      <c r="AU165" s="81">
        <f t="shared" si="76"/>
        <v>1432</v>
      </c>
      <c r="AV165" s="81">
        <f t="shared" si="77"/>
        <v>1449</v>
      </c>
      <c r="AW165" s="56">
        <f t="shared" si="78"/>
        <v>1300</v>
      </c>
      <c r="AX165" s="81">
        <f t="shared" si="79"/>
        <v>1300</v>
      </c>
      <c r="AY165" s="81">
        <f t="shared" si="80"/>
        <v>1483</v>
      </c>
      <c r="AZ165" s="2"/>
      <c r="BA165" s="82">
        <f t="shared" si="81"/>
        <v>12</v>
      </c>
      <c r="BB165" s="81">
        <f t="shared" si="82"/>
        <v>10</v>
      </c>
      <c r="BC165" s="81">
        <f t="shared" si="83"/>
        <v>11</v>
      </c>
      <c r="BD165" s="56">
        <f t="shared" si="84"/>
        <v>7</v>
      </c>
      <c r="BE165" s="81">
        <f t="shared" si="85"/>
        <v>6</v>
      </c>
      <c r="BF165" s="81">
        <f t="shared" si="86"/>
        <v>11</v>
      </c>
      <c r="BG165" s="81">
        <f t="shared" si="87"/>
        <v>6</v>
      </c>
      <c r="BH165" s="81">
        <f t="shared" si="88"/>
        <v>10</v>
      </c>
      <c r="BI165" s="81">
        <f t="shared" si="89"/>
        <v>8</v>
      </c>
      <c r="BJ165" s="81">
        <f t="shared" si="90"/>
        <v>7</v>
      </c>
      <c r="BK165" s="81">
        <f t="shared" si="91"/>
        <v>10</v>
      </c>
      <c r="BL165" s="57">
        <f t="shared" si="101"/>
        <v>98</v>
      </c>
      <c r="BM165" s="56">
        <f t="shared" si="102"/>
        <v>6</v>
      </c>
      <c r="BN165" s="56">
        <f t="shared" si="103"/>
        <v>12</v>
      </c>
      <c r="BO165" s="58">
        <f t="shared" si="104"/>
        <v>80</v>
      </c>
      <c r="BQ165" s="83">
        <f t="shared" si="92"/>
        <v>54</v>
      </c>
      <c r="BR165" s="84">
        <f t="shared" si="93"/>
        <v>123</v>
      </c>
    </row>
    <row r="166" spans="1:70" ht="15" customHeight="1">
      <c r="A166" s="61">
        <v>162</v>
      </c>
      <c r="B166" s="62" t="s">
        <v>196</v>
      </c>
      <c r="C166" s="31" t="s">
        <v>30</v>
      </c>
      <c r="D166" s="89"/>
      <c r="E166" s="64">
        <f t="shared" si="94"/>
        <v>1343.94</v>
      </c>
      <c r="F166" s="65">
        <f t="shared" si="95"/>
        <v>43.940000000000019</v>
      </c>
      <c r="G166" s="67">
        <v>1300</v>
      </c>
      <c r="H166" s="66"/>
      <c r="I166" s="67">
        <f t="shared" si="96"/>
        <v>-290.63636363636374</v>
      </c>
      <c r="J166" s="68">
        <f t="shared" si="97"/>
        <v>132</v>
      </c>
      <c r="K166" s="69">
        <v>9</v>
      </c>
      <c r="L166" s="70">
        <v>11</v>
      </c>
      <c r="M166" s="71">
        <f t="shared" si="98"/>
        <v>1590.6363636363637</v>
      </c>
      <c r="N166" s="67">
        <f t="shared" si="99"/>
        <v>118</v>
      </c>
      <c r="O166" s="72">
        <f t="shared" si="100"/>
        <v>97</v>
      </c>
      <c r="P166" s="73">
        <v>75</v>
      </c>
      <c r="Q166" s="74">
        <v>0</v>
      </c>
      <c r="R166" s="75">
        <v>109</v>
      </c>
      <c r="S166" s="76">
        <v>2</v>
      </c>
      <c r="T166" s="77">
        <v>11</v>
      </c>
      <c r="U166" s="78">
        <v>1</v>
      </c>
      <c r="V166" s="75">
        <v>65</v>
      </c>
      <c r="W166" s="78">
        <v>1</v>
      </c>
      <c r="X166" s="77">
        <v>69</v>
      </c>
      <c r="Y166" s="78">
        <v>0</v>
      </c>
      <c r="Z166" s="77">
        <v>111</v>
      </c>
      <c r="AA166" s="78">
        <v>2</v>
      </c>
      <c r="AB166" s="77">
        <v>10</v>
      </c>
      <c r="AC166" s="76">
        <v>0</v>
      </c>
      <c r="AD166" s="73">
        <v>101</v>
      </c>
      <c r="AE166" s="74">
        <v>1</v>
      </c>
      <c r="AF166" s="79">
        <v>91</v>
      </c>
      <c r="AG166" s="76">
        <v>0</v>
      </c>
      <c r="AH166" s="75">
        <v>92</v>
      </c>
      <c r="AI166" s="78">
        <v>0</v>
      </c>
      <c r="AJ166" s="75">
        <v>80</v>
      </c>
      <c r="AK166" s="78">
        <v>2</v>
      </c>
      <c r="AL166" s="50"/>
      <c r="AM166" s="22"/>
      <c r="AN166" s="50"/>
      <c r="AO166" s="80">
        <f t="shared" si="70"/>
        <v>1545</v>
      </c>
      <c r="AP166" s="56">
        <f t="shared" si="71"/>
        <v>1459</v>
      </c>
      <c r="AQ166" s="81">
        <f t="shared" si="72"/>
        <v>1921</v>
      </c>
      <c r="AR166" s="56">
        <f t="shared" si="73"/>
        <v>1582</v>
      </c>
      <c r="AS166" s="81">
        <f t="shared" si="74"/>
        <v>1577</v>
      </c>
      <c r="AT166" s="81">
        <f t="shared" si="75"/>
        <v>1454</v>
      </c>
      <c r="AU166" s="81">
        <f t="shared" si="76"/>
        <v>1939</v>
      </c>
      <c r="AV166" s="81">
        <f t="shared" si="77"/>
        <v>1480</v>
      </c>
      <c r="AW166" s="56">
        <f t="shared" si="78"/>
        <v>1503</v>
      </c>
      <c r="AX166" s="81">
        <f t="shared" si="79"/>
        <v>1500</v>
      </c>
      <c r="AY166" s="81">
        <f t="shared" si="80"/>
        <v>1537</v>
      </c>
      <c r="AZ166" s="2"/>
      <c r="BA166" s="82">
        <f t="shared" si="81"/>
        <v>12</v>
      </c>
      <c r="BB166" s="81">
        <f t="shared" si="82"/>
        <v>10</v>
      </c>
      <c r="BC166" s="81">
        <f t="shared" si="83"/>
        <v>12</v>
      </c>
      <c r="BD166" s="56">
        <f t="shared" si="84"/>
        <v>12</v>
      </c>
      <c r="BE166" s="81">
        <f t="shared" si="85"/>
        <v>11</v>
      </c>
      <c r="BF166" s="81">
        <f t="shared" si="86"/>
        <v>9</v>
      </c>
      <c r="BG166" s="81">
        <f t="shared" si="87"/>
        <v>14</v>
      </c>
      <c r="BH166" s="81">
        <f t="shared" si="88"/>
        <v>12</v>
      </c>
      <c r="BI166" s="81">
        <f t="shared" si="89"/>
        <v>10</v>
      </c>
      <c r="BJ166" s="81">
        <f t="shared" si="90"/>
        <v>9</v>
      </c>
      <c r="BK166" s="81">
        <f t="shared" si="91"/>
        <v>7</v>
      </c>
      <c r="BL166" s="57">
        <f t="shared" si="101"/>
        <v>118</v>
      </c>
      <c r="BM166" s="56">
        <f t="shared" si="102"/>
        <v>7</v>
      </c>
      <c r="BN166" s="56">
        <f t="shared" si="103"/>
        <v>14</v>
      </c>
      <c r="BO166" s="58">
        <f t="shared" si="104"/>
        <v>97</v>
      </c>
      <c r="BQ166" s="83">
        <f t="shared" si="92"/>
        <v>45</v>
      </c>
      <c r="BR166" s="84">
        <f t="shared" si="93"/>
        <v>132</v>
      </c>
    </row>
    <row r="167" spans="1:70" ht="15" customHeight="1">
      <c r="A167" s="61">
        <v>163</v>
      </c>
      <c r="B167" s="62" t="s">
        <v>197</v>
      </c>
      <c r="C167" s="31" t="s">
        <v>30</v>
      </c>
      <c r="D167" s="89"/>
      <c r="E167" s="64">
        <f t="shared" si="94"/>
        <v>1436.06</v>
      </c>
      <c r="F167" s="65">
        <f t="shared" si="95"/>
        <v>136.06</v>
      </c>
      <c r="G167" s="67">
        <v>1300</v>
      </c>
      <c r="H167" s="66"/>
      <c r="I167" s="67">
        <f t="shared" si="96"/>
        <v>-436.63636363636374</v>
      </c>
      <c r="J167" s="68">
        <f t="shared" si="97"/>
        <v>11</v>
      </c>
      <c r="K167" s="69">
        <v>15</v>
      </c>
      <c r="L167" s="70">
        <v>11</v>
      </c>
      <c r="M167" s="71">
        <f t="shared" si="98"/>
        <v>1736.6363636363637</v>
      </c>
      <c r="N167" s="67">
        <f t="shared" si="99"/>
        <v>162</v>
      </c>
      <c r="O167" s="72">
        <f t="shared" si="100"/>
        <v>133</v>
      </c>
      <c r="P167" s="73">
        <v>76</v>
      </c>
      <c r="Q167" s="74">
        <v>2</v>
      </c>
      <c r="R167" s="75">
        <v>56</v>
      </c>
      <c r="S167" s="76">
        <v>2</v>
      </c>
      <c r="T167" s="77">
        <v>44</v>
      </c>
      <c r="U167" s="78">
        <v>2</v>
      </c>
      <c r="V167" s="75">
        <v>43</v>
      </c>
      <c r="W167" s="78">
        <v>1</v>
      </c>
      <c r="X167" s="77">
        <v>33</v>
      </c>
      <c r="Y167" s="78">
        <v>1</v>
      </c>
      <c r="Z167" s="77">
        <v>36</v>
      </c>
      <c r="AA167" s="78">
        <v>2</v>
      </c>
      <c r="AB167" s="77">
        <v>21</v>
      </c>
      <c r="AC167" s="76">
        <v>1</v>
      </c>
      <c r="AD167" s="73">
        <v>26</v>
      </c>
      <c r="AE167" s="74">
        <v>2</v>
      </c>
      <c r="AF167" s="79">
        <v>28</v>
      </c>
      <c r="AG167" s="76">
        <v>1</v>
      </c>
      <c r="AH167" s="75">
        <v>3</v>
      </c>
      <c r="AI167" s="78">
        <v>0</v>
      </c>
      <c r="AJ167" s="75">
        <v>25</v>
      </c>
      <c r="AK167" s="78">
        <v>1</v>
      </c>
      <c r="AL167" s="50"/>
      <c r="AM167" s="22"/>
      <c r="AN167" s="50"/>
      <c r="AO167" s="80">
        <f t="shared" si="70"/>
        <v>1542</v>
      </c>
      <c r="AP167" s="56">
        <f t="shared" si="71"/>
        <v>1617</v>
      </c>
      <c r="AQ167" s="81">
        <f t="shared" si="72"/>
        <v>1665</v>
      </c>
      <c r="AR167" s="56">
        <f t="shared" si="73"/>
        <v>1679</v>
      </c>
      <c r="AS167" s="81">
        <f t="shared" si="74"/>
        <v>1726</v>
      </c>
      <c r="AT167" s="81">
        <f t="shared" si="75"/>
        <v>1704</v>
      </c>
      <c r="AU167" s="81">
        <f t="shared" si="76"/>
        <v>1806</v>
      </c>
      <c r="AV167" s="81">
        <f t="shared" si="77"/>
        <v>1779</v>
      </c>
      <c r="AW167" s="56">
        <f t="shared" si="78"/>
        <v>1762</v>
      </c>
      <c r="AX167" s="81">
        <f t="shared" si="79"/>
        <v>2039</v>
      </c>
      <c r="AY167" s="81">
        <f t="shared" si="80"/>
        <v>1784</v>
      </c>
      <c r="AZ167" s="2"/>
      <c r="BA167" s="82">
        <f t="shared" si="81"/>
        <v>16</v>
      </c>
      <c r="BB167" s="81">
        <f t="shared" si="82"/>
        <v>12</v>
      </c>
      <c r="BC167" s="81">
        <f t="shared" si="83"/>
        <v>13</v>
      </c>
      <c r="BD167" s="56">
        <f t="shared" si="84"/>
        <v>14</v>
      </c>
      <c r="BE167" s="81">
        <f t="shared" si="85"/>
        <v>14</v>
      </c>
      <c r="BF167" s="81">
        <f t="shared" si="86"/>
        <v>16</v>
      </c>
      <c r="BG167" s="81">
        <f t="shared" si="87"/>
        <v>17</v>
      </c>
      <c r="BH167" s="81">
        <f t="shared" si="88"/>
        <v>14</v>
      </c>
      <c r="BI167" s="81">
        <f t="shared" si="89"/>
        <v>16</v>
      </c>
      <c r="BJ167" s="81">
        <f t="shared" si="90"/>
        <v>15</v>
      </c>
      <c r="BK167" s="81">
        <f t="shared" si="91"/>
        <v>15</v>
      </c>
      <c r="BL167" s="57">
        <f t="shared" si="101"/>
        <v>162</v>
      </c>
      <c r="BM167" s="56">
        <f t="shared" si="102"/>
        <v>12</v>
      </c>
      <c r="BN167" s="56">
        <f t="shared" si="103"/>
        <v>17</v>
      </c>
      <c r="BO167" s="58">
        <f t="shared" si="104"/>
        <v>133</v>
      </c>
      <c r="BQ167" s="83">
        <f t="shared" si="92"/>
        <v>166</v>
      </c>
      <c r="BR167" s="84">
        <f t="shared" si="93"/>
        <v>11</v>
      </c>
    </row>
    <row r="168" spans="1:70" ht="15" customHeight="1">
      <c r="A168" s="61">
        <v>164</v>
      </c>
      <c r="B168" s="62" t="s">
        <v>198</v>
      </c>
      <c r="C168" s="31" t="s">
        <v>30</v>
      </c>
      <c r="D168" s="89"/>
      <c r="E168" s="64">
        <f t="shared" si="94"/>
        <v>1360.58</v>
      </c>
      <c r="F168" s="65">
        <f t="shared" si="95"/>
        <v>60.580000000000027</v>
      </c>
      <c r="G168" s="67">
        <v>1300</v>
      </c>
      <c r="H168" s="66"/>
      <c r="I168" s="67">
        <f t="shared" si="96"/>
        <v>-229.90909090909099</v>
      </c>
      <c r="J168" s="68">
        <f t="shared" si="97"/>
        <v>74</v>
      </c>
      <c r="K168" s="69">
        <v>12</v>
      </c>
      <c r="L168" s="70">
        <v>11</v>
      </c>
      <c r="M168" s="71">
        <f t="shared" si="98"/>
        <v>1529.909090909091</v>
      </c>
      <c r="N168" s="67">
        <f t="shared" si="99"/>
        <v>113</v>
      </c>
      <c r="O168" s="72">
        <f t="shared" si="100"/>
        <v>94</v>
      </c>
      <c r="P168" s="73">
        <v>77</v>
      </c>
      <c r="Q168" s="74">
        <v>1</v>
      </c>
      <c r="R168" s="75">
        <v>81</v>
      </c>
      <c r="S168" s="76">
        <v>0</v>
      </c>
      <c r="T168" s="77">
        <v>95</v>
      </c>
      <c r="U168" s="78">
        <v>1</v>
      </c>
      <c r="V168" s="75">
        <v>118</v>
      </c>
      <c r="W168" s="78">
        <v>2</v>
      </c>
      <c r="X168" s="77">
        <v>71</v>
      </c>
      <c r="Y168" s="78">
        <v>1</v>
      </c>
      <c r="Z168" s="77">
        <v>73</v>
      </c>
      <c r="AA168" s="78">
        <v>0</v>
      </c>
      <c r="AB168" s="77">
        <v>101</v>
      </c>
      <c r="AC168" s="76">
        <v>1</v>
      </c>
      <c r="AD168" s="73">
        <v>40</v>
      </c>
      <c r="AE168" s="74">
        <v>2</v>
      </c>
      <c r="AF168" s="79">
        <v>75</v>
      </c>
      <c r="AG168" s="76">
        <v>1</v>
      </c>
      <c r="AH168" s="75">
        <v>89</v>
      </c>
      <c r="AI168" s="78">
        <v>1</v>
      </c>
      <c r="AJ168" s="75">
        <v>91</v>
      </c>
      <c r="AK168" s="78">
        <v>2</v>
      </c>
      <c r="AL168" s="50"/>
      <c r="AM168" s="22"/>
      <c r="AN168" s="50"/>
      <c r="AO168" s="80">
        <f t="shared" si="70"/>
        <v>1541</v>
      </c>
      <c r="AP168" s="56">
        <f t="shared" si="71"/>
        <v>1537</v>
      </c>
      <c r="AQ168" s="81">
        <f t="shared" si="72"/>
        <v>1496</v>
      </c>
      <c r="AR168" s="56">
        <f t="shared" si="73"/>
        <v>1432</v>
      </c>
      <c r="AS168" s="81">
        <f t="shared" si="74"/>
        <v>1551</v>
      </c>
      <c r="AT168" s="81">
        <f t="shared" si="75"/>
        <v>1548</v>
      </c>
      <c r="AU168" s="81">
        <f t="shared" si="76"/>
        <v>1480</v>
      </c>
      <c r="AV168" s="81">
        <f t="shared" si="77"/>
        <v>1683</v>
      </c>
      <c r="AW168" s="56">
        <f t="shared" si="78"/>
        <v>1545</v>
      </c>
      <c r="AX168" s="81">
        <f t="shared" si="79"/>
        <v>1513</v>
      </c>
      <c r="AY168" s="81">
        <f t="shared" si="80"/>
        <v>1503</v>
      </c>
      <c r="AZ168" s="2"/>
      <c r="BA168" s="82">
        <f t="shared" si="81"/>
        <v>8</v>
      </c>
      <c r="BB168" s="81">
        <f t="shared" si="82"/>
        <v>13</v>
      </c>
      <c r="BC168" s="81">
        <f t="shared" si="83"/>
        <v>11</v>
      </c>
      <c r="BD168" s="56">
        <f t="shared" si="84"/>
        <v>6</v>
      </c>
      <c r="BE168" s="81">
        <f t="shared" si="85"/>
        <v>12</v>
      </c>
      <c r="BF168" s="81">
        <f t="shared" si="86"/>
        <v>9</v>
      </c>
      <c r="BG168" s="81">
        <f t="shared" si="87"/>
        <v>12</v>
      </c>
      <c r="BH168" s="81">
        <f t="shared" si="88"/>
        <v>8</v>
      </c>
      <c r="BI168" s="81">
        <f t="shared" si="89"/>
        <v>12</v>
      </c>
      <c r="BJ168" s="81">
        <f t="shared" si="90"/>
        <v>12</v>
      </c>
      <c r="BK168" s="81">
        <f t="shared" si="91"/>
        <v>10</v>
      </c>
      <c r="BL168" s="57">
        <f t="shared" si="101"/>
        <v>113</v>
      </c>
      <c r="BM168" s="56">
        <f t="shared" si="102"/>
        <v>6</v>
      </c>
      <c r="BN168" s="56">
        <f t="shared" si="103"/>
        <v>13</v>
      </c>
      <c r="BO168" s="58">
        <f t="shared" si="104"/>
        <v>94</v>
      </c>
      <c r="BQ168" s="83">
        <f t="shared" si="92"/>
        <v>103</v>
      </c>
      <c r="BR168" s="84">
        <f t="shared" si="93"/>
        <v>74</v>
      </c>
    </row>
    <row r="169" spans="1:70" ht="15" customHeight="1">
      <c r="A169" s="61">
        <v>165</v>
      </c>
      <c r="B169" s="62" t="s">
        <v>199</v>
      </c>
      <c r="C169" s="31" t="s">
        <v>30</v>
      </c>
      <c r="D169" s="89"/>
      <c r="E169" s="64">
        <f t="shared" si="94"/>
        <v>1308.5999999999999</v>
      </c>
      <c r="F169" s="65">
        <f t="shared" si="95"/>
        <v>8.5999999999999943</v>
      </c>
      <c r="G169" s="67">
        <v>1300</v>
      </c>
      <c r="H169" s="66"/>
      <c r="I169" s="67">
        <f t="shared" si="96"/>
        <v>-130</v>
      </c>
      <c r="J169" s="68">
        <f t="shared" si="97"/>
        <v>142</v>
      </c>
      <c r="K169" s="69">
        <v>9</v>
      </c>
      <c r="L169" s="70">
        <v>11</v>
      </c>
      <c r="M169" s="71">
        <f t="shared" si="98"/>
        <v>1430</v>
      </c>
      <c r="N169" s="67">
        <f t="shared" si="99"/>
        <v>95</v>
      </c>
      <c r="O169" s="72">
        <f t="shared" si="100"/>
        <v>77</v>
      </c>
      <c r="P169" s="73">
        <v>78</v>
      </c>
      <c r="Q169" s="74">
        <v>0</v>
      </c>
      <c r="R169" s="75">
        <v>108</v>
      </c>
      <c r="S169" s="76">
        <v>0</v>
      </c>
      <c r="T169" s="77">
        <v>130</v>
      </c>
      <c r="U169" s="78">
        <v>2</v>
      </c>
      <c r="V169" s="75">
        <v>114</v>
      </c>
      <c r="W169" s="78">
        <v>0</v>
      </c>
      <c r="X169" s="77">
        <v>128</v>
      </c>
      <c r="Y169" s="78">
        <v>1</v>
      </c>
      <c r="Z169" s="77">
        <v>132</v>
      </c>
      <c r="AA169" s="78">
        <v>2</v>
      </c>
      <c r="AB169" s="77">
        <v>84</v>
      </c>
      <c r="AC169" s="76">
        <v>0</v>
      </c>
      <c r="AD169" s="73">
        <v>118</v>
      </c>
      <c r="AE169" s="74">
        <v>1</v>
      </c>
      <c r="AF169" s="79">
        <v>96</v>
      </c>
      <c r="AG169" s="76">
        <v>0</v>
      </c>
      <c r="AH169" s="75">
        <v>124</v>
      </c>
      <c r="AI169" s="78">
        <v>2</v>
      </c>
      <c r="AJ169" s="75">
        <v>111</v>
      </c>
      <c r="AK169" s="78">
        <v>1</v>
      </c>
      <c r="AL169" s="50"/>
      <c r="AM169" s="22"/>
      <c r="AN169" s="50"/>
      <c r="AO169" s="80">
        <f t="shared" si="70"/>
        <v>1541</v>
      </c>
      <c r="AP169" s="56">
        <f t="shared" si="71"/>
        <v>1462</v>
      </c>
      <c r="AQ169" s="81">
        <f t="shared" si="72"/>
        <v>1338</v>
      </c>
      <c r="AR169" s="56">
        <f t="shared" si="73"/>
        <v>1443</v>
      </c>
      <c r="AS169" s="81">
        <f t="shared" si="74"/>
        <v>1353</v>
      </c>
      <c r="AT169" s="81">
        <f t="shared" si="75"/>
        <v>1300</v>
      </c>
      <c r="AU169" s="81">
        <f t="shared" si="76"/>
        <v>1522</v>
      </c>
      <c r="AV169" s="81">
        <f t="shared" si="77"/>
        <v>1432</v>
      </c>
      <c r="AW169" s="56">
        <f t="shared" si="78"/>
        <v>1496</v>
      </c>
      <c r="AX169" s="81">
        <f t="shared" si="79"/>
        <v>1389</v>
      </c>
      <c r="AY169" s="81">
        <f t="shared" si="80"/>
        <v>1454</v>
      </c>
      <c r="AZ169" s="2"/>
      <c r="BA169" s="82">
        <f t="shared" si="81"/>
        <v>13</v>
      </c>
      <c r="BB169" s="81">
        <f t="shared" si="82"/>
        <v>9</v>
      </c>
      <c r="BC169" s="81">
        <f t="shared" si="83"/>
        <v>5</v>
      </c>
      <c r="BD169" s="56">
        <f t="shared" si="84"/>
        <v>11</v>
      </c>
      <c r="BE169" s="81">
        <f t="shared" si="85"/>
        <v>7</v>
      </c>
      <c r="BF169" s="81">
        <f t="shared" si="86"/>
        <v>8</v>
      </c>
      <c r="BG169" s="81">
        <f t="shared" si="87"/>
        <v>11</v>
      </c>
      <c r="BH169" s="81">
        <f t="shared" si="88"/>
        <v>6</v>
      </c>
      <c r="BI169" s="81">
        <f t="shared" si="89"/>
        <v>10</v>
      </c>
      <c r="BJ169" s="81">
        <f t="shared" si="90"/>
        <v>6</v>
      </c>
      <c r="BK169" s="81">
        <f t="shared" si="91"/>
        <v>9</v>
      </c>
      <c r="BL169" s="57">
        <f t="shared" si="101"/>
        <v>95</v>
      </c>
      <c r="BM169" s="56">
        <f t="shared" si="102"/>
        <v>5</v>
      </c>
      <c r="BN169" s="56">
        <f t="shared" si="103"/>
        <v>13</v>
      </c>
      <c r="BO169" s="58">
        <f t="shared" si="104"/>
        <v>77</v>
      </c>
      <c r="BQ169" s="83">
        <f t="shared" si="92"/>
        <v>35</v>
      </c>
      <c r="BR169" s="84">
        <f t="shared" si="93"/>
        <v>142</v>
      </c>
    </row>
    <row r="170" spans="1:70" ht="15" customHeight="1">
      <c r="A170" s="61">
        <v>166</v>
      </c>
      <c r="B170" s="62" t="s">
        <v>200</v>
      </c>
      <c r="C170" s="62" t="s">
        <v>34</v>
      </c>
      <c r="D170" s="89"/>
      <c r="E170" s="64">
        <f t="shared" si="94"/>
        <v>1271.54</v>
      </c>
      <c r="F170" s="65">
        <f t="shared" si="95"/>
        <v>-28.46</v>
      </c>
      <c r="G170" s="67">
        <v>1300</v>
      </c>
      <c r="H170" s="66"/>
      <c r="I170" s="67">
        <f t="shared" si="96"/>
        <v>-107.70000000000005</v>
      </c>
      <c r="J170" s="68">
        <f t="shared" si="97"/>
        <v>163</v>
      </c>
      <c r="K170" s="69">
        <v>7</v>
      </c>
      <c r="L170" s="70">
        <v>10</v>
      </c>
      <c r="M170" s="71">
        <f t="shared" si="98"/>
        <v>1407.7</v>
      </c>
      <c r="N170" s="67">
        <f t="shared" si="99"/>
        <v>92</v>
      </c>
      <c r="O170" s="72">
        <f t="shared" si="100"/>
        <v>80</v>
      </c>
      <c r="P170" s="73">
        <v>79</v>
      </c>
      <c r="Q170" s="74">
        <v>0</v>
      </c>
      <c r="R170" s="75">
        <v>113</v>
      </c>
      <c r="S170" s="76">
        <v>1</v>
      </c>
      <c r="T170" s="77">
        <v>101</v>
      </c>
      <c r="U170" s="78">
        <v>0</v>
      </c>
      <c r="V170" s="75">
        <v>129</v>
      </c>
      <c r="W170" s="78">
        <v>2</v>
      </c>
      <c r="X170" s="77">
        <v>91</v>
      </c>
      <c r="Y170" s="78">
        <v>0</v>
      </c>
      <c r="Z170" s="77">
        <v>131</v>
      </c>
      <c r="AA170" s="78">
        <v>0</v>
      </c>
      <c r="AB170" s="77">
        <v>127</v>
      </c>
      <c r="AC170" s="76">
        <v>1</v>
      </c>
      <c r="AD170" s="73">
        <v>109</v>
      </c>
      <c r="AE170" s="74">
        <v>0</v>
      </c>
      <c r="AF170" s="79">
        <v>151</v>
      </c>
      <c r="AG170" s="76">
        <v>0</v>
      </c>
      <c r="AH170" s="75">
        <v>999</v>
      </c>
      <c r="AI170" s="78">
        <v>2</v>
      </c>
      <c r="AJ170" s="75">
        <v>138</v>
      </c>
      <c r="AK170" s="78">
        <v>1</v>
      </c>
      <c r="AL170" s="50"/>
      <c r="AM170" s="22"/>
      <c r="AN170" s="50"/>
      <c r="AO170" s="80">
        <f t="shared" si="70"/>
        <v>1538</v>
      </c>
      <c r="AP170" s="56">
        <f t="shared" si="71"/>
        <v>1449</v>
      </c>
      <c r="AQ170" s="81">
        <f t="shared" si="72"/>
        <v>1480</v>
      </c>
      <c r="AR170" s="56">
        <f t="shared" si="73"/>
        <v>1348</v>
      </c>
      <c r="AS170" s="81">
        <f t="shared" si="74"/>
        <v>1503</v>
      </c>
      <c r="AT170" s="81">
        <f t="shared" si="75"/>
        <v>1328</v>
      </c>
      <c r="AU170" s="81">
        <f t="shared" si="76"/>
        <v>1372</v>
      </c>
      <c r="AV170" s="81">
        <f t="shared" si="77"/>
        <v>1459</v>
      </c>
      <c r="AW170" s="56">
        <f t="shared" si="78"/>
        <v>1300</v>
      </c>
      <c r="AX170" s="81" t="str">
        <f t="shared" si="79"/>
        <v>999 *</v>
      </c>
      <c r="AY170" s="81">
        <f t="shared" si="80"/>
        <v>1300</v>
      </c>
      <c r="AZ170" s="2"/>
      <c r="BA170" s="82">
        <f t="shared" si="81"/>
        <v>12</v>
      </c>
      <c r="BB170" s="81">
        <f t="shared" si="82"/>
        <v>10</v>
      </c>
      <c r="BC170" s="81">
        <f t="shared" si="83"/>
        <v>12</v>
      </c>
      <c r="BD170" s="56">
        <f t="shared" si="84"/>
        <v>7</v>
      </c>
      <c r="BE170" s="81">
        <f t="shared" si="85"/>
        <v>10</v>
      </c>
      <c r="BF170" s="81">
        <f t="shared" si="86"/>
        <v>10</v>
      </c>
      <c r="BG170" s="81">
        <f t="shared" si="87"/>
        <v>6</v>
      </c>
      <c r="BH170" s="81">
        <f t="shared" si="88"/>
        <v>10</v>
      </c>
      <c r="BI170" s="81">
        <f t="shared" si="89"/>
        <v>8</v>
      </c>
      <c r="BJ170" s="81">
        <f t="shared" si="90"/>
        <v>0</v>
      </c>
      <c r="BK170" s="81">
        <f t="shared" si="91"/>
        <v>7</v>
      </c>
      <c r="BL170" s="57">
        <f t="shared" si="101"/>
        <v>92</v>
      </c>
      <c r="BM170" s="56">
        <f t="shared" si="102"/>
        <v>0</v>
      </c>
      <c r="BN170" s="56">
        <f t="shared" si="103"/>
        <v>12</v>
      </c>
      <c r="BO170" s="58">
        <f t="shared" si="104"/>
        <v>80</v>
      </c>
      <c r="BQ170" s="83">
        <f t="shared" si="92"/>
        <v>14</v>
      </c>
      <c r="BR170" s="84">
        <f t="shared" si="93"/>
        <v>163</v>
      </c>
    </row>
    <row r="171" spans="1:70" ht="15" customHeight="1">
      <c r="A171" s="61">
        <v>167</v>
      </c>
      <c r="B171" s="62" t="s">
        <v>201</v>
      </c>
      <c r="C171" s="31" t="s">
        <v>30</v>
      </c>
      <c r="D171" s="89"/>
      <c r="E171" s="64">
        <f t="shared" si="94"/>
        <v>1287.08</v>
      </c>
      <c r="F171" s="65">
        <f t="shared" si="95"/>
        <v>-12.920000000000034</v>
      </c>
      <c r="G171" s="67">
        <v>1300</v>
      </c>
      <c r="H171" s="66"/>
      <c r="I171" s="67">
        <f t="shared" si="96"/>
        <v>-123.09090909090901</v>
      </c>
      <c r="J171" s="68">
        <f t="shared" si="97"/>
        <v>162</v>
      </c>
      <c r="K171" s="69">
        <v>7</v>
      </c>
      <c r="L171" s="70">
        <v>11</v>
      </c>
      <c r="M171" s="71">
        <f t="shared" si="98"/>
        <v>1423.090909090909</v>
      </c>
      <c r="N171" s="67">
        <f t="shared" si="99"/>
        <v>96</v>
      </c>
      <c r="O171" s="72">
        <f t="shared" si="100"/>
        <v>78</v>
      </c>
      <c r="P171" s="73">
        <v>80</v>
      </c>
      <c r="Q171" s="74">
        <v>0</v>
      </c>
      <c r="R171" s="75">
        <v>112</v>
      </c>
      <c r="S171" s="76">
        <v>2</v>
      </c>
      <c r="T171" s="77">
        <v>84</v>
      </c>
      <c r="U171" s="78">
        <v>1</v>
      </c>
      <c r="V171" s="75">
        <v>17</v>
      </c>
      <c r="W171" s="78">
        <v>0</v>
      </c>
      <c r="X171" s="77">
        <v>106</v>
      </c>
      <c r="Y171" s="78">
        <v>0</v>
      </c>
      <c r="Z171" s="77">
        <v>128</v>
      </c>
      <c r="AA171" s="78">
        <v>0</v>
      </c>
      <c r="AB171" s="77">
        <v>147</v>
      </c>
      <c r="AC171" s="76">
        <v>1</v>
      </c>
      <c r="AD171" s="73">
        <v>132</v>
      </c>
      <c r="AE171" s="74">
        <v>1</v>
      </c>
      <c r="AF171" s="79">
        <v>139</v>
      </c>
      <c r="AG171" s="76">
        <v>0</v>
      </c>
      <c r="AH171" s="75">
        <v>156</v>
      </c>
      <c r="AI171" s="78">
        <v>2</v>
      </c>
      <c r="AJ171" s="75">
        <v>150</v>
      </c>
      <c r="AK171" s="78">
        <v>0</v>
      </c>
      <c r="AL171" s="50"/>
      <c r="AM171" s="22"/>
      <c r="AN171" s="50"/>
      <c r="AO171" s="80">
        <f t="shared" si="70"/>
        <v>1537</v>
      </c>
      <c r="AP171" s="56">
        <f t="shared" si="71"/>
        <v>1451</v>
      </c>
      <c r="AQ171" s="81">
        <f t="shared" si="72"/>
        <v>1522</v>
      </c>
      <c r="AR171" s="56">
        <f t="shared" si="73"/>
        <v>1824</v>
      </c>
      <c r="AS171" s="81">
        <f t="shared" si="74"/>
        <v>1467</v>
      </c>
      <c r="AT171" s="81">
        <f t="shared" si="75"/>
        <v>1353</v>
      </c>
      <c r="AU171" s="81">
        <f t="shared" si="76"/>
        <v>1300</v>
      </c>
      <c r="AV171" s="81">
        <f t="shared" si="77"/>
        <v>1300</v>
      </c>
      <c r="AW171" s="56">
        <f t="shared" si="78"/>
        <v>1300</v>
      </c>
      <c r="AX171" s="81">
        <f t="shared" si="79"/>
        <v>1300</v>
      </c>
      <c r="AY171" s="81">
        <f t="shared" si="80"/>
        <v>1300</v>
      </c>
      <c r="AZ171" s="2"/>
      <c r="BA171" s="82">
        <f t="shared" si="81"/>
        <v>7</v>
      </c>
      <c r="BB171" s="81">
        <f t="shared" si="82"/>
        <v>9</v>
      </c>
      <c r="BC171" s="81">
        <f t="shared" si="83"/>
        <v>11</v>
      </c>
      <c r="BD171" s="56">
        <f t="shared" si="84"/>
        <v>12</v>
      </c>
      <c r="BE171" s="81">
        <f t="shared" si="85"/>
        <v>10</v>
      </c>
      <c r="BF171" s="81">
        <f t="shared" si="86"/>
        <v>7</v>
      </c>
      <c r="BG171" s="81">
        <f t="shared" si="87"/>
        <v>9</v>
      </c>
      <c r="BH171" s="81">
        <f t="shared" si="88"/>
        <v>8</v>
      </c>
      <c r="BI171" s="81">
        <f t="shared" si="89"/>
        <v>8</v>
      </c>
      <c r="BJ171" s="81">
        <f t="shared" si="90"/>
        <v>6</v>
      </c>
      <c r="BK171" s="81">
        <f t="shared" si="91"/>
        <v>9</v>
      </c>
      <c r="BL171" s="57">
        <f t="shared" si="101"/>
        <v>96</v>
      </c>
      <c r="BM171" s="56">
        <f t="shared" si="102"/>
        <v>6</v>
      </c>
      <c r="BN171" s="56">
        <f t="shared" si="103"/>
        <v>12</v>
      </c>
      <c r="BO171" s="58">
        <f t="shared" si="104"/>
        <v>78</v>
      </c>
      <c r="BQ171" s="83">
        <f t="shared" si="92"/>
        <v>15</v>
      </c>
      <c r="BR171" s="84">
        <f t="shared" si="93"/>
        <v>162</v>
      </c>
    </row>
    <row r="172" spans="1:70" ht="15" customHeight="1">
      <c r="A172" s="61">
        <v>168</v>
      </c>
      <c r="B172" s="62" t="s">
        <v>202</v>
      </c>
      <c r="C172" s="31" t="s">
        <v>30</v>
      </c>
      <c r="D172" s="89"/>
      <c r="E172" s="64">
        <f t="shared" si="94"/>
        <v>1332.84</v>
      </c>
      <c r="F172" s="65">
        <f t="shared" si="95"/>
        <v>32.840000000000003</v>
      </c>
      <c r="G172" s="67">
        <v>1300</v>
      </c>
      <c r="H172" s="66"/>
      <c r="I172" s="67">
        <f t="shared" si="96"/>
        <v>-194.72727272727275</v>
      </c>
      <c r="J172" s="68">
        <f t="shared" si="97"/>
        <v>113</v>
      </c>
      <c r="K172" s="69">
        <v>10</v>
      </c>
      <c r="L172" s="70">
        <v>11</v>
      </c>
      <c r="M172" s="71">
        <f t="shared" si="98"/>
        <v>1494.7272727272727</v>
      </c>
      <c r="N172" s="67">
        <f t="shared" si="99"/>
        <v>116</v>
      </c>
      <c r="O172" s="72">
        <f t="shared" si="100"/>
        <v>94</v>
      </c>
      <c r="P172" s="73">
        <v>81</v>
      </c>
      <c r="Q172" s="74">
        <v>1</v>
      </c>
      <c r="R172" s="75">
        <v>83</v>
      </c>
      <c r="S172" s="76">
        <v>0</v>
      </c>
      <c r="T172" s="77">
        <v>105</v>
      </c>
      <c r="U172" s="78">
        <v>1</v>
      </c>
      <c r="V172" s="75">
        <v>119</v>
      </c>
      <c r="W172" s="78">
        <v>0</v>
      </c>
      <c r="X172" s="77">
        <v>143</v>
      </c>
      <c r="Y172" s="78">
        <v>2</v>
      </c>
      <c r="Z172" s="77">
        <v>115</v>
      </c>
      <c r="AA172" s="78">
        <v>1</v>
      </c>
      <c r="AB172" s="77">
        <v>17</v>
      </c>
      <c r="AC172" s="76">
        <v>1</v>
      </c>
      <c r="AD172" s="73">
        <v>108</v>
      </c>
      <c r="AE172" s="74">
        <v>2</v>
      </c>
      <c r="AF172" s="79">
        <v>95</v>
      </c>
      <c r="AG172" s="76">
        <v>0</v>
      </c>
      <c r="AH172" s="75">
        <v>69</v>
      </c>
      <c r="AI172" s="78">
        <v>0</v>
      </c>
      <c r="AJ172" s="75">
        <v>126</v>
      </c>
      <c r="AK172" s="78">
        <v>2</v>
      </c>
      <c r="AL172" s="50"/>
      <c r="AM172" s="22"/>
      <c r="AN172" s="50"/>
      <c r="AO172" s="80">
        <f t="shared" si="70"/>
        <v>1537</v>
      </c>
      <c r="AP172" s="56">
        <f t="shared" si="71"/>
        <v>1528</v>
      </c>
      <c r="AQ172" s="81">
        <f t="shared" si="72"/>
        <v>1468</v>
      </c>
      <c r="AR172" s="56">
        <f t="shared" si="73"/>
        <v>1430</v>
      </c>
      <c r="AS172" s="81">
        <f t="shared" si="74"/>
        <v>1300</v>
      </c>
      <c r="AT172" s="81">
        <f t="shared" si="75"/>
        <v>1437</v>
      </c>
      <c r="AU172" s="81">
        <f t="shared" si="76"/>
        <v>1824</v>
      </c>
      <c r="AV172" s="81">
        <f t="shared" si="77"/>
        <v>1462</v>
      </c>
      <c r="AW172" s="56">
        <f t="shared" si="78"/>
        <v>1496</v>
      </c>
      <c r="AX172" s="81">
        <f t="shared" si="79"/>
        <v>1577</v>
      </c>
      <c r="AY172" s="81">
        <f t="shared" si="80"/>
        <v>1383</v>
      </c>
      <c r="AZ172" s="2"/>
      <c r="BA172" s="82">
        <f t="shared" si="81"/>
        <v>13</v>
      </c>
      <c r="BB172" s="81">
        <f t="shared" si="82"/>
        <v>14</v>
      </c>
      <c r="BC172" s="81">
        <f t="shared" si="83"/>
        <v>9</v>
      </c>
      <c r="BD172" s="56">
        <f t="shared" si="84"/>
        <v>11</v>
      </c>
      <c r="BE172" s="81">
        <f t="shared" si="85"/>
        <v>8</v>
      </c>
      <c r="BF172" s="81">
        <f t="shared" si="86"/>
        <v>10</v>
      </c>
      <c r="BG172" s="81">
        <f t="shared" si="87"/>
        <v>12</v>
      </c>
      <c r="BH172" s="81">
        <f t="shared" si="88"/>
        <v>9</v>
      </c>
      <c r="BI172" s="81">
        <f t="shared" si="89"/>
        <v>11</v>
      </c>
      <c r="BJ172" s="81">
        <f t="shared" si="90"/>
        <v>11</v>
      </c>
      <c r="BK172" s="81">
        <f t="shared" si="91"/>
        <v>8</v>
      </c>
      <c r="BL172" s="57">
        <f t="shared" si="101"/>
        <v>116</v>
      </c>
      <c r="BM172" s="56">
        <f t="shared" si="102"/>
        <v>8</v>
      </c>
      <c r="BN172" s="56">
        <f t="shared" si="103"/>
        <v>14</v>
      </c>
      <c r="BO172" s="58">
        <f t="shared" si="104"/>
        <v>94</v>
      </c>
      <c r="BQ172" s="83">
        <f t="shared" si="92"/>
        <v>64</v>
      </c>
      <c r="BR172" s="84">
        <f t="shared" si="93"/>
        <v>113</v>
      </c>
    </row>
    <row r="173" spans="1:70" ht="15" customHeight="1">
      <c r="A173" s="61">
        <v>169</v>
      </c>
      <c r="B173" s="62" t="s">
        <v>203</v>
      </c>
      <c r="C173" s="31" t="s">
        <v>30</v>
      </c>
      <c r="D173" s="89"/>
      <c r="E173" s="64">
        <f t="shared" si="94"/>
        <v>1309.48</v>
      </c>
      <c r="F173" s="65">
        <f t="shared" si="95"/>
        <v>17.479999999999976</v>
      </c>
      <c r="G173" s="67">
        <v>1292</v>
      </c>
      <c r="H173" s="66"/>
      <c r="I173" s="67">
        <f t="shared" si="96"/>
        <v>-170.36363636363626</v>
      </c>
      <c r="J173" s="68">
        <f t="shared" si="97"/>
        <v>139</v>
      </c>
      <c r="K173" s="69">
        <v>9</v>
      </c>
      <c r="L173" s="70">
        <v>11</v>
      </c>
      <c r="M173" s="71">
        <f t="shared" si="98"/>
        <v>1462.3636363636363</v>
      </c>
      <c r="N173" s="67">
        <f t="shared" si="99"/>
        <v>106</v>
      </c>
      <c r="O173" s="72">
        <f t="shared" si="100"/>
        <v>88</v>
      </c>
      <c r="P173" s="73">
        <v>82</v>
      </c>
      <c r="Q173" s="74">
        <v>0</v>
      </c>
      <c r="R173" s="75">
        <v>114</v>
      </c>
      <c r="S173" s="76">
        <v>0</v>
      </c>
      <c r="T173" s="77">
        <v>134</v>
      </c>
      <c r="U173" s="78">
        <v>2</v>
      </c>
      <c r="V173" s="75">
        <v>121</v>
      </c>
      <c r="W173" s="78">
        <v>2</v>
      </c>
      <c r="X173" s="77">
        <v>77</v>
      </c>
      <c r="Y173" s="78">
        <v>2</v>
      </c>
      <c r="Z173" s="77">
        <v>56</v>
      </c>
      <c r="AA173" s="78">
        <v>0</v>
      </c>
      <c r="AB173" s="77">
        <v>94</v>
      </c>
      <c r="AC173" s="76">
        <v>0</v>
      </c>
      <c r="AD173" s="73">
        <v>116</v>
      </c>
      <c r="AE173" s="74">
        <v>0</v>
      </c>
      <c r="AF173" s="79">
        <v>111</v>
      </c>
      <c r="AG173" s="76">
        <v>0</v>
      </c>
      <c r="AH173" s="75">
        <v>118</v>
      </c>
      <c r="AI173" s="78">
        <v>2</v>
      </c>
      <c r="AJ173" s="75">
        <v>117</v>
      </c>
      <c r="AK173" s="78">
        <v>1</v>
      </c>
      <c r="AL173" s="50"/>
      <c r="AM173" s="22"/>
      <c r="AN173" s="50"/>
      <c r="AO173" s="80">
        <f t="shared" si="70"/>
        <v>1529</v>
      </c>
      <c r="AP173" s="56">
        <f t="shared" si="71"/>
        <v>1443</v>
      </c>
      <c r="AQ173" s="81">
        <f t="shared" si="72"/>
        <v>1300</v>
      </c>
      <c r="AR173" s="56">
        <f t="shared" si="73"/>
        <v>1408</v>
      </c>
      <c r="AS173" s="81">
        <f t="shared" si="74"/>
        <v>1541</v>
      </c>
      <c r="AT173" s="81">
        <f t="shared" si="75"/>
        <v>1617</v>
      </c>
      <c r="AU173" s="81">
        <f t="shared" si="76"/>
        <v>1497</v>
      </c>
      <c r="AV173" s="81">
        <f t="shared" si="77"/>
        <v>1433</v>
      </c>
      <c r="AW173" s="56">
        <f t="shared" si="78"/>
        <v>1454</v>
      </c>
      <c r="AX173" s="81">
        <f t="shared" si="79"/>
        <v>1432</v>
      </c>
      <c r="AY173" s="81">
        <f t="shared" si="80"/>
        <v>1432</v>
      </c>
      <c r="AZ173" s="2"/>
      <c r="BA173" s="82">
        <f t="shared" si="81"/>
        <v>12</v>
      </c>
      <c r="BB173" s="81">
        <f t="shared" si="82"/>
        <v>11</v>
      </c>
      <c r="BC173" s="81">
        <f t="shared" si="83"/>
        <v>8</v>
      </c>
      <c r="BD173" s="56">
        <f t="shared" si="84"/>
        <v>11</v>
      </c>
      <c r="BE173" s="81">
        <f t="shared" si="85"/>
        <v>8</v>
      </c>
      <c r="BF173" s="81">
        <f t="shared" si="86"/>
        <v>12</v>
      </c>
      <c r="BG173" s="81">
        <f t="shared" si="87"/>
        <v>11</v>
      </c>
      <c r="BH173" s="81">
        <f t="shared" si="88"/>
        <v>9</v>
      </c>
      <c r="BI173" s="81">
        <f t="shared" si="89"/>
        <v>9</v>
      </c>
      <c r="BJ173" s="81">
        <f t="shared" si="90"/>
        <v>6</v>
      </c>
      <c r="BK173" s="81">
        <f t="shared" si="91"/>
        <v>9</v>
      </c>
      <c r="BL173" s="57">
        <f t="shared" si="101"/>
        <v>106</v>
      </c>
      <c r="BM173" s="56">
        <f t="shared" si="102"/>
        <v>6</v>
      </c>
      <c r="BN173" s="56">
        <f t="shared" si="103"/>
        <v>12</v>
      </c>
      <c r="BO173" s="58">
        <f t="shared" si="104"/>
        <v>88</v>
      </c>
      <c r="BQ173" s="83">
        <f t="shared" si="92"/>
        <v>38</v>
      </c>
      <c r="BR173" s="84">
        <f t="shared" si="93"/>
        <v>139</v>
      </c>
    </row>
    <row r="174" spans="1:70" ht="15" customHeight="1">
      <c r="A174" s="61">
        <v>170</v>
      </c>
      <c r="B174" s="62" t="s">
        <v>204</v>
      </c>
      <c r="C174" s="31" t="s">
        <v>75</v>
      </c>
      <c r="D174" s="89"/>
      <c r="E174" s="64">
        <f t="shared" si="94"/>
        <v>1269.6399999999999</v>
      </c>
      <c r="F174" s="65">
        <f t="shared" si="95"/>
        <v>7.6399999999999846</v>
      </c>
      <c r="G174" s="67">
        <v>1262</v>
      </c>
      <c r="H174" s="66"/>
      <c r="I174" s="67">
        <f t="shared" si="96"/>
        <v>-171.09090909090901</v>
      </c>
      <c r="J174" s="68">
        <f t="shared" si="97"/>
        <v>155</v>
      </c>
      <c r="K174" s="69">
        <v>8</v>
      </c>
      <c r="L174" s="70">
        <v>11</v>
      </c>
      <c r="M174" s="71">
        <f t="shared" si="98"/>
        <v>1433.090909090909</v>
      </c>
      <c r="N174" s="67">
        <f t="shared" si="99"/>
        <v>101</v>
      </c>
      <c r="O174" s="72">
        <f t="shared" si="100"/>
        <v>81</v>
      </c>
      <c r="P174" s="73">
        <v>83</v>
      </c>
      <c r="Q174" s="74">
        <v>1</v>
      </c>
      <c r="R174" s="75">
        <v>5</v>
      </c>
      <c r="S174" s="76">
        <v>0</v>
      </c>
      <c r="T174" s="77">
        <v>111</v>
      </c>
      <c r="U174" s="78">
        <v>1</v>
      </c>
      <c r="V174" s="75">
        <v>123</v>
      </c>
      <c r="W174" s="78">
        <v>0</v>
      </c>
      <c r="X174" s="77">
        <v>125</v>
      </c>
      <c r="Y174" s="78">
        <v>2</v>
      </c>
      <c r="Z174" s="77">
        <v>116</v>
      </c>
      <c r="AA174" s="78">
        <v>0</v>
      </c>
      <c r="AB174" s="77">
        <v>133</v>
      </c>
      <c r="AC174" s="76">
        <v>0</v>
      </c>
      <c r="AD174" s="73">
        <v>127</v>
      </c>
      <c r="AE174" s="74">
        <v>1</v>
      </c>
      <c r="AF174" s="79">
        <v>131</v>
      </c>
      <c r="AG174" s="76">
        <v>1</v>
      </c>
      <c r="AH174" s="75">
        <v>147</v>
      </c>
      <c r="AI174" s="78">
        <v>1</v>
      </c>
      <c r="AJ174" s="75">
        <v>141</v>
      </c>
      <c r="AK174" s="78">
        <v>1</v>
      </c>
      <c r="AL174" s="50"/>
      <c r="AM174" s="22"/>
      <c r="AN174" s="50"/>
      <c r="AO174" s="80">
        <f t="shared" si="70"/>
        <v>1528</v>
      </c>
      <c r="AP174" s="56">
        <f t="shared" si="71"/>
        <v>1967</v>
      </c>
      <c r="AQ174" s="81">
        <f t="shared" si="72"/>
        <v>1454</v>
      </c>
      <c r="AR174" s="56">
        <f t="shared" si="73"/>
        <v>1396</v>
      </c>
      <c r="AS174" s="81">
        <f t="shared" si="74"/>
        <v>1386</v>
      </c>
      <c r="AT174" s="81">
        <f t="shared" si="75"/>
        <v>1433</v>
      </c>
      <c r="AU174" s="81">
        <f t="shared" si="76"/>
        <v>1300</v>
      </c>
      <c r="AV174" s="81">
        <f t="shared" si="77"/>
        <v>1372</v>
      </c>
      <c r="AW174" s="56">
        <f t="shared" si="78"/>
        <v>1328</v>
      </c>
      <c r="AX174" s="81">
        <f t="shared" si="79"/>
        <v>1300</v>
      </c>
      <c r="AY174" s="81">
        <f t="shared" si="80"/>
        <v>1300</v>
      </c>
      <c r="AZ174" s="2"/>
      <c r="BA174" s="82">
        <f t="shared" si="81"/>
        <v>14</v>
      </c>
      <c r="BB174" s="81">
        <f t="shared" si="82"/>
        <v>9</v>
      </c>
      <c r="BC174" s="81">
        <f t="shared" si="83"/>
        <v>9</v>
      </c>
      <c r="BD174" s="56">
        <f t="shared" si="84"/>
        <v>10</v>
      </c>
      <c r="BE174" s="81">
        <f t="shared" si="85"/>
        <v>8</v>
      </c>
      <c r="BF174" s="81">
        <f t="shared" si="86"/>
        <v>9</v>
      </c>
      <c r="BG174" s="81">
        <f t="shared" si="87"/>
        <v>9</v>
      </c>
      <c r="BH174" s="81">
        <f t="shared" si="88"/>
        <v>6</v>
      </c>
      <c r="BI174" s="81">
        <f t="shared" si="89"/>
        <v>10</v>
      </c>
      <c r="BJ174" s="81">
        <f t="shared" si="90"/>
        <v>9</v>
      </c>
      <c r="BK174" s="81">
        <f t="shared" si="91"/>
        <v>8</v>
      </c>
      <c r="BL174" s="57">
        <f t="shared" si="101"/>
        <v>101</v>
      </c>
      <c r="BM174" s="56">
        <f t="shared" si="102"/>
        <v>6</v>
      </c>
      <c r="BN174" s="56">
        <f t="shared" si="103"/>
        <v>14</v>
      </c>
      <c r="BO174" s="58">
        <f t="shared" si="104"/>
        <v>81</v>
      </c>
      <c r="BQ174" s="83">
        <f t="shared" si="92"/>
        <v>22</v>
      </c>
      <c r="BR174" s="84">
        <f t="shared" si="93"/>
        <v>155</v>
      </c>
    </row>
    <row r="175" spans="1:70" ht="15" customHeight="1">
      <c r="A175" s="61">
        <v>171</v>
      </c>
      <c r="B175" s="62" t="s">
        <v>205</v>
      </c>
      <c r="C175" s="62" t="s">
        <v>34</v>
      </c>
      <c r="D175" s="89"/>
      <c r="E175" s="64">
        <f t="shared" si="94"/>
        <v>1208.78</v>
      </c>
      <c r="F175" s="65">
        <f t="shared" si="95"/>
        <v>-38.219999999999992</v>
      </c>
      <c r="G175" s="67">
        <v>1247</v>
      </c>
      <c r="H175" s="66"/>
      <c r="I175" s="67">
        <f t="shared" si="96"/>
        <v>-108.90000000000009</v>
      </c>
      <c r="J175" s="68">
        <f t="shared" si="97"/>
        <v>173</v>
      </c>
      <c r="K175" s="69">
        <v>6</v>
      </c>
      <c r="L175" s="70">
        <v>10</v>
      </c>
      <c r="M175" s="71">
        <f t="shared" si="98"/>
        <v>1355.9</v>
      </c>
      <c r="N175" s="67">
        <f t="shared" si="99"/>
        <v>80</v>
      </c>
      <c r="O175" s="72">
        <f t="shared" si="100"/>
        <v>69</v>
      </c>
      <c r="P175" s="73">
        <v>84</v>
      </c>
      <c r="Q175" s="74">
        <v>0</v>
      </c>
      <c r="R175" s="75">
        <v>120</v>
      </c>
      <c r="S175" s="76">
        <v>0</v>
      </c>
      <c r="T175" s="77">
        <v>138</v>
      </c>
      <c r="U175" s="78">
        <v>0</v>
      </c>
      <c r="V175" s="75">
        <v>124</v>
      </c>
      <c r="W175" s="78">
        <v>0</v>
      </c>
      <c r="X175" s="77">
        <v>134</v>
      </c>
      <c r="Y175" s="78">
        <v>0</v>
      </c>
      <c r="Z175" s="77">
        <v>125</v>
      </c>
      <c r="AA175" s="78">
        <v>1</v>
      </c>
      <c r="AB175" s="77">
        <v>999</v>
      </c>
      <c r="AC175" s="76">
        <v>2</v>
      </c>
      <c r="AD175" s="73">
        <v>156</v>
      </c>
      <c r="AE175" s="74">
        <v>2</v>
      </c>
      <c r="AF175" s="79">
        <v>128</v>
      </c>
      <c r="AG175" s="76">
        <v>1</v>
      </c>
      <c r="AH175" s="75">
        <v>139</v>
      </c>
      <c r="AI175" s="78">
        <v>0</v>
      </c>
      <c r="AJ175" s="75">
        <v>132</v>
      </c>
      <c r="AK175" s="78">
        <v>0</v>
      </c>
      <c r="AL175" s="50"/>
      <c r="AM175" s="22"/>
      <c r="AN175" s="50"/>
      <c r="AO175" s="80">
        <f t="shared" si="70"/>
        <v>1522</v>
      </c>
      <c r="AP175" s="56">
        <f t="shared" si="71"/>
        <v>1409</v>
      </c>
      <c r="AQ175" s="81">
        <f t="shared" si="72"/>
        <v>1300</v>
      </c>
      <c r="AR175" s="56">
        <f t="shared" si="73"/>
        <v>1389</v>
      </c>
      <c r="AS175" s="81">
        <f t="shared" si="74"/>
        <v>1300</v>
      </c>
      <c r="AT175" s="81">
        <f t="shared" si="75"/>
        <v>1386</v>
      </c>
      <c r="AU175" s="81" t="str">
        <f t="shared" si="76"/>
        <v>999 *</v>
      </c>
      <c r="AV175" s="81">
        <f t="shared" si="77"/>
        <v>1300</v>
      </c>
      <c r="AW175" s="56">
        <f t="shared" si="78"/>
        <v>1353</v>
      </c>
      <c r="AX175" s="81">
        <f t="shared" si="79"/>
        <v>1300</v>
      </c>
      <c r="AY175" s="81">
        <f t="shared" si="80"/>
        <v>1300</v>
      </c>
      <c r="AZ175" s="2"/>
      <c r="BA175" s="82">
        <f t="shared" si="81"/>
        <v>11</v>
      </c>
      <c r="BB175" s="81">
        <f t="shared" si="82"/>
        <v>11</v>
      </c>
      <c r="BC175" s="81">
        <f t="shared" si="83"/>
        <v>7</v>
      </c>
      <c r="BD175" s="56">
        <f t="shared" si="84"/>
        <v>6</v>
      </c>
      <c r="BE175" s="81">
        <f t="shared" si="85"/>
        <v>8</v>
      </c>
      <c r="BF175" s="81">
        <f t="shared" si="86"/>
        <v>8</v>
      </c>
      <c r="BG175" s="81">
        <f t="shared" si="87"/>
        <v>0</v>
      </c>
      <c r="BH175" s="81">
        <f t="shared" si="88"/>
        <v>6</v>
      </c>
      <c r="BI175" s="81">
        <f t="shared" si="89"/>
        <v>7</v>
      </c>
      <c r="BJ175" s="81">
        <f t="shared" si="90"/>
        <v>8</v>
      </c>
      <c r="BK175" s="81">
        <f t="shared" si="91"/>
        <v>8</v>
      </c>
      <c r="BL175" s="57">
        <f t="shared" si="101"/>
        <v>80</v>
      </c>
      <c r="BM175" s="56">
        <f t="shared" si="102"/>
        <v>0</v>
      </c>
      <c r="BN175" s="56">
        <f t="shared" si="103"/>
        <v>11</v>
      </c>
      <c r="BO175" s="58">
        <f t="shared" si="104"/>
        <v>69</v>
      </c>
      <c r="BQ175" s="83">
        <f t="shared" si="92"/>
        <v>4</v>
      </c>
      <c r="BR175" s="84">
        <f t="shared" si="93"/>
        <v>173</v>
      </c>
    </row>
    <row r="176" spans="1:70" ht="15" customHeight="1">
      <c r="A176" s="61">
        <v>172</v>
      </c>
      <c r="B176" s="62" t="s">
        <v>206</v>
      </c>
      <c r="C176" s="62" t="s">
        <v>43</v>
      </c>
      <c r="D176" s="89"/>
      <c r="E176" s="64">
        <f t="shared" si="94"/>
        <v>1230.8800000000001</v>
      </c>
      <c r="F176" s="65">
        <f t="shared" si="95"/>
        <v>-10.120000000000005</v>
      </c>
      <c r="G176" s="67">
        <v>1241</v>
      </c>
      <c r="H176" s="66"/>
      <c r="I176" s="67">
        <f t="shared" si="96"/>
        <v>-135.81818181818176</v>
      </c>
      <c r="J176" s="68">
        <f t="shared" si="97"/>
        <v>166</v>
      </c>
      <c r="K176" s="69">
        <v>7</v>
      </c>
      <c r="L176" s="70">
        <v>11</v>
      </c>
      <c r="M176" s="71">
        <f t="shared" si="98"/>
        <v>1376.8181818181818</v>
      </c>
      <c r="N176" s="67">
        <f t="shared" si="99"/>
        <v>86</v>
      </c>
      <c r="O176" s="72">
        <f t="shared" si="100"/>
        <v>72</v>
      </c>
      <c r="P176" s="73">
        <v>85</v>
      </c>
      <c r="Q176" s="74">
        <v>0</v>
      </c>
      <c r="R176" s="75">
        <v>115</v>
      </c>
      <c r="S176" s="76">
        <v>0</v>
      </c>
      <c r="T176" s="77">
        <v>131</v>
      </c>
      <c r="U176" s="78">
        <v>0</v>
      </c>
      <c r="V176" s="75">
        <v>130</v>
      </c>
      <c r="W176" s="78">
        <v>2</v>
      </c>
      <c r="X176" s="77">
        <v>136</v>
      </c>
      <c r="Y176" s="78">
        <v>0</v>
      </c>
      <c r="Z176" s="77">
        <v>127</v>
      </c>
      <c r="AA176" s="78">
        <v>1</v>
      </c>
      <c r="AB176" s="77">
        <v>149</v>
      </c>
      <c r="AC176" s="76">
        <v>2</v>
      </c>
      <c r="AD176" s="73">
        <v>117</v>
      </c>
      <c r="AE176" s="74">
        <v>0</v>
      </c>
      <c r="AF176" s="79">
        <v>129</v>
      </c>
      <c r="AG176" s="76">
        <v>2</v>
      </c>
      <c r="AH176" s="75">
        <v>105</v>
      </c>
      <c r="AI176" s="78">
        <v>0</v>
      </c>
      <c r="AJ176" s="75">
        <v>147</v>
      </c>
      <c r="AK176" s="78">
        <v>0</v>
      </c>
      <c r="AL176" s="50"/>
      <c r="AM176" s="22"/>
      <c r="AN176" s="50"/>
      <c r="AO176" s="80">
        <f t="shared" si="70"/>
        <v>1522</v>
      </c>
      <c r="AP176" s="56">
        <f t="shared" si="71"/>
        <v>1437</v>
      </c>
      <c r="AQ176" s="81">
        <f t="shared" si="72"/>
        <v>1328</v>
      </c>
      <c r="AR176" s="56">
        <f t="shared" si="73"/>
        <v>1338</v>
      </c>
      <c r="AS176" s="81">
        <f t="shared" si="74"/>
        <v>1300</v>
      </c>
      <c r="AT176" s="81">
        <f t="shared" si="75"/>
        <v>1372</v>
      </c>
      <c r="AU176" s="81">
        <f t="shared" si="76"/>
        <v>1300</v>
      </c>
      <c r="AV176" s="81">
        <f t="shared" si="77"/>
        <v>1432</v>
      </c>
      <c r="AW176" s="56">
        <f t="shared" si="78"/>
        <v>1348</v>
      </c>
      <c r="AX176" s="81">
        <f t="shared" si="79"/>
        <v>1468</v>
      </c>
      <c r="AY176" s="81">
        <f t="shared" si="80"/>
        <v>1300</v>
      </c>
      <c r="AZ176" s="2"/>
      <c r="BA176" s="82">
        <f t="shared" si="81"/>
        <v>9</v>
      </c>
      <c r="BB176" s="81">
        <f t="shared" si="82"/>
        <v>10</v>
      </c>
      <c r="BC176" s="81">
        <f t="shared" si="83"/>
        <v>10</v>
      </c>
      <c r="BD176" s="56">
        <f t="shared" si="84"/>
        <v>5</v>
      </c>
      <c r="BE176" s="81">
        <f t="shared" si="85"/>
        <v>8</v>
      </c>
      <c r="BF176" s="81">
        <f t="shared" si="86"/>
        <v>6</v>
      </c>
      <c r="BG176" s="81">
        <f t="shared" si="87"/>
        <v>4</v>
      </c>
      <c r="BH176" s="81">
        <f t="shared" si="88"/>
        <v>9</v>
      </c>
      <c r="BI176" s="81">
        <f t="shared" si="89"/>
        <v>7</v>
      </c>
      <c r="BJ176" s="81">
        <f t="shared" si="90"/>
        <v>9</v>
      </c>
      <c r="BK176" s="81">
        <f t="shared" si="91"/>
        <v>9</v>
      </c>
      <c r="BL176" s="57">
        <f t="shared" si="101"/>
        <v>86</v>
      </c>
      <c r="BM176" s="56">
        <f t="shared" si="102"/>
        <v>4</v>
      </c>
      <c r="BN176" s="56">
        <f t="shared" si="103"/>
        <v>10</v>
      </c>
      <c r="BO176" s="58">
        <f t="shared" si="104"/>
        <v>72</v>
      </c>
      <c r="BQ176" s="83">
        <f t="shared" si="92"/>
        <v>11</v>
      </c>
      <c r="BR176" s="84">
        <f t="shared" si="93"/>
        <v>166</v>
      </c>
    </row>
    <row r="177" spans="1:70" ht="15" customHeight="1">
      <c r="A177" s="61">
        <v>173</v>
      </c>
      <c r="B177" s="62" t="s">
        <v>207</v>
      </c>
      <c r="C177" s="31" t="s">
        <v>30</v>
      </c>
      <c r="D177" s="89"/>
      <c r="E177" s="64">
        <f t="shared" si="94"/>
        <v>1298.94</v>
      </c>
      <c r="F177" s="65">
        <f t="shared" si="95"/>
        <v>70.940000000000012</v>
      </c>
      <c r="G177" s="67">
        <v>1228</v>
      </c>
      <c r="H177" s="66"/>
      <c r="I177" s="67">
        <f t="shared" si="96"/>
        <v>-367.90909090909099</v>
      </c>
      <c r="J177" s="68">
        <f t="shared" si="97"/>
        <v>103</v>
      </c>
      <c r="K177" s="69">
        <v>10</v>
      </c>
      <c r="L177" s="70">
        <v>11</v>
      </c>
      <c r="M177" s="71">
        <f t="shared" si="98"/>
        <v>1595.909090909091</v>
      </c>
      <c r="N177" s="67">
        <f t="shared" si="99"/>
        <v>135</v>
      </c>
      <c r="O177" s="72">
        <f t="shared" si="100"/>
        <v>113</v>
      </c>
      <c r="P177" s="73">
        <v>86</v>
      </c>
      <c r="Q177" s="74">
        <v>2</v>
      </c>
      <c r="R177" s="75">
        <v>60</v>
      </c>
      <c r="S177" s="76">
        <v>0</v>
      </c>
      <c r="T177" s="77">
        <v>80</v>
      </c>
      <c r="U177" s="78">
        <v>2</v>
      </c>
      <c r="V177" s="75">
        <v>64</v>
      </c>
      <c r="W177" s="78">
        <v>1</v>
      </c>
      <c r="X177" s="77">
        <v>52</v>
      </c>
      <c r="Y177" s="78">
        <v>2</v>
      </c>
      <c r="Z177" s="77">
        <v>16</v>
      </c>
      <c r="AA177" s="78">
        <v>0</v>
      </c>
      <c r="AB177" s="77">
        <v>46</v>
      </c>
      <c r="AC177" s="76">
        <v>0</v>
      </c>
      <c r="AD177" s="73">
        <v>84</v>
      </c>
      <c r="AE177" s="74">
        <v>2</v>
      </c>
      <c r="AF177" s="79">
        <v>68</v>
      </c>
      <c r="AG177" s="76">
        <v>0</v>
      </c>
      <c r="AH177" s="75">
        <v>79</v>
      </c>
      <c r="AI177" s="78">
        <v>1</v>
      </c>
      <c r="AJ177" s="75">
        <v>72</v>
      </c>
      <c r="AK177" s="78">
        <v>0</v>
      </c>
      <c r="AL177" s="50"/>
      <c r="AM177" s="22"/>
      <c r="AN177" s="50"/>
      <c r="AO177" s="80">
        <f t="shared" si="70"/>
        <v>1518</v>
      </c>
      <c r="AP177" s="56">
        <f t="shared" si="71"/>
        <v>1607</v>
      </c>
      <c r="AQ177" s="81">
        <f t="shared" si="72"/>
        <v>1537</v>
      </c>
      <c r="AR177" s="56">
        <f t="shared" si="73"/>
        <v>1587</v>
      </c>
      <c r="AS177" s="81">
        <f t="shared" si="74"/>
        <v>1633</v>
      </c>
      <c r="AT177" s="81">
        <f t="shared" si="75"/>
        <v>1829</v>
      </c>
      <c r="AU177" s="81">
        <f t="shared" si="76"/>
        <v>1657</v>
      </c>
      <c r="AV177" s="81">
        <f t="shared" si="77"/>
        <v>1522</v>
      </c>
      <c r="AW177" s="56">
        <f t="shared" si="78"/>
        <v>1579</v>
      </c>
      <c r="AX177" s="81">
        <f t="shared" si="79"/>
        <v>1538</v>
      </c>
      <c r="AY177" s="81">
        <f t="shared" si="80"/>
        <v>1548</v>
      </c>
      <c r="AZ177" s="2"/>
      <c r="BA177" s="82">
        <f t="shared" si="81"/>
        <v>14</v>
      </c>
      <c r="BB177" s="81">
        <f t="shared" si="82"/>
        <v>13</v>
      </c>
      <c r="BC177" s="81">
        <f t="shared" si="83"/>
        <v>7</v>
      </c>
      <c r="BD177" s="56">
        <f t="shared" si="84"/>
        <v>11</v>
      </c>
      <c r="BE177" s="81">
        <f t="shared" si="85"/>
        <v>15</v>
      </c>
      <c r="BF177" s="81">
        <f t="shared" si="86"/>
        <v>14</v>
      </c>
      <c r="BG177" s="81">
        <f t="shared" si="87"/>
        <v>13</v>
      </c>
      <c r="BH177" s="81">
        <f t="shared" si="88"/>
        <v>11</v>
      </c>
      <c r="BI177" s="81">
        <f t="shared" si="89"/>
        <v>13</v>
      </c>
      <c r="BJ177" s="81">
        <f t="shared" si="90"/>
        <v>12</v>
      </c>
      <c r="BK177" s="81">
        <f t="shared" si="91"/>
        <v>12</v>
      </c>
      <c r="BL177" s="57">
        <f t="shared" si="101"/>
        <v>135</v>
      </c>
      <c r="BM177" s="56">
        <f t="shared" si="102"/>
        <v>7</v>
      </c>
      <c r="BN177" s="56">
        <f t="shared" si="103"/>
        <v>15</v>
      </c>
      <c r="BO177" s="58">
        <f t="shared" si="104"/>
        <v>113</v>
      </c>
      <c r="BQ177" s="83">
        <f t="shared" si="92"/>
        <v>74</v>
      </c>
      <c r="BR177" s="84">
        <f t="shared" si="93"/>
        <v>103</v>
      </c>
    </row>
    <row r="178" spans="1:70" ht="15" customHeight="1">
      <c r="A178" s="61">
        <v>174</v>
      </c>
      <c r="B178" s="62" t="s">
        <v>208</v>
      </c>
      <c r="C178" s="31" t="s">
        <v>30</v>
      </c>
      <c r="D178" s="89"/>
      <c r="E178" s="64">
        <f t="shared" si="94"/>
        <v>1218.74</v>
      </c>
      <c r="F178" s="65">
        <f t="shared" si="95"/>
        <v>18.739999999999988</v>
      </c>
      <c r="G178" s="67">
        <v>1200</v>
      </c>
      <c r="H178" s="66"/>
      <c r="I178" s="67">
        <f t="shared" si="96"/>
        <v>-176.09090909090901</v>
      </c>
      <c r="J178" s="68">
        <f t="shared" si="97"/>
        <v>143</v>
      </c>
      <c r="K178" s="69">
        <v>9</v>
      </c>
      <c r="L178" s="70">
        <v>11</v>
      </c>
      <c r="M178" s="71">
        <f t="shared" si="98"/>
        <v>1376.090909090909</v>
      </c>
      <c r="N178" s="67">
        <f t="shared" si="99"/>
        <v>87</v>
      </c>
      <c r="O178" s="72">
        <f t="shared" si="100"/>
        <v>71</v>
      </c>
      <c r="P178" s="73">
        <v>87</v>
      </c>
      <c r="Q178" s="74">
        <v>0</v>
      </c>
      <c r="R178" s="75">
        <v>121</v>
      </c>
      <c r="S178" s="76">
        <v>0</v>
      </c>
      <c r="T178" s="77">
        <v>133</v>
      </c>
      <c r="U178" s="78">
        <v>0</v>
      </c>
      <c r="V178" s="75">
        <v>134</v>
      </c>
      <c r="W178" s="78">
        <v>2</v>
      </c>
      <c r="X178" s="77">
        <v>138</v>
      </c>
      <c r="Y178" s="78">
        <v>0</v>
      </c>
      <c r="Z178" s="77">
        <v>129</v>
      </c>
      <c r="AA178" s="78">
        <v>0</v>
      </c>
      <c r="AB178" s="77">
        <v>130</v>
      </c>
      <c r="AC178" s="76">
        <v>2</v>
      </c>
      <c r="AD178" s="73">
        <v>125</v>
      </c>
      <c r="AE178" s="74">
        <v>1</v>
      </c>
      <c r="AF178" s="79">
        <v>127</v>
      </c>
      <c r="AG178" s="76">
        <v>2</v>
      </c>
      <c r="AH178" s="75">
        <v>115</v>
      </c>
      <c r="AI178" s="78">
        <v>0</v>
      </c>
      <c r="AJ178" s="75">
        <v>118</v>
      </c>
      <c r="AK178" s="78">
        <v>2</v>
      </c>
      <c r="AL178" s="50"/>
      <c r="AM178" s="22"/>
      <c r="AN178" s="50"/>
      <c r="AO178" s="80">
        <f t="shared" si="70"/>
        <v>1516</v>
      </c>
      <c r="AP178" s="56">
        <f t="shared" si="71"/>
        <v>1408</v>
      </c>
      <c r="AQ178" s="81">
        <f t="shared" si="72"/>
        <v>1300</v>
      </c>
      <c r="AR178" s="56">
        <f t="shared" si="73"/>
        <v>1300</v>
      </c>
      <c r="AS178" s="81">
        <f t="shared" si="74"/>
        <v>1300</v>
      </c>
      <c r="AT178" s="81">
        <f t="shared" si="75"/>
        <v>1348</v>
      </c>
      <c r="AU178" s="81">
        <f t="shared" si="76"/>
        <v>1338</v>
      </c>
      <c r="AV178" s="81">
        <f t="shared" si="77"/>
        <v>1386</v>
      </c>
      <c r="AW178" s="56">
        <f t="shared" si="78"/>
        <v>1372</v>
      </c>
      <c r="AX178" s="81">
        <f t="shared" si="79"/>
        <v>1437</v>
      </c>
      <c r="AY178" s="81">
        <f t="shared" si="80"/>
        <v>1432</v>
      </c>
      <c r="AZ178" s="2"/>
      <c r="BA178" s="82">
        <f t="shared" si="81"/>
        <v>10</v>
      </c>
      <c r="BB178" s="81">
        <f t="shared" si="82"/>
        <v>11</v>
      </c>
      <c r="BC178" s="81">
        <f t="shared" si="83"/>
        <v>9</v>
      </c>
      <c r="BD178" s="56">
        <f t="shared" si="84"/>
        <v>8</v>
      </c>
      <c r="BE178" s="81">
        <f t="shared" si="85"/>
        <v>7</v>
      </c>
      <c r="BF178" s="81">
        <f t="shared" si="86"/>
        <v>7</v>
      </c>
      <c r="BG178" s="81">
        <f t="shared" si="87"/>
        <v>5</v>
      </c>
      <c r="BH178" s="81">
        <f t="shared" si="88"/>
        <v>8</v>
      </c>
      <c r="BI178" s="81">
        <f t="shared" si="89"/>
        <v>6</v>
      </c>
      <c r="BJ178" s="81">
        <f t="shared" si="90"/>
        <v>10</v>
      </c>
      <c r="BK178" s="81">
        <f t="shared" si="91"/>
        <v>6</v>
      </c>
      <c r="BL178" s="57">
        <f t="shared" si="101"/>
        <v>87</v>
      </c>
      <c r="BM178" s="56">
        <f t="shared" si="102"/>
        <v>5</v>
      </c>
      <c r="BN178" s="56">
        <f t="shared" si="103"/>
        <v>11</v>
      </c>
      <c r="BO178" s="58">
        <f t="shared" si="104"/>
        <v>71</v>
      </c>
      <c r="BQ178" s="83">
        <f t="shared" si="92"/>
        <v>34</v>
      </c>
      <c r="BR178" s="84">
        <f t="shared" si="93"/>
        <v>143</v>
      </c>
    </row>
    <row r="179" spans="1:70" ht="15" customHeight="1">
      <c r="A179" s="61">
        <v>175</v>
      </c>
      <c r="B179" s="62" t="s">
        <v>209</v>
      </c>
      <c r="C179" s="62" t="s">
        <v>34</v>
      </c>
      <c r="D179" s="89"/>
      <c r="E179" s="64">
        <f t="shared" si="94"/>
        <v>1162</v>
      </c>
      <c r="F179" s="65">
        <f t="shared" si="95"/>
        <v>0</v>
      </c>
      <c r="G179" s="67">
        <v>1162</v>
      </c>
      <c r="H179" s="66"/>
      <c r="I179" s="67">
        <f t="shared" si="96"/>
        <v>-215.70000000000005</v>
      </c>
      <c r="J179" s="68">
        <f t="shared" si="97"/>
        <v>165</v>
      </c>
      <c r="K179" s="69">
        <v>7</v>
      </c>
      <c r="L179" s="70">
        <v>10</v>
      </c>
      <c r="M179" s="71">
        <f t="shared" si="98"/>
        <v>1377.7</v>
      </c>
      <c r="N179" s="67">
        <f t="shared" si="99"/>
        <v>87</v>
      </c>
      <c r="O179" s="72">
        <f t="shared" si="100"/>
        <v>73</v>
      </c>
      <c r="P179" s="73">
        <v>999</v>
      </c>
      <c r="Q179" s="74">
        <v>2</v>
      </c>
      <c r="R179" s="75">
        <v>62</v>
      </c>
      <c r="S179" s="76">
        <v>0</v>
      </c>
      <c r="T179" s="77">
        <v>86</v>
      </c>
      <c r="U179" s="78">
        <v>0</v>
      </c>
      <c r="V179" s="75">
        <v>116</v>
      </c>
      <c r="W179" s="78">
        <v>0</v>
      </c>
      <c r="X179" s="77">
        <v>140</v>
      </c>
      <c r="Y179" s="78">
        <v>0</v>
      </c>
      <c r="Z179" s="77">
        <v>142</v>
      </c>
      <c r="AA179" s="78">
        <v>0</v>
      </c>
      <c r="AB179" s="77">
        <v>124</v>
      </c>
      <c r="AC179" s="76">
        <v>0</v>
      </c>
      <c r="AD179" s="73">
        <v>149</v>
      </c>
      <c r="AE179" s="74">
        <v>2</v>
      </c>
      <c r="AF179" s="79">
        <v>155</v>
      </c>
      <c r="AG179" s="76">
        <v>0</v>
      </c>
      <c r="AH179" s="75">
        <v>130</v>
      </c>
      <c r="AI179" s="78">
        <v>1</v>
      </c>
      <c r="AJ179" s="75">
        <v>157</v>
      </c>
      <c r="AK179" s="78">
        <v>2</v>
      </c>
      <c r="AL179" s="50"/>
      <c r="AM179" s="22"/>
      <c r="AN179" s="50"/>
      <c r="AO179" s="80" t="str">
        <f t="shared" si="70"/>
        <v>999 *</v>
      </c>
      <c r="AP179" s="56">
        <f t="shared" si="71"/>
        <v>1599</v>
      </c>
      <c r="AQ179" s="81">
        <f t="shared" si="72"/>
        <v>1518</v>
      </c>
      <c r="AR179" s="56">
        <f t="shared" si="73"/>
        <v>1433</v>
      </c>
      <c r="AS179" s="81">
        <f t="shared" si="74"/>
        <v>1300</v>
      </c>
      <c r="AT179" s="81">
        <f t="shared" si="75"/>
        <v>1300</v>
      </c>
      <c r="AU179" s="81">
        <f t="shared" si="76"/>
        <v>1389</v>
      </c>
      <c r="AV179" s="81">
        <f t="shared" si="77"/>
        <v>1300</v>
      </c>
      <c r="AW179" s="56">
        <f t="shared" si="78"/>
        <v>1300</v>
      </c>
      <c r="AX179" s="81">
        <f t="shared" si="79"/>
        <v>1338</v>
      </c>
      <c r="AY179" s="81">
        <f t="shared" si="80"/>
        <v>1300</v>
      </c>
      <c r="AZ179" s="2"/>
      <c r="BA179" s="82">
        <f t="shared" si="81"/>
        <v>0</v>
      </c>
      <c r="BB179" s="81">
        <f t="shared" si="82"/>
        <v>11</v>
      </c>
      <c r="BC179" s="81">
        <f t="shared" si="83"/>
        <v>14</v>
      </c>
      <c r="BD179" s="56">
        <f t="shared" si="84"/>
        <v>9</v>
      </c>
      <c r="BE179" s="81">
        <f t="shared" si="85"/>
        <v>13</v>
      </c>
      <c r="BF179" s="81">
        <f t="shared" si="86"/>
        <v>9</v>
      </c>
      <c r="BG179" s="81">
        <f t="shared" si="87"/>
        <v>6</v>
      </c>
      <c r="BH179" s="81">
        <f t="shared" si="88"/>
        <v>4</v>
      </c>
      <c r="BI179" s="81">
        <f t="shared" si="89"/>
        <v>10</v>
      </c>
      <c r="BJ179" s="81">
        <f t="shared" si="90"/>
        <v>5</v>
      </c>
      <c r="BK179" s="81">
        <f t="shared" si="91"/>
        <v>6</v>
      </c>
      <c r="BL179" s="57">
        <f t="shared" si="101"/>
        <v>87</v>
      </c>
      <c r="BM179" s="56">
        <f t="shared" si="102"/>
        <v>0</v>
      </c>
      <c r="BN179" s="56">
        <f t="shared" si="103"/>
        <v>14</v>
      </c>
      <c r="BO179" s="58">
        <f t="shared" si="104"/>
        <v>73</v>
      </c>
      <c r="BQ179" s="83">
        <f t="shared" si="92"/>
        <v>12</v>
      </c>
      <c r="BR179" s="84">
        <f t="shared" si="93"/>
        <v>165</v>
      </c>
    </row>
    <row r="180" spans="1:70" ht="15" customHeight="1">
      <c r="A180" s="61">
        <v>176</v>
      </c>
      <c r="B180" s="62" t="s">
        <v>210</v>
      </c>
      <c r="C180" s="62" t="s">
        <v>211</v>
      </c>
      <c r="D180" s="89"/>
      <c r="E180" s="64" t="e">
        <f t="shared" si="94"/>
        <v>#VALUE!</v>
      </c>
      <c r="F180" s="65" t="e">
        <f t="shared" si="95"/>
        <v>#VALUE!</v>
      </c>
      <c r="G180" s="67" t="s">
        <v>212</v>
      </c>
      <c r="H180" s="66"/>
      <c r="I180" s="67" t="e">
        <f t="shared" si="96"/>
        <v>#VALUE!</v>
      </c>
      <c r="J180" s="68">
        <f t="shared" si="97"/>
        <v>176</v>
      </c>
      <c r="K180" s="69">
        <v>0</v>
      </c>
      <c r="L180" s="70">
        <v>11</v>
      </c>
      <c r="M180" s="71">
        <f t="shared" si="98"/>
        <v>1313.6363636363637</v>
      </c>
      <c r="N180" s="67">
        <f t="shared" si="99"/>
        <v>77</v>
      </c>
      <c r="O180" s="72">
        <f t="shared" si="100"/>
        <v>63</v>
      </c>
      <c r="P180" s="73">
        <v>175</v>
      </c>
      <c r="Q180" s="74">
        <v>0</v>
      </c>
      <c r="R180" s="75">
        <v>123</v>
      </c>
      <c r="S180" s="76">
        <v>0</v>
      </c>
      <c r="T180" s="77">
        <v>143</v>
      </c>
      <c r="U180" s="78">
        <v>0</v>
      </c>
      <c r="V180" s="75">
        <v>149</v>
      </c>
      <c r="W180" s="78">
        <v>0</v>
      </c>
      <c r="X180" s="77">
        <v>109</v>
      </c>
      <c r="Y180" s="78">
        <v>0</v>
      </c>
      <c r="Z180" s="77">
        <v>130</v>
      </c>
      <c r="AA180" s="78">
        <v>0</v>
      </c>
      <c r="AB180" s="77">
        <v>171</v>
      </c>
      <c r="AC180" s="76">
        <v>0</v>
      </c>
      <c r="AD180" s="73">
        <v>160</v>
      </c>
      <c r="AE180" s="74">
        <v>0</v>
      </c>
      <c r="AF180" s="79">
        <v>156</v>
      </c>
      <c r="AG180" s="76">
        <v>0</v>
      </c>
      <c r="AH180" s="75">
        <v>166</v>
      </c>
      <c r="AI180" s="78">
        <v>0</v>
      </c>
      <c r="AJ180" s="75">
        <v>129</v>
      </c>
      <c r="AK180" s="78">
        <v>0</v>
      </c>
      <c r="AL180" s="50"/>
      <c r="AM180" s="22"/>
      <c r="AN180" s="50"/>
      <c r="AO180" s="80">
        <f t="shared" si="70"/>
        <v>1162</v>
      </c>
      <c r="AP180" s="56">
        <f t="shared" si="71"/>
        <v>1396</v>
      </c>
      <c r="AQ180" s="81">
        <f t="shared" si="72"/>
        <v>1300</v>
      </c>
      <c r="AR180" s="56">
        <f t="shared" si="73"/>
        <v>1300</v>
      </c>
      <c r="AS180" s="81">
        <f t="shared" si="74"/>
        <v>1459</v>
      </c>
      <c r="AT180" s="81">
        <f t="shared" si="75"/>
        <v>1338</v>
      </c>
      <c r="AU180" s="81">
        <f t="shared" si="76"/>
        <v>1247</v>
      </c>
      <c r="AV180" s="81">
        <f t="shared" si="77"/>
        <v>1300</v>
      </c>
      <c r="AW180" s="56">
        <f t="shared" si="78"/>
        <v>1300</v>
      </c>
      <c r="AX180" s="81">
        <f t="shared" si="79"/>
        <v>1300</v>
      </c>
      <c r="AY180" s="81">
        <f t="shared" si="80"/>
        <v>1348</v>
      </c>
      <c r="AZ180" s="2"/>
      <c r="BA180" s="82">
        <f t="shared" si="81"/>
        <v>7</v>
      </c>
      <c r="BB180" s="81">
        <f t="shared" si="82"/>
        <v>10</v>
      </c>
      <c r="BC180" s="81">
        <f t="shared" si="83"/>
        <v>8</v>
      </c>
      <c r="BD180" s="56">
        <f t="shared" si="84"/>
        <v>4</v>
      </c>
      <c r="BE180" s="81">
        <f t="shared" si="85"/>
        <v>10</v>
      </c>
      <c r="BF180" s="81">
        <f t="shared" si="86"/>
        <v>5</v>
      </c>
      <c r="BG180" s="81">
        <f t="shared" si="87"/>
        <v>6</v>
      </c>
      <c r="BH180" s="81">
        <f t="shared" si="88"/>
        <v>7</v>
      </c>
      <c r="BI180" s="81">
        <f t="shared" si="89"/>
        <v>6</v>
      </c>
      <c r="BJ180" s="81">
        <f t="shared" si="90"/>
        <v>7</v>
      </c>
      <c r="BK180" s="81">
        <f t="shared" si="91"/>
        <v>7</v>
      </c>
      <c r="BL180" s="57">
        <f t="shared" si="101"/>
        <v>77</v>
      </c>
      <c r="BM180" s="56">
        <f t="shared" si="102"/>
        <v>4</v>
      </c>
      <c r="BN180" s="56">
        <f t="shared" si="103"/>
        <v>10</v>
      </c>
      <c r="BO180" s="58">
        <f t="shared" si="104"/>
        <v>63</v>
      </c>
      <c r="BQ180" s="83">
        <f t="shared" si="92"/>
        <v>1</v>
      </c>
      <c r="BR180" s="84">
        <f t="shared" si="93"/>
        <v>176</v>
      </c>
    </row>
    <row r="181" spans="1:70" ht="20.25" customHeight="1">
      <c r="A181" s="91">
        <f>COUNTIF(A5:A180,"&lt;201")</f>
        <v>176</v>
      </c>
      <c r="B181" s="92"/>
      <c r="C181" s="22"/>
      <c r="D181" s="22"/>
      <c r="E181" s="22"/>
      <c r="F181" s="93"/>
      <c r="G181" s="94"/>
      <c r="H181" s="95"/>
      <c r="I181" s="95"/>
      <c r="J181" s="95"/>
      <c r="K181" s="96"/>
      <c r="L181" s="95"/>
      <c r="M181" s="95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97"/>
      <c r="AG181" s="22"/>
      <c r="AH181" s="22"/>
      <c r="AI181" s="22"/>
      <c r="AJ181" s="22"/>
      <c r="AK181" s="22"/>
      <c r="AL181" s="22"/>
      <c r="AM181" s="22"/>
      <c r="AN181" s="22"/>
      <c r="AO181" s="98"/>
      <c r="AP181" s="99"/>
      <c r="AQ181" s="99"/>
      <c r="AR181" s="98"/>
      <c r="AS181" s="98"/>
      <c r="AT181" s="98"/>
      <c r="AU181" s="98"/>
      <c r="AV181" s="98"/>
      <c r="AW181" s="98"/>
      <c r="AX181" s="98"/>
      <c r="AY181" s="99"/>
      <c r="AZ181" s="2"/>
      <c r="BA181" s="2"/>
      <c r="BB181" s="2"/>
      <c r="BC181" s="2"/>
      <c r="BD181" s="2"/>
      <c r="BE181" s="99"/>
      <c r="BF181" s="98"/>
      <c r="BG181" s="99"/>
      <c r="BH181" s="99"/>
      <c r="BI181" s="99"/>
      <c r="BJ181" s="99"/>
      <c r="BK181" s="99"/>
      <c r="BL181" s="99"/>
      <c r="BM181" s="98"/>
      <c r="BN181" s="99"/>
      <c r="BO181" s="2"/>
    </row>
    <row r="182" spans="1:70" ht="18" customHeight="1">
      <c r="A182" s="100"/>
      <c r="B182" s="101"/>
      <c r="C182" s="22"/>
      <c r="D182" s="22"/>
      <c r="E182" s="22"/>
      <c r="F182" s="102"/>
      <c r="G182" s="94"/>
      <c r="H182" s="95"/>
      <c r="I182" s="95"/>
      <c r="J182" s="95"/>
      <c r="K182" s="96"/>
      <c r="L182" s="95"/>
      <c r="M182" s="95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98"/>
      <c r="AP182" s="99"/>
      <c r="AQ182" s="99"/>
      <c r="AR182" s="98"/>
      <c r="AS182" s="98"/>
      <c r="AT182" s="98"/>
      <c r="AU182" s="98"/>
      <c r="AV182" s="98"/>
      <c r="AW182" s="98"/>
      <c r="AX182" s="98"/>
      <c r="AY182" s="99"/>
      <c r="AZ182" s="2"/>
      <c r="BA182" s="2"/>
      <c r="BB182" s="2"/>
      <c r="BC182" s="2"/>
      <c r="BD182" s="2"/>
      <c r="BE182" s="99"/>
      <c r="BF182" s="98"/>
      <c r="BG182" s="99"/>
      <c r="BH182" s="99"/>
      <c r="BI182" s="99"/>
      <c r="BJ182" s="99"/>
      <c r="BK182" s="99"/>
      <c r="BL182" s="99"/>
      <c r="BM182" s="98"/>
      <c r="BN182" s="99"/>
      <c r="BO182" s="2"/>
    </row>
    <row r="183" spans="1:70">
      <c r="A183" s="103"/>
      <c r="B183" s="104"/>
      <c r="C183" s="22"/>
      <c r="D183" s="22"/>
      <c r="E183" s="22"/>
      <c r="F183" s="2"/>
      <c r="G183" s="94"/>
      <c r="H183" s="95"/>
      <c r="I183" s="95"/>
      <c r="J183" s="95"/>
      <c r="K183" s="95"/>
      <c r="L183" s="95"/>
      <c r="M183" s="95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"/>
      <c r="AP183" s="2"/>
      <c r="AQ183" s="2"/>
      <c r="AR183" s="98"/>
      <c r="AS183" s="98"/>
      <c r="AT183" s="98"/>
      <c r="AU183" s="98"/>
      <c r="AV183" s="98"/>
      <c r="AW183" s="98"/>
      <c r="AX183" s="98"/>
      <c r="AY183" s="2"/>
      <c r="AZ183" s="2"/>
      <c r="BA183" s="2"/>
      <c r="BB183" s="2"/>
      <c r="BC183" s="2"/>
      <c r="BD183" s="2"/>
      <c r="BE183" s="99"/>
      <c r="BF183" s="99"/>
      <c r="BG183" s="99"/>
      <c r="BH183" s="99"/>
      <c r="BI183" s="99"/>
      <c r="BJ183" s="99"/>
      <c r="BK183" s="99"/>
      <c r="BL183" s="99"/>
      <c r="BM183" s="99"/>
      <c r="BN183" s="99"/>
      <c r="BO183" s="2"/>
    </row>
    <row r="184" spans="1:70" ht="15.75">
      <c r="A184" s="166" t="s">
        <v>213</v>
      </c>
      <c r="B184" s="166"/>
      <c r="C184" s="167" t="s">
        <v>214</v>
      </c>
      <c r="D184" s="167"/>
      <c r="E184" s="167"/>
      <c r="F184" s="167"/>
      <c r="G184" s="167"/>
      <c r="H184" s="167"/>
      <c r="I184" s="167"/>
      <c r="J184" s="167"/>
      <c r="K184" s="167"/>
      <c r="L184" s="168" t="s">
        <v>215</v>
      </c>
      <c r="M184" s="168"/>
      <c r="N184" s="168"/>
      <c r="O184" s="168"/>
      <c r="P184" s="168"/>
      <c r="Q184" s="167" t="s">
        <v>216</v>
      </c>
      <c r="R184" s="167"/>
      <c r="S184" s="167"/>
      <c r="T184" s="167"/>
      <c r="U184" s="167"/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05"/>
      <c r="AF184" s="105"/>
      <c r="AG184" s="105"/>
      <c r="AH184" s="105"/>
      <c r="AI184" s="105"/>
      <c r="AJ184" s="105"/>
      <c r="AK184" s="105"/>
      <c r="AL184" s="106"/>
      <c r="AM184" s="106"/>
      <c r="AN184" s="106"/>
      <c r="AO184" s="2"/>
      <c r="AP184" s="2"/>
      <c r="AQ184" s="2"/>
      <c r="AR184" s="99"/>
      <c r="AS184" s="99"/>
      <c r="AT184" s="99"/>
      <c r="AU184" s="99"/>
      <c r="AV184" s="99"/>
      <c r="AW184" s="99"/>
      <c r="AX184" s="99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</row>
    <row r="185" spans="1:70">
      <c r="A185" s="2"/>
      <c r="B185" s="2"/>
      <c r="C185" s="2"/>
      <c r="D185" s="2"/>
      <c r="E185" s="163"/>
      <c r="F185" s="16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</row>
    <row r="186" spans="1:70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</row>
    <row r="187" spans="1:70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</row>
    <row r="188" spans="1:70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</row>
    <row r="189" spans="1:70">
      <c r="A189" s="2"/>
      <c r="B189" s="2"/>
      <c r="C189" s="99"/>
      <c r="D189" s="2"/>
      <c r="E189" s="2"/>
      <c r="F189" s="2"/>
      <c r="G189" s="2"/>
      <c r="H189" s="2"/>
      <c r="I189" s="2"/>
      <c r="J189" s="2"/>
      <c r="K189" s="2"/>
      <c r="L189" s="2"/>
      <c r="M189" s="99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</row>
    <row r="190" spans="1:7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</row>
    <row r="191" spans="1:70">
      <c r="A191" s="107"/>
      <c r="B191" s="107"/>
      <c r="C191" s="107"/>
      <c r="D191" s="107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  <c r="AB191" s="107"/>
      <c r="AC191" s="107"/>
      <c r="AD191" s="107"/>
      <c r="AE191" s="107"/>
      <c r="AF191" s="107"/>
      <c r="AG191" s="107"/>
      <c r="AH191" s="107"/>
      <c r="AI191" s="107"/>
      <c r="AJ191" s="107"/>
      <c r="AK191" s="107"/>
      <c r="AL191" s="107"/>
      <c r="AM191" s="107"/>
    </row>
    <row r="192" spans="1:70">
      <c r="A192" s="107"/>
      <c r="B192" s="107"/>
      <c r="C192" s="107"/>
      <c r="D192" s="107"/>
      <c r="E192" s="107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7"/>
      <c r="T192" s="107"/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F192" s="107"/>
      <c r="AG192" s="107"/>
      <c r="AH192" s="107"/>
      <c r="AI192" s="107"/>
      <c r="AJ192" s="107"/>
      <c r="AK192" s="107"/>
      <c r="AL192" s="107"/>
      <c r="AM192" s="107"/>
    </row>
    <row r="193" spans="1:39">
      <c r="A193" s="107"/>
      <c r="B193" s="107"/>
      <c r="C193" s="107"/>
      <c r="D193" s="107"/>
      <c r="E193" s="107"/>
      <c r="F193" s="107"/>
      <c r="G193" s="107"/>
      <c r="H193" s="107"/>
      <c r="I193" s="107"/>
      <c r="J193" s="107"/>
      <c r="K193" s="107"/>
      <c r="L193" s="107"/>
      <c r="M193" s="107"/>
      <c r="N193" s="107"/>
      <c r="O193" s="107"/>
      <c r="P193" s="107"/>
      <c r="Q193" s="107"/>
      <c r="R193" s="107"/>
      <c r="S193" s="107"/>
      <c r="T193" s="107"/>
      <c r="U193" s="107"/>
      <c r="V193" s="107"/>
      <c r="W193" s="107"/>
      <c r="X193" s="107"/>
      <c r="Y193" s="107"/>
      <c r="Z193" s="107"/>
      <c r="AA193" s="107"/>
      <c r="AB193" s="107"/>
      <c r="AC193" s="107"/>
      <c r="AD193" s="107"/>
      <c r="AE193" s="107"/>
      <c r="AF193" s="107"/>
      <c r="AG193" s="107"/>
      <c r="AH193" s="107"/>
      <c r="AI193" s="107"/>
      <c r="AJ193" s="107"/>
      <c r="AK193" s="107"/>
      <c r="AL193" s="107"/>
      <c r="AM193" s="107"/>
    </row>
    <row r="194" spans="1:39">
      <c r="A194" s="107"/>
      <c r="B194" s="107"/>
      <c r="C194" s="107"/>
      <c r="D194" s="107"/>
      <c r="E194" s="107"/>
      <c r="F194" s="107"/>
      <c r="G194" s="107"/>
      <c r="H194" s="107"/>
      <c r="I194" s="107"/>
      <c r="J194" s="107"/>
      <c r="K194" s="107"/>
      <c r="L194" s="107"/>
      <c r="M194" s="107"/>
      <c r="N194" s="107"/>
      <c r="O194" s="107"/>
      <c r="P194" s="107"/>
      <c r="Q194" s="107"/>
      <c r="R194" s="107"/>
      <c r="S194" s="107"/>
      <c r="T194" s="107"/>
      <c r="U194" s="107"/>
      <c r="V194" s="107"/>
      <c r="W194" s="107"/>
      <c r="X194" s="107"/>
      <c r="Y194" s="107"/>
      <c r="Z194" s="107"/>
      <c r="AA194" s="107"/>
      <c r="AB194" s="107"/>
      <c r="AC194" s="107"/>
      <c r="AD194" s="107"/>
      <c r="AE194" s="107"/>
      <c r="AF194" s="107"/>
      <c r="AG194" s="107"/>
      <c r="AH194" s="107"/>
      <c r="AI194" s="107"/>
      <c r="AJ194" s="107"/>
      <c r="AK194" s="107"/>
      <c r="AL194" s="107"/>
      <c r="AM194" s="107"/>
    </row>
    <row r="195" spans="1:39">
      <c r="A195" s="107"/>
      <c r="B195" s="107"/>
      <c r="C195" s="107"/>
      <c r="D195" s="107"/>
      <c r="E195" s="107"/>
      <c r="F195" s="107"/>
      <c r="G195" s="107"/>
      <c r="H195" s="107"/>
      <c r="I195" s="107"/>
      <c r="J195" s="107"/>
      <c r="K195" s="107"/>
      <c r="L195" s="107"/>
      <c r="M195" s="107"/>
      <c r="N195" s="107"/>
      <c r="O195" s="107"/>
      <c r="P195" s="107"/>
      <c r="Q195" s="107"/>
      <c r="R195" s="107"/>
      <c r="S195" s="107"/>
      <c r="T195" s="107"/>
      <c r="U195" s="107"/>
      <c r="V195" s="107"/>
      <c r="W195" s="107"/>
      <c r="X195" s="107"/>
      <c r="Y195" s="107"/>
      <c r="Z195" s="107"/>
      <c r="AA195" s="107"/>
      <c r="AB195" s="107"/>
      <c r="AC195" s="107"/>
      <c r="AD195" s="107"/>
      <c r="AE195" s="107"/>
      <c r="AF195" s="107"/>
      <c r="AG195" s="107"/>
      <c r="AH195" s="107"/>
      <c r="AI195" s="107"/>
      <c r="AJ195" s="107"/>
      <c r="AK195" s="107"/>
      <c r="AL195" s="107"/>
      <c r="AM195" s="107"/>
    </row>
    <row r="196" spans="1:39">
      <c r="A196" s="107"/>
      <c r="B196" s="107"/>
      <c r="C196" s="107"/>
      <c r="D196" s="107"/>
      <c r="E196" s="107"/>
      <c r="F196" s="107"/>
      <c r="G196" s="107"/>
      <c r="H196" s="107"/>
      <c r="I196" s="107"/>
      <c r="J196" s="107"/>
      <c r="K196" s="107"/>
      <c r="L196" s="107"/>
      <c r="M196" s="107"/>
      <c r="N196" s="107"/>
      <c r="O196" s="107"/>
      <c r="P196" s="107"/>
      <c r="Q196" s="107"/>
      <c r="R196" s="107"/>
      <c r="S196" s="107"/>
      <c r="T196" s="107"/>
      <c r="U196" s="107"/>
      <c r="V196" s="107"/>
      <c r="W196" s="107"/>
      <c r="X196" s="107"/>
      <c r="Y196" s="107"/>
      <c r="Z196" s="107"/>
      <c r="AA196" s="107"/>
      <c r="AB196" s="107"/>
      <c r="AC196" s="107"/>
      <c r="AD196" s="107"/>
      <c r="AE196" s="107"/>
      <c r="AF196" s="107"/>
      <c r="AG196" s="107"/>
      <c r="AH196" s="107"/>
      <c r="AI196" s="107"/>
      <c r="AJ196" s="107"/>
      <c r="AK196" s="107"/>
      <c r="AL196" s="107"/>
      <c r="AM196" s="107"/>
    </row>
    <row r="197" spans="1:39">
      <c r="A197" s="107"/>
      <c r="B197" s="107"/>
      <c r="C197" s="107"/>
      <c r="D197" s="107"/>
      <c r="E197" s="107"/>
      <c r="F197" s="107"/>
      <c r="G197" s="107"/>
      <c r="H197" s="107"/>
      <c r="I197" s="107"/>
      <c r="J197" s="107"/>
      <c r="K197" s="107"/>
      <c r="L197" s="107"/>
      <c r="M197" s="107"/>
      <c r="N197" s="107"/>
      <c r="O197" s="107"/>
      <c r="P197" s="107"/>
      <c r="Q197" s="107"/>
      <c r="R197" s="107"/>
      <c r="S197" s="107"/>
      <c r="T197" s="107"/>
      <c r="U197" s="107"/>
      <c r="V197" s="107"/>
      <c r="W197" s="107"/>
      <c r="X197" s="107"/>
      <c r="Y197" s="107"/>
      <c r="Z197" s="107"/>
      <c r="AA197" s="107"/>
      <c r="AB197" s="107"/>
      <c r="AC197" s="107"/>
      <c r="AD197" s="107"/>
      <c r="AE197" s="107"/>
      <c r="AF197" s="107"/>
      <c r="AG197" s="107"/>
      <c r="AH197" s="107"/>
      <c r="AI197" s="107"/>
      <c r="AJ197" s="107"/>
      <c r="AK197" s="107"/>
      <c r="AL197" s="107"/>
      <c r="AM197" s="107"/>
    </row>
    <row r="198" spans="1:39">
      <c r="A198" s="107"/>
      <c r="B198" s="107"/>
      <c r="C198" s="107"/>
      <c r="D198" s="107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  <c r="W198" s="107"/>
      <c r="X198" s="107"/>
      <c r="Y198" s="107"/>
      <c r="Z198" s="107"/>
      <c r="AA198" s="107"/>
      <c r="AB198" s="107"/>
      <c r="AC198" s="107"/>
      <c r="AD198" s="107"/>
      <c r="AE198" s="107"/>
      <c r="AF198" s="107"/>
      <c r="AG198" s="107"/>
      <c r="AH198" s="107"/>
      <c r="AI198" s="107"/>
      <c r="AJ198" s="107"/>
      <c r="AK198" s="107"/>
      <c r="AL198" s="107"/>
      <c r="AM198" s="107"/>
    </row>
    <row r="199" spans="1:39">
      <c r="A199" s="107"/>
      <c r="B199" s="107"/>
      <c r="C199" s="107"/>
      <c r="D199" s="107"/>
      <c r="E199" s="107"/>
      <c r="F199" s="107"/>
      <c r="G199" s="107"/>
      <c r="H199" s="107"/>
      <c r="I199" s="107"/>
      <c r="J199" s="107"/>
      <c r="K199" s="107"/>
      <c r="L199" s="107"/>
      <c r="M199" s="107"/>
      <c r="N199" s="107"/>
      <c r="O199" s="107"/>
      <c r="P199" s="107"/>
      <c r="Q199" s="107"/>
      <c r="R199" s="107"/>
      <c r="S199" s="107"/>
      <c r="T199" s="107"/>
      <c r="U199" s="107"/>
      <c r="V199" s="107"/>
      <c r="W199" s="107"/>
      <c r="X199" s="107"/>
      <c r="Y199" s="107"/>
      <c r="Z199" s="107"/>
      <c r="AA199" s="107"/>
      <c r="AB199" s="107"/>
      <c r="AC199" s="107"/>
      <c r="AD199" s="107"/>
      <c r="AE199" s="107"/>
      <c r="AF199" s="107"/>
      <c r="AG199" s="107"/>
      <c r="AH199" s="107"/>
      <c r="AI199" s="107"/>
      <c r="AJ199" s="107"/>
      <c r="AK199" s="107"/>
      <c r="AL199" s="107"/>
      <c r="AM199" s="107"/>
    </row>
    <row r="200" spans="1:39">
      <c r="A200" s="107"/>
      <c r="B200" s="107"/>
      <c r="C200" s="107"/>
      <c r="D200" s="107"/>
      <c r="E200" s="107"/>
      <c r="F200" s="107"/>
      <c r="G200" s="107"/>
      <c r="H200" s="107"/>
      <c r="I200" s="107"/>
      <c r="J200" s="107"/>
      <c r="K200" s="107"/>
      <c r="L200" s="107"/>
      <c r="M200" s="107"/>
      <c r="N200" s="107"/>
      <c r="O200" s="107"/>
      <c r="P200" s="107"/>
      <c r="Q200" s="107"/>
      <c r="R200" s="107"/>
      <c r="S200" s="107"/>
      <c r="T200" s="107"/>
      <c r="U200" s="107"/>
      <c r="V200" s="107"/>
      <c r="W200" s="107"/>
      <c r="X200" s="107"/>
      <c r="Y200" s="107"/>
      <c r="Z200" s="107"/>
      <c r="AA200" s="107"/>
      <c r="AB200" s="107"/>
      <c r="AC200" s="107"/>
      <c r="AD200" s="107"/>
      <c r="AE200" s="107"/>
      <c r="AF200" s="107"/>
      <c r="AG200" s="107"/>
      <c r="AH200" s="107"/>
      <c r="AI200" s="107"/>
      <c r="AJ200" s="107"/>
      <c r="AK200" s="107"/>
      <c r="AL200" s="107"/>
      <c r="AM200" s="107"/>
    </row>
    <row r="201" spans="1:39">
      <c r="A201" s="107"/>
      <c r="B201" s="107"/>
      <c r="C201" s="107"/>
      <c r="D201" s="107"/>
      <c r="E201" s="107"/>
      <c r="F201" s="107"/>
      <c r="G201" s="107"/>
      <c r="H201" s="107"/>
      <c r="I201" s="107"/>
      <c r="J201" s="107"/>
      <c r="K201" s="107"/>
      <c r="L201" s="107"/>
      <c r="M201" s="107"/>
      <c r="N201" s="107"/>
      <c r="O201" s="107"/>
      <c r="P201" s="107"/>
      <c r="Q201" s="107"/>
      <c r="R201" s="107"/>
      <c r="S201" s="107"/>
      <c r="T201" s="107"/>
      <c r="U201" s="107"/>
      <c r="V201" s="107"/>
      <c r="W201" s="107"/>
      <c r="X201" s="107"/>
      <c r="Y201" s="107"/>
      <c r="Z201" s="107"/>
      <c r="AA201" s="107"/>
      <c r="AB201" s="107"/>
      <c r="AC201" s="107"/>
      <c r="AD201" s="107"/>
      <c r="AE201" s="107"/>
      <c r="AF201" s="107"/>
      <c r="AG201" s="107"/>
      <c r="AH201" s="107"/>
      <c r="AI201" s="107"/>
      <c r="AJ201" s="107"/>
      <c r="AK201" s="107"/>
      <c r="AL201" s="107"/>
      <c r="AM201" s="107"/>
    </row>
    <row r="202" spans="1:39">
      <c r="A202" s="107"/>
      <c r="B202" s="107"/>
      <c r="C202" s="107"/>
      <c r="D202" s="107"/>
      <c r="E202" s="107"/>
      <c r="F202" s="107"/>
      <c r="G202" s="107"/>
      <c r="H202" s="107"/>
      <c r="I202" s="107"/>
      <c r="J202" s="107"/>
      <c r="K202" s="107"/>
      <c r="L202" s="107"/>
      <c r="M202" s="107"/>
      <c r="N202" s="107"/>
      <c r="O202" s="107"/>
      <c r="P202" s="107"/>
      <c r="Q202" s="107"/>
      <c r="R202" s="107"/>
      <c r="S202" s="107"/>
      <c r="T202" s="107"/>
      <c r="U202" s="107"/>
      <c r="V202" s="107"/>
      <c r="W202" s="107"/>
      <c r="X202" s="107"/>
      <c r="Y202" s="107"/>
      <c r="Z202" s="107"/>
      <c r="AA202" s="107"/>
      <c r="AB202" s="107"/>
      <c r="AC202" s="107"/>
      <c r="AD202" s="107"/>
      <c r="AE202" s="107"/>
      <c r="AF202" s="107"/>
      <c r="AG202" s="107"/>
      <c r="AH202" s="107"/>
      <c r="AI202" s="107"/>
      <c r="AJ202" s="107"/>
      <c r="AK202" s="107"/>
      <c r="AL202" s="107"/>
      <c r="AM202" s="107"/>
    </row>
    <row r="203" spans="1:39">
      <c r="A203" s="107"/>
      <c r="B203" s="107"/>
      <c r="C203" s="107"/>
      <c r="D203" s="107"/>
      <c r="E203" s="107"/>
      <c r="F203" s="107"/>
      <c r="G203" s="107"/>
      <c r="H203" s="107"/>
      <c r="I203" s="107"/>
      <c r="J203" s="107"/>
      <c r="K203" s="107"/>
      <c r="L203" s="107"/>
      <c r="M203" s="107"/>
      <c r="N203" s="107"/>
      <c r="O203" s="107"/>
      <c r="P203" s="107"/>
      <c r="Q203" s="107"/>
      <c r="R203" s="107"/>
      <c r="S203" s="107"/>
      <c r="T203" s="107"/>
      <c r="U203" s="107"/>
      <c r="V203" s="107"/>
      <c r="W203" s="107"/>
      <c r="X203" s="107"/>
      <c r="Y203" s="107"/>
      <c r="Z203" s="107"/>
      <c r="AA203" s="107"/>
      <c r="AB203" s="107"/>
      <c r="AC203" s="107"/>
      <c r="AD203" s="107"/>
      <c r="AE203" s="107"/>
      <c r="AF203" s="107"/>
      <c r="AG203" s="107"/>
      <c r="AH203" s="107"/>
      <c r="AI203" s="107"/>
      <c r="AJ203" s="107"/>
      <c r="AK203" s="107"/>
      <c r="AL203" s="107"/>
      <c r="AM203" s="107"/>
    </row>
    <row r="204" spans="1:39">
      <c r="A204" s="107"/>
      <c r="B204" s="107"/>
      <c r="C204" s="107"/>
      <c r="D204" s="107"/>
      <c r="E204" s="107"/>
      <c r="F204" s="107"/>
      <c r="G204" s="107"/>
      <c r="H204" s="107"/>
      <c r="I204" s="107"/>
      <c r="J204" s="107"/>
      <c r="K204" s="107"/>
      <c r="L204" s="107"/>
      <c r="M204" s="107"/>
      <c r="N204" s="107"/>
      <c r="O204" s="107"/>
      <c r="P204" s="107"/>
      <c r="Q204" s="107"/>
      <c r="R204" s="107"/>
      <c r="S204" s="107"/>
      <c r="T204" s="107"/>
      <c r="U204" s="107"/>
      <c r="V204" s="107"/>
      <c r="W204" s="107"/>
      <c r="X204" s="107"/>
      <c r="Y204" s="107"/>
      <c r="Z204" s="107"/>
      <c r="AA204" s="107"/>
      <c r="AB204" s="107"/>
      <c r="AC204" s="107"/>
      <c r="AD204" s="107"/>
      <c r="AE204" s="107"/>
      <c r="AF204" s="107"/>
      <c r="AG204" s="107"/>
      <c r="AH204" s="107"/>
      <c r="AI204" s="107"/>
      <c r="AJ204" s="107"/>
      <c r="AK204" s="107"/>
      <c r="AL204" s="107"/>
      <c r="AM204" s="107"/>
    </row>
    <row r="205" spans="1:39">
      <c r="A205" s="107"/>
      <c r="B205" s="107"/>
      <c r="C205" s="107"/>
      <c r="D205" s="107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  <c r="W205" s="107"/>
      <c r="X205" s="107"/>
      <c r="Y205" s="107"/>
      <c r="Z205" s="107"/>
      <c r="AA205" s="107"/>
      <c r="AB205" s="107"/>
      <c r="AC205" s="107"/>
      <c r="AD205" s="107"/>
      <c r="AE205" s="107"/>
      <c r="AF205" s="107"/>
      <c r="AG205" s="107"/>
      <c r="AH205" s="107"/>
      <c r="AI205" s="107"/>
      <c r="AJ205" s="107"/>
      <c r="AK205" s="107"/>
      <c r="AL205" s="107"/>
      <c r="AM205" s="107"/>
    </row>
    <row r="206" spans="1:39">
      <c r="A206" s="107"/>
      <c r="B206" s="107"/>
      <c r="C206" s="107"/>
      <c r="D206" s="107"/>
      <c r="E206" s="107"/>
      <c r="F206" s="107"/>
      <c r="G206" s="107"/>
      <c r="H206" s="107"/>
      <c r="I206" s="107"/>
      <c r="J206" s="107"/>
      <c r="K206" s="107"/>
      <c r="L206" s="107"/>
      <c r="M206" s="107"/>
      <c r="N206" s="107"/>
      <c r="O206" s="107"/>
      <c r="P206" s="107"/>
      <c r="Q206" s="107"/>
      <c r="R206" s="107"/>
      <c r="S206" s="107"/>
      <c r="T206" s="107"/>
      <c r="U206" s="107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  <c r="AF206" s="107"/>
      <c r="AG206" s="107"/>
      <c r="AH206" s="107"/>
      <c r="AI206" s="107"/>
      <c r="AJ206" s="107"/>
      <c r="AK206" s="107"/>
      <c r="AL206" s="107"/>
      <c r="AM206" s="107"/>
    </row>
    <row r="207" spans="1:39">
      <c r="A207" s="107"/>
      <c r="B207" s="107"/>
      <c r="C207" s="107"/>
      <c r="D207" s="107"/>
      <c r="E207" s="107"/>
      <c r="F207" s="107"/>
      <c r="G207" s="107"/>
      <c r="H207" s="107"/>
      <c r="I207" s="107"/>
      <c r="J207" s="107"/>
      <c r="K207" s="107"/>
      <c r="L207" s="107"/>
      <c r="M207" s="107"/>
      <c r="N207" s="107"/>
      <c r="O207" s="107"/>
      <c r="P207" s="107"/>
      <c r="Q207" s="107"/>
      <c r="R207" s="107"/>
      <c r="S207" s="107"/>
      <c r="T207" s="107"/>
      <c r="U207" s="107"/>
      <c r="V207" s="107"/>
      <c r="W207" s="107"/>
      <c r="X207" s="107"/>
      <c r="Y207" s="107"/>
      <c r="Z207" s="107"/>
      <c r="AA207" s="107"/>
      <c r="AB207" s="107"/>
      <c r="AC207" s="107"/>
      <c r="AD207" s="107"/>
      <c r="AE207" s="107"/>
      <c r="AF207" s="107"/>
      <c r="AG207" s="107"/>
      <c r="AH207" s="107"/>
      <c r="AI207" s="107"/>
      <c r="AJ207" s="107"/>
      <c r="AK207" s="107"/>
      <c r="AL207" s="107"/>
      <c r="AM207" s="107"/>
    </row>
    <row r="208" spans="1:39">
      <c r="A208" s="107"/>
      <c r="B208" s="107"/>
      <c r="C208" s="107"/>
      <c r="D208" s="107"/>
      <c r="E208" s="107"/>
      <c r="F208" s="107"/>
      <c r="G208" s="107"/>
      <c r="H208" s="107"/>
      <c r="I208" s="107"/>
      <c r="J208" s="107"/>
      <c r="K208" s="107"/>
      <c r="L208" s="107"/>
      <c r="M208" s="107"/>
      <c r="N208" s="107"/>
      <c r="O208" s="107"/>
      <c r="P208" s="107"/>
      <c r="Q208" s="107"/>
      <c r="R208" s="107"/>
      <c r="S208" s="107"/>
      <c r="T208" s="107"/>
      <c r="U208" s="107"/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07"/>
      <c r="AF208" s="107"/>
      <c r="AG208" s="107"/>
      <c r="AH208" s="107"/>
      <c r="AI208" s="107"/>
      <c r="AJ208" s="107"/>
      <c r="AK208" s="107"/>
      <c r="AL208" s="107"/>
      <c r="AM208" s="107"/>
    </row>
    <row r="209" spans="1:39">
      <c r="A209" s="107"/>
      <c r="B209" s="107"/>
      <c r="C209" s="107"/>
      <c r="D209" s="107"/>
      <c r="E209" s="107"/>
      <c r="F209" s="107"/>
      <c r="G209" s="107"/>
      <c r="H209" s="107"/>
      <c r="I209" s="107"/>
      <c r="J209" s="107"/>
      <c r="K209" s="107"/>
      <c r="L209" s="107"/>
      <c r="M209" s="107"/>
      <c r="N209" s="107"/>
      <c r="O209" s="107"/>
      <c r="P209" s="107"/>
      <c r="Q209" s="107"/>
      <c r="R209" s="107"/>
      <c r="S209" s="107"/>
      <c r="T209" s="107"/>
      <c r="U209" s="107"/>
      <c r="V209" s="107"/>
      <c r="W209" s="107"/>
      <c r="X209" s="107"/>
      <c r="Y209" s="107"/>
      <c r="Z209" s="107"/>
      <c r="AA209" s="107"/>
      <c r="AB209" s="107"/>
      <c r="AC209" s="107"/>
      <c r="AD209" s="107"/>
      <c r="AE209" s="107"/>
      <c r="AF209" s="107"/>
      <c r="AG209" s="107"/>
      <c r="AH209" s="107"/>
      <c r="AI209" s="107"/>
      <c r="AJ209" s="107"/>
      <c r="AK209" s="107"/>
      <c r="AL209" s="107"/>
      <c r="AM209" s="107"/>
    </row>
    <row r="210" spans="1:39">
      <c r="A210" s="107"/>
      <c r="B210" s="107"/>
      <c r="C210" s="107"/>
      <c r="D210" s="107"/>
      <c r="E210" s="107"/>
      <c r="F210" s="107"/>
      <c r="G210" s="107"/>
      <c r="H210" s="107"/>
      <c r="I210" s="107"/>
      <c r="J210" s="107"/>
      <c r="K210" s="107"/>
      <c r="L210" s="107"/>
      <c r="M210" s="107"/>
      <c r="N210" s="107"/>
      <c r="O210" s="107"/>
      <c r="P210" s="107"/>
      <c r="Q210" s="107"/>
      <c r="R210" s="107"/>
      <c r="S210" s="107"/>
      <c r="T210" s="107"/>
      <c r="U210" s="107"/>
      <c r="V210" s="107"/>
      <c r="W210" s="107"/>
      <c r="X210" s="107"/>
      <c r="Y210" s="107"/>
      <c r="Z210" s="107"/>
      <c r="AA210" s="107"/>
      <c r="AB210" s="107"/>
      <c r="AC210" s="107"/>
      <c r="AD210" s="107"/>
      <c r="AE210" s="107"/>
      <c r="AF210" s="107"/>
      <c r="AG210" s="107"/>
      <c r="AH210" s="107"/>
      <c r="AI210" s="107"/>
      <c r="AJ210" s="107"/>
      <c r="AK210" s="107"/>
      <c r="AL210" s="107"/>
      <c r="AM210" s="107"/>
    </row>
    <row r="211" spans="1:39">
      <c r="A211" s="10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  <c r="O211" s="107"/>
      <c r="P211" s="107"/>
      <c r="Q211" s="107"/>
      <c r="R211" s="107"/>
      <c r="S211" s="107"/>
      <c r="T211" s="107"/>
      <c r="U211" s="107"/>
      <c r="V211" s="107"/>
      <c r="W211" s="107"/>
      <c r="X211" s="107"/>
      <c r="Y211" s="107"/>
      <c r="Z211" s="107"/>
      <c r="AA211" s="107"/>
      <c r="AB211" s="107"/>
      <c r="AC211" s="107"/>
      <c r="AD211" s="107"/>
      <c r="AE211" s="107"/>
      <c r="AF211" s="107"/>
      <c r="AG211" s="107"/>
      <c r="AH211" s="107"/>
      <c r="AI211" s="107"/>
      <c r="AJ211" s="107"/>
      <c r="AK211" s="107"/>
      <c r="AL211" s="107"/>
      <c r="AM211" s="107"/>
    </row>
    <row r="212" spans="1:39">
      <c r="A212" s="107"/>
      <c r="B212" s="107"/>
      <c r="C212" s="107"/>
      <c r="D212" s="107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  <c r="AF212" s="107"/>
      <c r="AG212" s="107"/>
      <c r="AH212" s="107"/>
      <c r="AI212" s="107"/>
      <c r="AJ212" s="107"/>
      <c r="AK212" s="107"/>
      <c r="AL212" s="107"/>
      <c r="AM212" s="107"/>
    </row>
    <row r="213" spans="1:39">
      <c r="A213" s="107"/>
      <c r="B213" s="107"/>
      <c r="C213" s="107"/>
      <c r="D213" s="107"/>
      <c r="E213" s="107"/>
      <c r="F213" s="107"/>
      <c r="G213" s="107"/>
      <c r="H213" s="107"/>
      <c r="I213" s="107"/>
      <c r="J213" s="107"/>
      <c r="K213" s="107"/>
      <c r="L213" s="107"/>
      <c r="M213" s="107"/>
      <c r="N213" s="107"/>
      <c r="O213" s="107"/>
      <c r="P213" s="107"/>
      <c r="Q213" s="107"/>
      <c r="R213" s="107"/>
      <c r="S213" s="107"/>
      <c r="T213" s="107"/>
      <c r="U213" s="107"/>
      <c r="V213" s="107"/>
      <c r="W213" s="107"/>
      <c r="X213" s="107"/>
      <c r="Y213" s="107"/>
      <c r="Z213" s="107"/>
      <c r="AA213" s="107"/>
      <c r="AB213" s="107"/>
      <c r="AC213" s="107"/>
      <c r="AD213" s="107"/>
      <c r="AE213" s="107"/>
      <c r="AF213" s="107"/>
      <c r="AG213" s="107"/>
      <c r="AH213" s="107"/>
      <c r="AI213" s="107"/>
      <c r="AJ213" s="107"/>
      <c r="AK213" s="107"/>
      <c r="AL213" s="107"/>
      <c r="AM213" s="107"/>
    </row>
    <row r="214" spans="1:39">
      <c r="A214" s="107"/>
      <c r="B214" s="107"/>
      <c r="C214" s="107"/>
      <c r="D214" s="107"/>
      <c r="E214" s="107"/>
      <c r="F214" s="107"/>
      <c r="G214" s="107"/>
      <c r="H214" s="107"/>
      <c r="I214" s="107"/>
      <c r="J214" s="107"/>
      <c r="K214" s="107"/>
      <c r="L214" s="107"/>
      <c r="M214" s="107"/>
      <c r="N214" s="107"/>
      <c r="O214" s="107"/>
      <c r="P214" s="107"/>
      <c r="Q214" s="107"/>
      <c r="R214" s="107"/>
      <c r="S214" s="107"/>
      <c r="T214" s="107"/>
      <c r="U214" s="107"/>
      <c r="V214" s="107"/>
      <c r="W214" s="107"/>
      <c r="X214" s="107"/>
      <c r="Y214" s="107"/>
      <c r="Z214" s="107"/>
      <c r="AA214" s="107"/>
      <c r="AB214" s="107"/>
      <c r="AC214" s="107"/>
      <c r="AD214" s="107"/>
      <c r="AE214" s="107"/>
      <c r="AF214" s="107"/>
      <c r="AG214" s="107"/>
      <c r="AH214" s="107"/>
      <c r="AI214" s="107"/>
      <c r="AJ214" s="107"/>
      <c r="AK214" s="107"/>
      <c r="AL214" s="107"/>
      <c r="AM214" s="107"/>
    </row>
    <row r="215" spans="1:39">
      <c r="A215" s="107"/>
      <c r="B215" s="107"/>
      <c r="C215" s="107"/>
      <c r="D215" s="107"/>
      <c r="E215" s="107"/>
      <c r="F215" s="107"/>
      <c r="G215" s="107"/>
      <c r="H215" s="107"/>
      <c r="I215" s="107"/>
      <c r="J215" s="107"/>
      <c r="K215" s="107"/>
      <c r="L215" s="107"/>
      <c r="M215" s="107"/>
      <c r="N215" s="107"/>
      <c r="O215" s="107"/>
      <c r="P215" s="107"/>
      <c r="Q215" s="107"/>
      <c r="R215" s="107"/>
      <c r="S215" s="107"/>
      <c r="T215" s="107"/>
      <c r="U215" s="107"/>
      <c r="V215" s="107"/>
      <c r="W215" s="107"/>
      <c r="X215" s="107"/>
      <c r="Y215" s="107"/>
      <c r="Z215" s="107"/>
      <c r="AA215" s="107"/>
      <c r="AB215" s="107"/>
      <c r="AC215" s="107"/>
      <c r="AD215" s="107"/>
      <c r="AE215" s="107"/>
      <c r="AF215" s="107"/>
      <c r="AG215" s="107"/>
      <c r="AH215" s="107"/>
      <c r="AI215" s="107"/>
      <c r="AJ215" s="107"/>
      <c r="AK215" s="107"/>
      <c r="AL215" s="107"/>
      <c r="AM215" s="107"/>
    </row>
    <row r="216" spans="1:39">
      <c r="A216" s="107"/>
      <c r="B216" s="107"/>
      <c r="C216" s="107"/>
      <c r="D216" s="107"/>
      <c r="E216" s="107"/>
      <c r="F216" s="107"/>
      <c r="G216" s="107"/>
      <c r="H216" s="107"/>
      <c r="I216" s="107"/>
      <c r="J216" s="107"/>
      <c r="K216" s="107"/>
      <c r="L216" s="107"/>
      <c r="M216" s="107"/>
      <c r="N216" s="107"/>
      <c r="O216" s="107"/>
      <c r="P216" s="107"/>
      <c r="Q216" s="107"/>
      <c r="R216" s="107"/>
      <c r="S216" s="107"/>
      <c r="T216" s="107"/>
      <c r="U216" s="107"/>
      <c r="V216" s="107"/>
      <c r="W216" s="107"/>
      <c r="X216" s="107"/>
      <c r="Y216" s="107"/>
      <c r="Z216" s="107"/>
      <c r="AA216" s="107"/>
      <c r="AB216" s="107"/>
      <c r="AC216" s="107"/>
      <c r="AD216" s="107"/>
      <c r="AE216" s="107"/>
      <c r="AF216" s="107"/>
      <c r="AG216" s="107"/>
      <c r="AH216" s="107"/>
      <c r="AI216" s="107"/>
      <c r="AJ216" s="107"/>
      <c r="AK216" s="107"/>
      <c r="AL216" s="107"/>
      <c r="AM216" s="107"/>
    </row>
    <row r="217" spans="1:39">
      <c r="A217" s="107"/>
      <c r="B217" s="107"/>
      <c r="C217" s="107"/>
      <c r="D217" s="107"/>
      <c r="E217" s="107"/>
      <c r="F217" s="107"/>
      <c r="G217" s="107"/>
      <c r="H217" s="107"/>
      <c r="I217" s="107"/>
      <c r="J217" s="107"/>
      <c r="K217" s="107"/>
      <c r="L217" s="107"/>
      <c r="M217" s="107"/>
      <c r="N217" s="107"/>
      <c r="O217" s="107"/>
      <c r="P217" s="107"/>
      <c r="Q217" s="107"/>
      <c r="R217" s="107"/>
      <c r="S217" s="107"/>
      <c r="T217" s="107"/>
      <c r="U217" s="107"/>
      <c r="V217" s="107"/>
      <c r="W217" s="107"/>
      <c r="X217" s="107"/>
      <c r="Y217" s="107"/>
      <c r="Z217" s="107"/>
      <c r="AA217" s="107"/>
      <c r="AB217" s="107"/>
      <c r="AC217" s="107"/>
      <c r="AD217" s="107"/>
      <c r="AE217" s="107"/>
      <c r="AF217" s="107"/>
      <c r="AG217" s="107"/>
      <c r="AH217" s="107"/>
      <c r="AI217" s="107"/>
      <c r="AJ217" s="107"/>
      <c r="AK217" s="107"/>
      <c r="AL217" s="107"/>
      <c r="AM217" s="107"/>
    </row>
    <row r="218" spans="1:39">
      <c r="A218" s="107"/>
      <c r="B218" s="107"/>
      <c r="C218" s="107"/>
      <c r="D218" s="107"/>
      <c r="E218" s="107"/>
      <c r="F218" s="107"/>
      <c r="G218" s="107"/>
      <c r="H218" s="107"/>
      <c r="I218" s="107"/>
      <c r="J218" s="107"/>
      <c r="K218" s="107"/>
      <c r="L218" s="107"/>
      <c r="M218" s="107"/>
      <c r="N218" s="107"/>
      <c r="O218" s="107"/>
      <c r="P218" s="107"/>
      <c r="Q218" s="107"/>
      <c r="R218" s="107"/>
      <c r="S218" s="107"/>
      <c r="T218" s="107"/>
      <c r="U218" s="107"/>
      <c r="V218" s="107"/>
      <c r="W218" s="107"/>
      <c r="X218" s="107"/>
      <c r="Y218" s="107"/>
      <c r="Z218" s="107"/>
      <c r="AA218" s="107"/>
      <c r="AB218" s="107"/>
      <c r="AC218" s="107"/>
      <c r="AD218" s="107"/>
      <c r="AE218" s="107"/>
      <c r="AF218" s="107"/>
      <c r="AG218" s="107"/>
      <c r="AH218" s="107"/>
      <c r="AI218" s="107"/>
      <c r="AJ218" s="107"/>
      <c r="AK218" s="107"/>
      <c r="AL218" s="107"/>
      <c r="AM218" s="107"/>
    </row>
    <row r="219" spans="1:39">
      <c r="A219" s="107"/>
      <c r="B219" s="107"/>
      <c r="C219" s="107"/>
      <c r="D219" s="107"/>
      <c r="E219" s="107"/>
      <c r="F219" s="107"/>
      <c r="G219" s="107"/>
      <c r="H219" s="107"/>
      <c r="I219" s="107"/>
      <c r="J219" s="107"/>
      <c r="K219" s="107"/>
      <c r="L219" s="107"/>
      <c r="M219" s="107"/>
      <c r="N219" s="107"/>
      <c r="O219" s="107"/>
      <c r="P219" s="107"/>
      <c r="Q219" s="107"/>
      <c r="R219" s="107"/>
      <c r="S219" s="107"/>
      <c r="T219" s="107"/>
      <c r="U219" s="107"/>
      <c r="V219" s="107"/>
      <c r="W219" s="107"/>
      <c r="X219" s="107"/>
      <c r="Y219" s="107"/>
      <c r="Z219" s="107"/>
      <c r="AA219" s="107"/>
      <c r="AB219" s="107"/>
      <c r="AC219" s="107"/>
      <c r="AD219" s="107"/>
      <c r="AE219" s="107"/>
      <c r="AF219" s="107"/>
      <c r="AG219" s="107"/>
      <c r="AH219" s="107"/>
      <c r="AI219" s="107"/>
      <c r="AJ219" s="107"/>
      <c r="AK219" s="107"/>
      <c r="AL219" s="107"/>
      <c r="AM219" s="107"/>
    </row>
    <row r="220" spans="1:39">
      <c r="A220" s="107"/>
      <c r="B220" s="107"/>
      <c r="C220" s="107"/>
      <c r="D220" s="107"/>
      <c r="E220" s="107"/>
      <c r="F220" s="107"/>
      <c r="G220" s="107"/>
      <c r="H220" s="107"/>
      <c r="I220" s="107"/>
      <c r="J220" s="107"/>
      <c r="K220" s="107"/>
      <c r="L220" s="107"/>
      <c r="M220" s="107"/>
      <c r="N220" s="107"/>
      <c r="O220" s="107"/>
      <c r="P220" s="107"/>
      <c r="Q220" s="107"/>
      <c r="R220" s="107"/>
      <c r="S220" s="107"/>
      <c r="T220" s="107"/>
      <c r="U220" s="107"/>
      <c r="V220" s="107"/>
      <c r="W220" s="107"/>
      <c r="X220" s="107"/>
      <c r="Y220" s="107"/>
      <c r="Z220" s="107"/>
      <c r="AA220" s="107"/>
      <c r="AB220" s="107"/>
      <c r="AC220" s="107"/>
      <c r="AD220" s="107"/>
      <c r="AE220" s="107"/>
      <c r="AF220" s="107"/>
      <c r="AG220" s="107"/>
      <c r="AH220" s="107"/>
      <c r="AI220" s="107"/>
      <c r="AJ220" s="107"/>
      <c r="AK220" s="107"/>
      <c r="AL220" s="107"/>
      <c r="AM220" s="107"/>
    </row>
    <row r="221" spans="1:39">
      <c r="A221" s="107"/>
      <c r="B221" s="107"/>
      <c r="C221" s="107"/>
      <c r="D221" s="107"/>
      <c r="E221" s="107"/>
      <c r="F221" s="107"/>
      <c r="G221" s="107"/>
      <c r="H221" s="107"/>
      <c r="I221" s="107"/>
      <c r="J221" s="107"/>
      <c r="K221" s="107"/>
      <c r="L221" s="107"/>
      <c r="M221" s="107"/>
      <c r="N221" s="107"/>
      <c r="O221" s="107"/>
      <c r="P221" s="107"/>
      <c r="Q221" s="107"/>
      <c r="R221" s="107"/>
      <c r="S221" s="107"/>
      <c r="T221" s="107"/>
      <c r="U221" s="107"/>
      <c r="V221" s="107"/>
      <c r="W221" s="107"/>
      <c r="X221" s="107"/>
      <c r="Y221" s="107"/>
      <c r="Z221" s="107"/>
      <c r="AA221" s="107"/>
      <c r="AB221" s="107"/>
      <c r="AC221" s="107"/>
      <c r="AD221" s="107"/>
      <c r="AE221" s="107"/>
      <c r="AF221" s="107"/>
      <c r="AG221" s="107"/>
      <c r="AH221" s="107"/>
      <c r="AI221" s="107"/>
      <c r="AJ221" s="107"/>
      <c r="AK221" s="107"/>
      <c r="AL221" s="107"/>
      <c r="AM221" s="107"/>
    </row>
    <row r="222" spans="1:39">
      <c r="A222" s="107"/>
      <c r="B222" s="107"/>
      <c r="C222" s="107"/>
      <c r="D222" s="107"/>
      <c r="E222" s="107"/>
      <c r="F222" s="107"/>
      <c r="G222" s="107"/>
      <c r="H222" s="107"/>
      <c r="I222" s="107"/>
      <c r="J222" s="107"/>
      <c r="K222" s="107"/>
      <c r="L222" s="107"/>
      <c r="M222" s="107"/>
      <c r="N222" s="107"/>
      <c r="O222" s="107"/>
      <c r="P222" s="107"/>
      <c r="Q222" s="107"/>
      <c r="R222" s="107"/>
      <c r="S222" s="107"/>
      <c r="T222" s="107"/>
      <c r="U222" s="107"/>
      <c r="V222" s="107"/>
      <c r="W222" s="107"/>
      <c r="X222" s="107"/>
      <c r="Y222" s="107"/>
      <c r="Z222" s="107"/>
      <c r="AA222" s="107"/>
      <c r="AB222" s="107"/>
      <c r="AC222" s="107"/>
      <c r="AD222" s="107"/>
      <c r="AE222" s="107"/>
      <c r="AF222" s="107"/>
      <c r="AG222" s="107"/>
      <c r="AH222" s="107"/>
      <c r="AI222" s="107"/>
      <c r="AJ222" s="107"/>
      <c r="AK222" s="107"/>
      <c r="AL222" s="107"/>
      <c r="AM222" s="107"/>
    </row>
    <row r="223" spans="1:39">
      <c r="A223" s="107"/>
      <c r="B223" s="107"/>
      <c r="C223" s="107"/>
      <c r="D223" s="107"/>
      <c r="E223" s="107"/>
      <c r="F223" s="107"/>
      <c r="G223" s="107"/>
      <c r="H223" s="107"/>
      <c r="I223" s="107"/>
      <c r="J223" s="107"/>
      <c r="K223" s="107"/>
      <c r="L223" s="107"/>
      <c r="M223" s="107"/>
      <c r="N223" s="107"/>
      <c r="O223" s="107"/>
      <c r="P223" s="107"/>
      <c r="Q223" s="107"/>
      <c r="R223" s="107"/>
      <c r="S223" s="107"/>
      <c r="T223" s="107"/>
      <c r="U223" s="107"/>
      <c r="V223" s="107"/>
      <c r="W223" s="107"/>
      <c r="X223" s="107"/>
      <c r="Y223" s="107"/>
      <c r="Z223" s="107"/>
      <c r="AA223" s="107"/>
      <c r="AB223" s="107"/>
      <c r="AC223" s="107"/>
      <c r="AD223" s="107"/>
      <c r="AE223" s="107"/>
      <c r="AF223" s="107"/>
      <c r="AG223" s="107"/>
      <c r="AH223" s="107"/>
      <c r="AI223" s="107"/>
      <c r="AJ223" s="107"/>
      <c r="AK223" s="107"/>
      <c r="AL223" s="107"/>
      <c r="AM223" s="107"/>
    </row>
    <row r="224" spans="1:39">
      <c r="A224" s="107"/>
      <c r="B224" s="107"/>
      <c r="C224" s="107"/>
      <c r="D224" s="107"/>
      <c r="E224" s="107"/>
      <c r="F224" s="107"/>
      <c r="G224" s="107"/>
      <c r="H224" s="107"/>
      <c r="I224" s="107"/>
      <c r="J224" s="107"/>
      <c r="K224" s="107"/>
      <c r="L224" s="107"/>
      <c r="M224" s="107"/>
      <c r="N224" s="107"/>
      <c r="O224" s="107"/>
      <c r="P224" s="107"/>
      <c r="Q224" s="107"/>
      <c r="R224" s="107"/>
      <c r="S224" s="107"/>
      <c r="T224" s="107"/>
      <c r="U224" s="107"/>
      <c r="V224" s="107"/>
      <c r="W224" s="107"/>
      <c r="X224" s="107"/>
      <c r="Y224" s="107"/>
      <c r="Z224" s="107"/>
      <c r="AA224" s="107"/>
      <c r="AB224" s="107"/>
      <c r="AC224" s="107"/>
      <c r="AD224" s="107"/>
      <c r="AE224" s="107"/>
      <c r="AF224" s="107"/>
      <c r="AG224" s="107"/>
      <c r="AH224" s="107"/>
      <c r="AI224" s="107"/>
      <c r="AJ224" s="107"/>
      <c r="AK224" s="107"/>
      <c r="AL224" s="107"/>
      <c r="AM224" s="107"/>
    </row>
    <row r="225" spans="1:39">
      <c r="A225" s="107"/>
      <c r="B225" s="107"/>
      <c r="C225" s="107"/>
      <c r="D225" s="107"/>
      <c r="E225" s="107"/>
      <c r="F225" s="107"/>
      <c r="G225" s="107"/>
      <c r="H225" s="107"/>
      <c r="I225" s="107"/>
      <c r="J225" s="107"/>
      <c r="K225" s="107"/>
      <c r="L225" s="107"/>
      <c r="M225" s="107"/>
      <c r="N225" s="107"/>
      <c r="O225" s="107"/>
      <c r="P225" s="107"/>
      <c r="Q225" s="107"/>
      <c r="R225" s="107"/>
      <c r="S225" s="107"/>
      <c r="T225" s="107"/>
      <c r="U225" s="107"/>
      <c r="V225" s="107"/>
      <c r="W225" s="107"/>
      <c r="X225" s="107"/>
      <c r="Y225" s="107"/>
      <c r="Z225" s="107"/>
      <c r="AA225" s="107"/>
      <c r="AB225" s="107"/>
      <c r="AC225" s="107"/>
      <c r="AD225" s="107"/>
      <c r="AE225" s="107"/>
      <c r="AF225" s="107"/>
      <c r="AG225" s="107"/>
      <c r="AH225" s="107"/>
      <c r="AI225" s="107"/>
      <c r="AJ225" s="107"/>
      <c r="AK225" s="107"/>
      <c r="AL225" s="107"/>
      <c r="AM225" s="107"/>
    </row>
    <row r="226" spans="1:39">
      <c r="A226" s="107"/>
      <c r="B226" s="107"/>
      <c r="C226" s="107"/>
      <c r="D226" s="107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  <c r="Z226" s="107"/>
      <c r="AA226" s="107"/>
      <c r="AB226" s="107"/>
      <c r="AC226" s="107"/>
      <c r="AD226" s="107"/>
      <c r="AE226" s="107"/>
      <c r="AF226" s="107"/>
      <c r="AG226" s="107"/>
      <c r="AH226" s="107"/>
      <c r="AI226" s="107"/>
      <c r="AJ226" s="107"/>
      <c r="AK226" s="107"/>
      <c r="AL226" s="107"/>
      <c r="AM226" s="107"/>
    </row>
    <row r="227" spans="1:39">
      <c r="A227" s="107"/>
      <c r="B227" s="107"/>
      <c r="C227" s="107"/>
      <c r="D227" s="107"/>
      <c r="E227" s="107"/>
      <c r="F227" s="107"/>
      <c r="G227" s="107"/>
      <c r="H227" s="107"/>
      <c r="I227" s="107"/>
      <c r="J227" s="107"/>
      <c r="K227" s="107"/>
      <c r="L227" s="107"/>
      <c r="M227" s="107"/>
      <c r="N227" s="107"/>
      <c r="O227" s="107"/>
      <c r="P227" s="107"/>
      <c r="Q227" s="107"/>
      <c r="R227" s="107"/>
      <c r="S227" s="107"/>
      <c r="T227" s="107"/>
      <c r="U227" s="107"/>
      <c r="V227" s="107"/>
      <c r="W227" s="107"/>
      <c r="X227" s="107"/>
      <c r="Y227" s="107"/>
      <c r="Z227" s="107"/>
      <c r="AA227" s="107"/>
      <c r="AB227" s="107"/>
      <c r="AC227" s="107"/>
      <c r="AD227" s="107"/>
      <c r="AE227" s="107"/>
      <c r="AF227" s="107"/>
      <c r="AG227" s="107"/>
      <c r="AH227" s="107"/>
      <c r="AI227" s="107"/>
      <c r="AJ227" s="107"/>
      <c r="AK227" s="107"/>
      <c r="AL227" s="107"/>
      <c r="AM227" s="107"/>
    </row>
    <row r="228" spans="1:39">
      <c r="A228" s="107"/>
      <c r="B228" s="107"/>
      <c r="C228" s="107"/>
      <c r="D228" s="107"/>
      <c r="E228" s="107"/>
      <c r="F228" s="107"/>
      <c r="G228" s="107"/>
      <c r="H228" s="107"/>
      <c r="I228" s="107"/>
      <c r="J228" s="107"/>
      <c r="K228" s="107"/>
      <c r="L228" s="107"/>
      <c r="M228" s="107"/>
      <c r="N228" s="107"/>
      <c r="O228" s="107"/>
      <c r="P228" s="107"/>
      <c r="Q228" s="107"/>
      <c r="R228" s="107"/>
      <c r="S228" s="107"/>
      <c r="T228" s="107"/>
      <c r="U228" s="107"/>
      <c r="V228" s="107"/>
      <c r="W228" s="107"/>
      <c r="X228" s="107"/>
      <c r="Y228" s="107"/>
      <c r="Z228" s="107"/>
      <c r="AA228" s="107"/>
      <c r="AB228" s="107"/>
      <c r="AC228" s="107"/>
      <c r="AD228" s="107"/>
      <c r="AE228" s="107"/>
      <c r="AF228" s="107"/>
      <c r="AG228" s="107"/>
      <c r="AH228" s="107"/>
      <c r="AI228" s="107"/>
      <c r="AJ228" s="107"/>
      <c r="AK228" s="107"/>
      <c r="AL228" s="107"/>
      <c r="AM228" s="107"/>
    </row>
    <row r="229" spans="1:39">
      <c r="A229" s="107"/>
      <c r="B229" s="107"/>
      <c r="C229" s="107"/>
      <c r="D229" s="107"/>
      <c r="E229" s="107"/>
      <c r="F229" s="107"/>
      <c r="G229" s="107"/>
      <c r="H229" s="107"/>
      <c r="I229" s="107"/>
      <c r="J229" s="107"/>
      <c r="K229" s="107"/>
      <c r="L229" s="107"/>
      <c r="M229" s="107"/>
      <c r="N229" s="107"/>
      <c r="O229" s="107"/>
      <c r="P229" s="107"/>
      <c r="Q229" s="107"/>
      <c r="R229" s="107"/>
      <c r="S229" s="107"/>
      <c r="T229" s="107"/>
      <c r="U229" s="107"/>
      <c r="V229" s="107"/>
      <c r="W229" s="107"/>
      <c r="X229" s="107"/>
      <c r="Y229" s="107"/>
      <c r="Z229" s="107"/>
      <c r="AA229" s="107"/>
      <c r="AB229" s="107"/>
      <c r="AC229" s="107"/>
      <c r="AD229" s="107"/>
      <c r="AE229" s="107"/>
      <c r="AF229" s="107"/>
      <c r="AG229" s="107"/>
      <c r="AH229" s="107"/>
      <c r="AI229" s="107"/>
      <c r="AJ229" s="107"/>
      <c r="AK229" s="107"/>
      <c r="AL229" s="107"/>
      <c r="AM229" s="107"/>
    </row>
    <row r="230" spans="1:39">
      <c r="A230" s="107"/>
      <c r="B230" s="107"/>
      <c r="C230" s="107"/>
      <c r="D230" s="107"/>
      <c r="E230" s="107"/>
      <c r="F230" s="107"/>
      <c r="G230" s="107"/>
      <c r="H230" s="107"/>
      <c r="I230" s="107"/>
      <c r="J230" s="107"/>
      <c r="K230" s="107"/>
      <c r="L230" s="107"/>
      <c r="M230" s="107"/>
      <c r="N230" s="107"/>
      <c r="O230" s="107"/>
      <c r="P230" s="107"/>
      <c r="Q230" s="107"/>
      <c r="R230" s="107"/>
      <c r="S230" s="107"/>
      <c r="T230" s="107"/>
      <c r="U230" s="107"/>
      <c r="V230" s="107"/>
      <c r="W230" s="107"/>
      <c r="X230" s="107"/>
      <c r="Y230" s="107"/>
      <c r="Z230" s="107"/>
      <c r="AA230" s="107"/>
      <c r="AB230" s="107"/>
      <c r="AC230" s="107"/>
      <c r="AD230" s="107"/>
      <c r="AE230" s="107"/>
      <c r="AF230" s="107"/>
      <c r="AG230" s="107"/>
      <c r="AH230" s="107"/>
      <c r="AI230" s="107"/>
      <c r="AJ230" s="107"/>
      <c r="AK230" s="107"/>
      <c r="AL230" s="107"/>
      <c r="AM230" s="107"/>
    </row>
    <row r="231" spans="1:39">
      <c r="A231" s="107"/>
      <c r="B231" s="107"/>
      <c r="C231" s="107"/>
      <c r="D231" s="107"/>
      <c r="E231" s="107"/>
      <c r="F231" s="107"/>
      <c r="G231" s="107"/>
      <c r="H231" s="107"/>
      <c r="I231" s="107"/>
      <c r="J231" s="107"/>
      <c r="K231" s="107"/>
      <c r="L231" s="107"/>
      <c r="M231" s="107"/>
      <c r="N231" s="107"/>
      <c r="O231" s="107"/>
      <c r="P231" s="107"/>
      <c r="Q231" s="107"/>
      <c r="R231" s="107"/>
      <c r="S231" s="107"/>
      <c r="T231" s="107"/>
      <c r="U231" s="107"/>
      <c r="V231" s="107"/>
      <c r="W231" s="107"/>
      <c r="X231" s="107"/>
      <c r="Y231" s="107"/>
      <c r="Z231" s="107"/>
      <c r="AA231" s="107"/>
      <c r="AB231" s="107"/>
      <c r="AC231" s="107"/>
      <c r="AD231" s="107"/>
      <c r="AE231" s="107"/>
      <c r="AF231" s="107"/>
      <c r="AG231" s="107"/>
      <c r="AH231" s="107"/>
      <c r="AI231" s="107"/>
      <c r="AJ231" s="107"/>
      <c r="AK231" s="107"/>
      <c r="AL231" s="107"/>
      <c r="AM231" s="107"/>
    </row>
  </sheetData>
  <protectedRanges>
    <protectedRange sqref="L5:L180" name="Diapazons4"/>
    <protectedRange sqref="P5:AK180" name="Diapazons2"/>
    <protectedRange sqref="A1 A3 K181:K182 G5:G180 A181 B182 K5:L180 A5:D180" name="Diapazons1"/>
    <protectedRange sqref="Q3 C184 Q184" name="Diapazons3"/>
    <protectedRange sqref="J5:J180" name="Diapazons3_2"/>
  </protectedRanges>
  <mergeCells count="26">
    <mergeCell ref="A1:AG2"/>
    <mergeCell ref="AO1:AP1"/>
    <mergeCell ref="AR1:AT1"/>
    <mergeCell ref="AV1:AW1"/>
    <mergeCell ref="A3:B3"/>
    <mergeCell ref="D3:G3"/>
    <mergeCell ref="M3:P3"/>
    <mergeCell ref="Q3:AK3"/>
    <mergeCell ref="AO3:AY3"/>
    <mergeCell ref="BA3:BO3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E185:F185"/>
    <mergeCell ref="AH4:AI4"/>
    <mergeCell ref="AJ4:AK4"/>
    <mergeCell ref="A184:B184"/>
    <mergeCell ref="C184:K184"/>
    <mergeCell ref="L184:P184"/>
    <mergeCell ref="Q184:AD184"/>
  </mergeCells>
  <conditionalFormatting sqref="B5:B180">
    <cfRule type="expression" dxfId="152" priority="16" stopIfTrue="1">
      <formula>J5=1</formula>
    </cfRule>
    <cfRule type="expression" dxfId="151" priority="17" stopIfTrue="1">
      <formula>J5=2</formula>
    </cfRule>
    <cfRule type="expression" dxfId="150" priority="18" stopIfTrue="1">
      <formula>J5=3</formula>
    </cfRule>
  </conditionalFormatting>
  <conditionalFormatting sqref="BL7:BL180">
    <cfRule type="expression" dxfId="149" priority="15" stopIfTrue="1">
      <formula>A7="X"</formula>
    </cfRule>
  </conditionalFormatting>
  <conditionalFormatting sqref="BM7:BM180">
    <cfRule type="expression" dxfId="148" priority="14" stopIfTrue="1">
      <formula>A7="X"</formula>
    </cfRule>
  </conditionalFormatting>
  <conditionalFormatting sqref="BN7:BN180">
    <cfRule type="expression" dxfId="147" priority="13" stopIfTrue="1">
      <formula>A7="X"</formula>
    </cfRule>
  </conditionalFormatting>
  <conditionalFormatting sqref="I5:I180">
    <cfRule type="expression" dxfId="146" priority="11" stopIfTrue="1">
      <formula>I5&gt;150</formula>
    </cfRule>
    <cfRule type="expression" dxfId="145" priority="12" stopIfTrue="1">
      <formula>I5&lt;-150</formula>
    </cfRule>
  </conditionalFormatting>
  <conditionalFormatting sqref="P5:P180">
    <cfRule type="expression" dxfId="144" priority="10" stopIfTrue="1">
      <formula>P5=999</formula>
    </cfRule>
  </conditionalFormatting>
  <conditionalFormatting sqref="R5:R180 T5:T180 V5:V180">
    <cfRule type="expression" dxfId="143" priority="9" stopIfTrue="1">
      <formula>R5=999</formula>
    </cfRule>
  </conditionalFormatting>
  <conditionalFormatting sqref="X5:X180 Z5:Z180 AB5:AB180 AD5:AD180 AF5:AF180 AH5:AH180 AJ5:AJ180">
    <cfRule type="expression" dxfId="142" priority="8" stopIfTrue="1">
      <formula>X5=999</formula>
    </cfRule>
  </conditionalFormatting>
  <conditionalFormatting sqref="Q3:AK3">
    <cfRule type="expression" dxfId="141" priority="7" stopIfTrue="1">
      <formula>$Q$3=""</formula>
    </cfRule>
  </conditionalFormatting>
  <conditionalFormatting sqref="C184:K184">
    <cfRule type="expression" dxfId="140" priority="6" stopIfTrue="1">
      <formula>$C$184=0</formula>
    </cfRule>
  </conditionalFormatting>
  <conditionalFormatting sqref="Q184:AD184">
    <cfRule type="expression" dxfId="139" priority="5" stopIfTrue="1">
      <formula>$Q$184=0</formula>
    </cfRule>
  </conditionalFormatting>
  <conditionalFormatting sqref="Q5:Q180 S5:S180 U5:U180 W5:W180 Y5:Y180 AA5:AA180 AC5:AC180 AE5:AE180 AG5:AG180 AI5:AI180 AK5:AK180">
    <cfRule type="cellIs" dxfId="138" priority="4" stopIfTrue="1" operator="equal">
      <formula>2</formula>
    </cfRule>
  </conditionalFormatting>
  <conditionalFormatting sqref="J5:J180">
    <cfRule type="cellIs" dxfId="137" priority="1" stopIfTrue="1" operator="equal">
      <formula>3</formula>
    </cfRule>
    <cfRule type="cellIs" dxfId="136" priority="2" stopIfTrue="1" operator="equal">
      <formula>2</formula>
    </cfRule>
    <cfRule type="cellIs" dxfId="135" priority="3" stopIfTrue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E95"/>
  <sheetViews>
    <sheetView workbookViewId="0">
      <selection activeCell="N19" sqref="N19"/>
    </sheetView>
  </sheetViews>
  <sheetFormatPr defaultRowHeight="12.75"/>
  <cols>
    <col min="1" max="1" width="3.42578125" style="1" customWidth="1"/>
    <col min="2" max="2" width="17.42578125" style="1" customWidth="1"/>
    <col min="3" max="3" width="11.28515625" style="1" customWidth="1"/>
    <col min="4" max="4" width="5" style="1" customWidth="1"/>
    <col min="5" max="7" width="4.7109375" style="1" customWidth="1"/>
    <col min="8" max="8" width="4.7109375" style="1" hidden="1" customWidth="1"/>
    <col min="9" max="12" width="4.7109375" style="1" customWidth="1"/>
    <col min="13" max="15" width="5" style="1" customWidth="1"/>
    <col min="16" max="16" width="3.28515625" style="1" customWidth="1"/>
    <col min="17" max="17" width="2.7109375" style="1" customWidth="1"/>
    <col min="18" max="18" width="3.28515625" style="1" customWidth="1"/>
    <col min="19" max="19" width="2.7109375" style="1" customWidth="1"/>
    <col min="20" max="20" width="3.28515625" style="1" customWidth="1"/>
    <col min="21" max="21" width="2.7109375" style="1" customWidth="1"/>
    <col min="22" max="22" width="3.28515625" style="1" customWidth="1"/>
    <col min="23" max="23" width="2.7109375" style="1" customWidth="1"/>
    <col min="24" max="24" width="3.28515625" style="1" customWidth="1"/>
    <col min="25" max="25" width="2.7109375" style="1" customWidth="1"/>
    <col min="26" max="26" width="3.28515625" style="1" customWidth="1"/>
    <col min="27" max="27" width="2.7109375" style="1" customWidth="1"/>
    <col min="28" max="28" width="3.28515625" style="1" customWidth="1"/>
    <col min="29" max="29" width="2.7109375" style="1" customWidth="1"/>
    <col min="30" max="30" width="3.28515625" style="1" customWidth="1"/>
    <col min="31" max="31" width="2.7109375" style="1" customWidth="1"/>
    <col min="32" max="32" width="3.28515625" style="1" customWidth="1"/>
    <col min="33" max="33" width="2.7109375" style="1" customWidth="1"/>
    <col min="34" max="34" width="3.28515625" style="1" customWidth="1"/>
    <col min="35" max="35" width="2.7109375" style="1" customWidth="1"/>
    <col min="36" max="36" width="3.28515625" style="1" customWidth="1"/>
    <col min="37" max="37" width="2.7109375" style="1" customWidth="1"/>
    <col min="38" max="38" width="2.42578125" style="1" customWidth="1"/>
    <col min="39" max="39" width="3.42578125" style="1" customWidth="1"/>
    <col min="40" max="40" width="2.42578125" style="1" customWidth="1"/>
    <col min="41" max="51" width="4.7109375" style="1" customWidth="1"/>
    <col min="52" max="52" width="2.42578125" style="1" customWidth="1"/>
    <col min="53" max="63" width="4.7109375" style="1" customWidth="1"/>
    <col min="64" max="64" width="5.85546875" style="1" customWidth="1"/>
    <col min="65" max="66" width="6.42578125" style="1" customWidth="1"/>
    <col min="67" max="67" width="6.7109375" style="1" customWidth="1"/>
    <col min="68" max="68" width="9.140625" style="7"/>
    <col min="69" max="69" width="18.7109375" style="7" customWidth="1"/>
    <col min="70" max="70" width="7.42578125" style="7" customWidth="1"/>
    <col min="71" max="83" width="9.140625" style="7"/>
    <col min="84" max="16384" width="9.140625" style="1"/>
  </cols>
  <sheetData>
    <row r="1" spans="1:70" ht="18.75">
      <c r="A1" s="173" t="s">
        <v>366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I1" s="2"/>
      <c r="AJ1" s="2"/>
      <c r="AK1" s="2"/>
      <c r="AL1" s="3"/>
      <c r="AM1" s="3"/>
      <c r="AN1" s="4"/>
      <c r="AO1" s="174" t="s">
        <v>0</v>
      </c>
      <c r="AP1" s="175"/>
      <c r="AQ1" s="5">
        <f>SUM(MAX(L5:L44)*2)</f>
        <v>22</v>
      </c>
      <c r="AR1" s="176" t="s">
        <v>1</v>
      </c>
      <c r="AS1" s="177"/>
      <c r="AT1" s="178"/>
      <c r="AU1" s="6">
        <f>SUM(ROUND(AQ1/100*65,0))</f>
        <v>14</v>
      </c>
      <c r="AV1" s="174" t="s">
        <v>2</v>
      </c>
      <c r="AW1" s="175"/>
      <c r="AX1" s="6">
        <f>MAX(L5:L44)</f>
        <v>11</v>
      </c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</row>
    <row r="2" spans="1:70" ht="25.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8"/>
      <c r="AI2" s="8"/>
      <c r="AJ2" s="8"/>
      <c r="AK2" s="8"/>
      <c r="AL2" s="2"/>
      <c r="AM2" s="2"/>
      <c r="AN2" s="2"/>
      <c r="AO2" s="9"/>
      <c r="AP2" s="9"/>
      <c r="AQ2" s="9"/>
      <c r="AR2" s="9"/>
      <c r="AS2" s="9"/>
      <c r="AT2" s="9"/>
      <c r="AU2" s="9"/>
      <c r="AV2" s="9"/>
      <c r="AW2" s="9"/>
      <c r="AX2" s="9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</row>
    <row r="3" spans="1:70" ht="15.75">
      <c r="A3" s="180" t="s">
        <v>217</v>
      </c>
      <c r="B3" s="180"/>
      <c r="C3" s="10"/>
      <c r="D3" s="168" t="s">
        <v>3</v>
      </c>
      <c r="E3" s="168"/>
      <c r="F3" s="168"/>
      <c r="G3" s="168"/>
      <c r="H3" s="11"/>
      <c r="I3" s="12"/>
      <c r="J3" s="12"/>
      <c r="K3" s="12"/>
      <c r="L3" s="12"/>
      <c r="M3" s="168" t="s">
        <v>4</v>
      </c>
      <c r="N3" s="168"/>
      <c r="O3" s="168"/>
      <c r="P3" s="168"/>
      <c r="Q3" s="167" t="s">
        <v>5</v>
      </c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3"/>
      <c r="AM3" s="13"/>
      <c r="AN3" s="13"/>
      <c r="AO3" s="169" t="s">
        <v>6</v>
      </c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2"/>
      <c r="BA3" s="169" t="s">
        <v>7</v>
      </c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69"/>
    </row>
    <row r="4" spans="1:70" ht="25.5">
      <c r="A4" s="14" t="s">
        <v>8</v>
      </c>
      <c r="B4" s="15" t="s">
        <v>9</v>
      </c>
      <c r="C4" s="16" t="s">
        <v>10</v>
      </c>
      <c r="D4" s="17" t="s">
        <v>11</v>
      </c>
      <c r="E4" s="18" t="s">
        <v>12</v>
      </c>
      <c r="F4" s="19" t="s">
        <v>13</v>
      </c>
      <c r="G4" s="19" t="s">
        <v>14</v>
      </c>
      <c r="H4" s="19" t="s">
        <v>15</v>
      </c>
      <c r="I4" s="19" t="s">
        <v>16</v>
      </c>
      <c r="J4" s="19" t="s">
        <v>17</v>
      </c>
      <c r="K4" s="19" t="s">
        <v>18</v>
      </c>
      <c r="L4" s="19" t="s">
        <v>19</v>
      </c>
      <c r="M4" s="19" t="s">
        <v>20</v>
      </c>
      <c r="N4" s="19" t="s">
        <v>21</v>
      </c>
      <c r="O4" s="20" t="s">
        <v>22</v>
      </c>
      <c r="P4" s="170">
        <v>1</v>
      </c>
      <c r="Q4" s="171"/>
      <c r="R4" s="165">
        <v>2</v>
      </c>
      <c r="S4" s="172"/>
      <c r="T4" s="172">
        <v>3</v>
      </c>
      <c r="U4" s="172"/>
      <c r="V4" s="172">
        <v>4</v>
      </c>
      <c r="W4" s="172"/>
      <c r="X4" s="172">
        <v>5</v>
      </c>
      <c r="Y4" s="172"/>
      <c r="Z4" s="172">
        <v>6</v>
      </c>
      <c r="AA4" s="172"/>
      <c r="AB4" s="172">
        <v>7</v>
      </c>
      <c r="AC4" s="172"/>
      <c r="AD4" s="172">
        <v>8</v>
      </c>
      <c r="AE4" s="172"/>
      <c r="AF4" s="172">
        <v>9</v>
      </c>
      <c r="AG4" s="172"/>
      <c r="AH4" s="164">
        <v>10</v>
      </c>
      <c r="AI4" s="165"/>
      <c r="AJ4" s="164">
        <v>11</v>
      </c>
      <c r="AK4" s="165"/>
      <c r="AL4" s="21"/>
      <c r="AM4" s="22"/>
      <c r="AN4" s="21"/>
      <c r="AO4" s="23">
        <v>1</v>
      </c>
      <c r="AP4" s="23">
        <v>2</v>
      </c>
      <c r="AQ4" s="23">
        <v>3</v>
      </c>
      <c r="AR4" s="23">
        <v>4</v>
      </c>
      <c r="AS4" s="23">
        <v>5</v>
      </c>
      <c r="AT4" s="23">
        <v>6</v>
      </c>
      <c r="AU4" s="23">
        <v>7</v>
      </c>
      <c r="AV4" s="23">
        <v>8</v>
      </c>
      <c r="AW4" s="23">
        <v>9</v>
      </c>
      <c r="AX4" s="23">
        <v>10</v>
      </c>
      <c r="AY4" s="23">
        <v>11</v>
      </c>
      <c r="AZ4" s="24"/>
      <c r="BA4" s="25">
        <v>1</v>
      </c>
      <c r="BB4" s="25">
        <v>2</v>
      </c>
      <c r="BC4" s="25">
        <v>3</v>
      </c>
      <c r="BD4" s="25">
        <v>4</v>
      </c>
      <c r="BE4" s="25">
        <v>5</v>
      </c>
      <c r="BF4" s="25">
        <v>6</v>
      </c>
      <c r="BG4" s="25">
        <v>7</v>
      </c>
      <c r="BH4" s="25">
        <v>8</v>
      </c>
      <c r="BI4" s="25">
        <v>9</v>
      </c>
      <c r="BJ4" s="25">
        <v>10</v>
      </c>
      <c r="BK4" s="25">
        <v>11</v>
      </c>
      <c r="BL4" s="25" t="s">
        <v>23</v>
      </c>
      <c r="BM4" s="26" t="s">
        <v>24</v>
      </c>
      <c r="BN4" s="26" t="s">
        <v>25</v>
      </c>
      <c r="BO4" s="27" t="s">
        <v>26</v>
      </c>
      <c r="BQ4" s="28" t="s">
        <v>27</v>
      </c>
      <c r="BR4" s="25" t="s">
        <v>28</v>
      </c>
    </row>
    <row r="5" spans="1:70" ht="14.25">
      <c r="A5" s="29">
        <v>1</v>
      </c>
      <c r="B5" s="30" t="s">
        <v>218</v>
      </c>
      <c r="C5" s="31" t="s">
        <v>219</v>
      </c>
      <c r="D5" s="32" t="s">
        <v>220</v>
      </c>
      <c r="E5" s="33">
        <f>IF(G5=0,0,IF(G5+F5&lt;1000,1000,G5+F5))</f>
        <v>1873</v>
      </c>
      <c r="F5" s="34">
        <f>IF(L5=0,0,IF(G5+(IF(I5&gt;-150,(IF(I5&gt;=150,IF(K5&gt;=$AU$1,0,SUM(IF(MAX(P5:AK5)=999,K5-2,K5)-L5*2*(15+50)%)*10),SUM(IF(MAX(P5:AK5)=999,K5-2,K5)-L5*2*(I5/10+50)%)*10)),(IF(I5&lt;-150,IF((IF(MAX(P5:AK5)=999,K5-2,K5)-L5*2*(I5/10+50)%)*10&lt;1,0,(IF(MAX(P5:AK5)=999,K5-2,K5)-L5*2*(I5/10+50)%)*10))))),(IF(I5&gt;-150,(IF(I5&gt;150,IF(K5&gt;=$AU$1,0,SUM(IF(MAX(P5:AK5)=999,K5-2,K5)-L5*2*(15+50)%)*10),SUM(IF(MAX(P5:AK5)=999,K5-2,K5)-L5*2*(I5/10+50)%)*10)),(IF(I5&lt;-150,IF((IF(MAX(P5:AK5)=999,K5-2,K5)-L5*2*(I5/10+50)%)*10&lt;1,0,(IF(MAX(P5:AK5)=999,K5-2,K5)-L5*2*(I5/10+50)%)*10)))))))</f>
        <v>-33.000000000000007</v>
      </c>
      <c r="G5" s="32">
        <v>1906</v>
      </c>
      <c r="H5" s="35"/>
      <c r="I5" s="36">
        <f>SUM(G5-M5)</f>
        <v>387.36363636363626</v>
      </c>
      <c r="J5" s="37">
        <f>BR5</f>
        <v>21</v>
      </c>
      <c r="K5" s="38">
        <v>11</v>
      </c>
      <c r="L5" s="39">
        <v>11</v>
      </c>
      <c r="M5" s="39">
        <f>SUM(AO5:AY5)/L5</f>
        <v>1518.6363636363637</v>
      </c>
      <c r="N5" s="36">
        <f>BL5</f>
        <v>113</v>
      </c>
      <c r="O5" s="40">
        <f>BO5</f>
        <v>91</v>
      </c>
      <c r="P5" s="41">
        <v>20</v>
      </c>
      <c r="Q5" s="42">
        <v>1</v>
      </c>
      <c r="R5" s="43">
        <v>30</v>
      </c>
      <c r="S5" s="42">
        <v>1</v>
      </c>
      <c r="T5" s="44">
        <v>24</v>
      </c>
      <c r="U5" s="45">
        <v>0</v>
      </c>
      <c r="V5" s="46">
        <v>35</v>
      </c>
      <c r="W5" s="45">
        <v>0</v>
      </c>
      <c r="X5" s="44">
        <v>28</v>
      </c>
      <c r="Y5" s="45">
        <v>2</v>
      </c>
      <c r="Z5" s="44">
        <v>12</v>
      </c>
      <c r="AA5" s="45">
        <v>2</v>
      </c>
      <c r="AB5" s="44">
        <v>11</v>
      </c>
      <c r="AC5" s="47">
        <v>1</v>
      </c>
      <c r="AD5" s="48">
        <v>25</v>
      </c>
      <c r="AE5" s="49">
        <v>0</v>
      </c>
      <c r="AF5" s="46">
        <v>26</v>
      </c>
      <c r="AG5" s="47">
        <v>2</v>
      </c>
      <c r="AH5" s="46">
        <v>16</v>
      </c>
      <c r="AI5" s="45">
        <v>0</v>
      </c>
      <c r="AJ5" s="44">
        <v>2</v>
      </c>
      <c r="AK5" s="45">
        <v>2</v>
      </c>
      <c r="AL5" s="50"/>
      <c r="AM5" s="22"/>
      <c r="AN5" s="50"/>
      <c r="AO5" s="51">
        <f t="shared" ref="AO5:AO44" si="0">IF(B5="BRIVS",0,(LOOKUP(P5,$A$5:$A$44,$G$5:$G$44)))</f>
        <v>1538</v>
      </c>
      <c r="AP5" s="52">
        <f t="shared" ref="AP5:AP44" si="1">IF(B5="BRIVS",0,(LOOKUP(R5,$A$5:$A$44,$G$5:$G$44)))</f>
        <v>1300</v>
      </c>
      <c r="AQ5" s="53">
        <f t="shared" ref="AQ5:AQ44" si="2">IF(B5="BRIVS",0,(LOOKUP(T5,$A$5:$A$44,$G$5:$G$44)))</f>
        <v>1494</v>
      </c>
      <c r="AR5" s="52">
        <f t="shared" ref="AR5:AR44" si="3">IF(B5="BRIVS",0,(LOOKUP(V5,$A$5:$A$44,$G$5:$G$44)))</f>
        <v>1283</v>
      </c>
      <c r="AS5" s="53">
        <f t="shared" ref="AS5:AS44" si="4">IF(B5="BRIVS",0,(LOOKUP(X5,$A$5:$A$44,$G$5:$G$44)))</f>
        <v>1355</v>
      </c>
      <c r="AT5" s="53">
        <f t="shared" ref="AT5:AT44" si="5">IF(B5="BRIVS",0,(LOOKUP(Z5,$A$5:$A$44,$G$5:$G$44)))</f>
        <v>1670</v>
      </c>
      <c r="AU5" s="53">
        <f t="shared" ref="AU5:AU44" si="6">IF(B5="BRIVS",0,(LOOKUP(AB5,$A$5:$A$44,$G$5:$G$44)))</f>
        <v>1686</v>
      </c>
      <c r="AV5" s="53">
        <f t="shared" ref="AV5:AV44" si="7">IF(B5="BRIVS",0,(LOOKUP(AD5,$A$5:$A$44,$G$5:$G$44)))</f>
        <v>1485</v>
      </c>
      <c r="AW5" s="52">
        <f t="shared" ref="AW5:AW44" si="8">IF(B5="BRIVS",0,(LOOKUP(AF5,$A$5:$A$44,$G$5:$G$44)))</f>
        <v>1436</v>
      </c>
      <c r="AX5" s="53">
        <f t="shared" ref="AX5:AX44" si="9">IF(B5="BRIVS",0,(LOOKUP(AH5,$A$5:$A$44,$G$5:$G$44)))</f>
        <v>1565</v>
      </c>
      <c r="AY5" s="53">
        <f t="shared" ref="AY5:AY44" si="10">IF(B5="BRIVS",0,(LOOKUP(AJ5,$A$5:$A$44,$G$5:$G$44)))</f>
        <v>1893</v>
      </c>
      <c r="AZ5" s="2"/>
      <c r="BA5" s="54">
        <f t="shared" ref="BA5:BA44" si="11">IF(P5=999,0,(LOOKUP($P5,$A$5:$A$44,$K$5:$K$44)))</f>
        <v>8</v>
      </c>
      <c r="BB5" s="55">
        <f t="shared" ref="BB5:BB44" si="12">IF(R5=999,0,(LOOKUP($R5,$A$5:$A$44,$K$5:$K$44)))</f>
        <v>9</v>
      </c>
      <c r="BC5" s="55">
        <f t="shared" ref="BC5:BC44" si="13">IF(T5=999,0,(LOOKUP($T5,$A$5:$A$44,$K$5:$K$44)))</f>
        <v>14</v>
      </c>
      <c r="BD5" s="56">
        <f t="shared" ref="BD5:BD44" si="14">IF(V5=999,0,(LOOKUP($V5,$A$5:$A$44,$K$5:$K$44)))</f>
        <v>8</v>
      </c>
      <c r="BE5" s="55">
        <f t="shared" ref="BE5:BE44" si="15">IF(X5=999,0,(LOOKUP($X5,$A$5:$A$44,$K$5:$K$44)))</f>
        <v>9</v>
      </c>
      <c r="BF5" s="55">
        <f t="shared" ref="BF5:BF44" si="16">IF(Z5=999,0,(LOOKUP($Z5,$A$5:$A$44,$K$5:$K$44)))</f>
        <v>11</v>
      </c>
      <c r="BG5" s="55">
        <f t="shared" ref="BG5:BG44" si="17">IF(AB5=999,0,(LOOKUP($AB5,$A$5:$A$44,$K$5:$K$44)))</f>
        <v>9</v>
      </c>
      <c r="BH5" s="55">
        <f t="shared" ref="BH5:BH44" si="18">IF(AD5=999,0,(LOOKUP($AD5,$A$5:$A$44,$K$5:$K$44)))</f>
        <v>14</v>
      </c>
      <c r="BI5" s="55">
        <f t="shared" ref="BI5:BI44" si="19">IF(AF5=999,0,(LOOKUP($AF5,$A$5:$A$44,$K$5:$K$44)))</f>
        <v>9</v>
      </c>
      <c r="BJ5" s="55">
        <f t="shared" ref="BJ5:BJ44" si="20">IF(AH5=999,0,(LOOKUP($AH5,$A$5:$A$44,$K$5:$K$44)))</f>
        <v>13</v>
      </c>
      <c r="BK5" s="55">
        <f t="shared" ref="BK5:BK44" si="21">IF(AJ5=999,0,(LOOKUP($AJ5,$A$5:$A$44,$K$5:$K$44)))</f>
        <v>9</v>
      </c>
      <c r="BL5" s="57">
        <f>SUM(BA5,BB5,BC5,BD5,BE5,BG5,BF5,BH5,BI5,BJ5,BK5)</f>
        <v>113</v>
      </c>
      <c r="BM5" s="56">
        <f>IF($AX$1&gt;8,(IF($AX$1=9,MIN(BA5:BI5),IF($AX$1=10,MIN(BA5:BJ5),IF($AX$1=11,MIN(BA5:BK5))))),(IF($AX$1=4,MIN(BA5:BD5),IF($AX$1=5,MIN(BA5:BE5),IF($AX$1=6,MIN(BA5:BF5),IF($AX$1=7,MIN(BA5:BG5),IF($AX$1=8,MIN(BA5:BH5))))))))</f>
        <v>8</v>
      </c>
      <c r="BN5" s="56">
        <f>IF($AX$1&gt;8,(IF($AX$1=9,MAX(BA5:BI5),IF($AX$1=10,MAX(BA5:BJ5),IF($AX$1=11,MAX(BA5:BK5))))),(IF($AX$1=4,MAX(BA5:BD5),IF($AX$1=5,MAX(BA5:BE5),IF($AX$1=6,MAX(BA5:BF5),IF($AX$1=7,MAX(BA5:BG5),IF($AX$1=8,MAX(BA5:BH5))))))))</f>
        <v>14</v>
      </c>
      <c r="BO5" s="58">
        <f>SUM($BL5-$BM5-BN5)</f>
        <v>91</v>
      </c>
      <c r="BQ5" s="59">
        <f t="shared" ref="BQ5:BQ44" si="22">COUNTIF($K$5:$K$44,"&lt;"&amp;K5)+COUNTIFS($K$5:$K$44,K5,$N$5:$N$44,"&lt;"&amp;N5)+COUNTIFS($K$5:$K$44,K5,$N$5:$N$44,N5,$O$5:$O$44,"&lt;"&amp;O5)+1</f>
        <v>20</v>
      </c>
      <c r="BR5" s="60">
        <f t="shared" ref="BR5:BR44" si="23">IF(L5=0,0,RANK(BQ5,$BQ$5:$BQ$44,0))</f>
        <v>21</v>
      </c>
    </row>
    <row r="6" spans="1:70" ht="14.25">
      <c r="A6" s="61">
        <v>2</v>
      </c>
      <c r="B6" s="62" t="s">
        <v>221</v>
      </c>
      <c r="C6" s="108" t="s">
        <v>219</v>
      </c>
      <c r="D6" s="63"/>
      <c r="E6" s="64">
        <f>IF(G6=0,0,IF(G6+F6&lt;1000,1000,G6+F6))</f>
        <v>1853</v>
      </c>
      <c r="F6" s="65">
        <f>IF(L6=0,0,IF(G6+(IF(I6&gt;-150,(IF(I6&gt;=150,IF(K6&gt;=$AU$1,0,SUM(IF(MAX(P6:AK6)=999,K6-2,K6)-L6*2*(15+50)%)*10),SUM(IF(MAX(P6:AK6)=999,K6-2,K6)-L6*2*(I6/10+50)%)*10)),(IF(I6&lt;-150,IF((IF(MAX(P6:AK6)=999,K6-2,K6)-L6*2*(I6/10+50)%)*10&lt;1,0,(IF(MAX(P6:AK6)=999,K6-2,K6)-L6*2*(I6/10+50)%)*10))))),(IF(I6&gt;-150,(IF(I6&gt;150,IF(K6&gt;=$AU$1,0,SUM(IF(MAX(P6:AK6)=999,K6-2,K6)-L6*2*(15+50)%)*10),SUM(IF(MAX(P6:AK6)=999,K6-2,K6)-L6*2*(I6/10+50)%)*10)),(IF(I6&lt;-150,IF((IF(MAX(P6:AK6)=999,K6-2,K6)-L6*2*(I6/10+50)%)*10&lt;1,0,(IF(MAX(P6:AK6)=999,K6-2,K6)-L6*2*(I6/10+50)%)*10)))))))</f>
        <v>-40</v>
      </c>
      <c r="G6" s="63">
        <v>1893</v>
      </c>
      <c r="H6" s="66"/>
      <c r="I6" s="67">
        <f>SUM(G6-M6)</f>
        <v>433</v>
      </c>
      <c r="J6" s="68">
        <f>BR6</f>
        <v>30</v>
      </c>
      <c r="K6" s="60">
        <v>9</v>
      </c>
      <c r="L6" s="70">
        <v>10</v>
      </c>
      <c r="M6" s="71">
        <f>SUM(AO6:AY6)/L6</f>
        <v>1460</v>
      </c>
      <c r="N6" s="67">
        <f>BL6</f>
        <v>116</v>
      </c>
      <c r="O6" s="72">
        <f>BO6</f>
        <v>98</v>
      </c>
      <c r="P6" s="73">
        <v>21</v>
      </c>
      <c r="Q6" s="74">
        <v>1</v>
      </c>
      <c r="R6" s="75">
        <v>23</v>
      </c>
      <c r="S6" s="76">
        <v>1</v>
      </c>
      <c r="T6" s="77">
        <v>31</v>
      </c>
      <c r="U6" s="78">
        <v>1</v>
      </c>
      <c r="V6" s="75">
        <v>7</v>
      </c>
      <c r="W6" s="78">
        <v>0</v>
      </c>
      <c r="X6" s="77">
        <v>32</v>
      </c>
      <c r="Y6" s="78">
        <v>2</v>
      </c>
      <c r="Z6" s="77">
        <v>36</v>
      </c>
      <c r="AA6" s="78">
        <v>0</v>
      </c>
      <c r="AB6" s="77">
        <v>18</v>
      </c>
      <c r="AC6" s="76">
        <v>0</v>
      </c>
      <c r="AD6" s="73">
        <v>29</v>
      </c>
      <c r="AE6" s="74">
        <v>0</v>
      </c>
      <c r="AF6" s="79">
        <v>39</v>
      </c>
      <c r="AG6" s="76">
        <v>2</v>
      </c>
      <c r="AH6" s="75">
        <v>40</v>
      </c>
      <c r="AI6" s="78">
        <v>2</v>
      </c>
      <c r="AJ6" s="75">
        <v>1</v>
      </c>
      <c r="AK6" s="78">
        <v>0</v>
      </c>
      <c r="AL6" s="50"/>
      <c r="AM6" s="22"/>
      <c r="AN6" s="50"/>
      <c r="AO6" s="80">
        <f t="shared" si="0"/>
        <v>1523</v>
      </c>
      <c r="AP6" s="56">
        <f t="shared" si="1"/>
        <v>1506</v>
      </c>
      <c r="AQ6" s="81">
        <f t="shared" si="2"/>
        <v>1300</v>
      </c>
      <c r="AR6" s="56">
        <f t="shared" si="3"/>
        <v>1760</v>
      </c>
      <c r="AS6" s="81">
        <f t="shared" si="4"/>
        <v>1300</v>
      </c>
      <c r="AT6" s="81">
        <f t="shared" si="5"/>
        <v>1256</v>
      </c>
      <c r="AU6" s="81">
        <f t="shared" si="6"/>
        <v>1556</v>
      </c>
      <c r="AV6" s="81">
        <f t="shared" si="7"/>
        <v>1300</v>
      </c>
      <c r="AW6" s="56">
        <f t="shared" si="8"/>
        <v>1193</v>
      </c>
      <c r="AX6" s="81" t="str">
        <f t="shared" si="9"/>
        <v>999 *</v>
      </c>
      <c r="AY6" s="81">
        <f t="shared" si="10"/>
        <v>1906</v>
      </c>
      <c r="AZ6" s="2"/>
      <c r="BA6" s="82">
        <f t="shared" si="11"/>
        <v>11</v>
      </c>
      <c r="BB6" s="81">
        <f t="shared" si="12"/>
        <v>12</v>
      </c>
      <c r="BC6" s="81">
        <f t="shared" si="13"/>
        <v>14</v>
      </c>
      <c r="BD6" s="56">
        <f t="shared" si="14"/>
        <v>18</v>
      </c>
      <c r="BE6" s="81">
        <f t="shared" si="15"/>
        <v>11</v>
      </c>
      <c r="BF6" s="81">
        <f t="shared" si="16"/>
        <v>13</v>
      </c>
      <c r="BG6" s="81">
        <f t="shared" si="17"/>
        <v>12</v>
      </c>
      <c r="BH6" s="81">
        <f t="shared" si="18"/>
        <v>11</v>
      </c>
      <c r="BI6" s="81">
        <f t="shared" si="19"/>
        <v>3</v>
      </c>
      <c r="BJ6" s="81">
        <f t="shared" si="20"/>
        <v>0</v>
      </c>
      <c r="BK6" s="81">
        <f t="shared" si="21"/>
        <v>11</v>
      </c>
      <c r="BL6" s="57">
        <f>SUM(BA6,BB6,BC6,BD6,BE6,BG6,BF6,BH6,BI6,BJ6,BK6)</f>
        <v>116</v>
      </c>
      <c r="BM6" s="56">
        <f>IF($AX$1&gt;8,(IF($AX$1=9,MIN(BA6:BI6),IF($AX$1=10,MIN(BA6:BJ6),IF($AX$1=11,MIN(BA6:BK6))))),(IF($AX$1=4,MIN(BA6:BD6),IF($AX$1=5,MIN(BA6:BE6),IF($AX$1=6,MIN(BA6:BF6),IF($AX$1=7,MIN(BA6:BG6),IF($AX$1=8,MIN(BA6:BH6))))))))</f>
        <v>0</v>
      </c>
      <c r="BN6" s="56">
        <f>IF($AX$1&gt;8,(IF($AX$1=9,MAX(BA6:BI6),IF($AX$1=10,MAX(BA6:BJ6),IF($AX$1=11,MAX(BA6:BK6))))),(IF($AX$1=4,MAX(BA6:BD6),IF($AX$1=5,MAX(BA6:BE6),IF($AX$1=6,MAX(BA6:BF6),IF($AX$1=7,MAX(BA6:BG6),IF($AX$1=8,MAX(BA6:BH6))))))))</f>
        <v>18</v>
      </c>
      <c r="BO6" s="58">
        <f>SUM($BL6-$BM6-BN6)</f>
        <v>98</v>
      </c>
      <c r="BQ6" s="83">
        <f t="shared" si="22"/>
        <v>11</v>
      </c>
      <c r="BR6" s="84">
        <f t="shared" si="23"/>
        <v>30</v>
      </c>
    </row>
    <row r="7" spans="1:70" ht="14.25">
      <c r="A7" s="61">
        <v>3</v>
      </c>
      <c r="B7" s="62" t="s">
        <v>222</v>
      </c>
      <c r="C7" s="62" t="s">
        <v>219</v>
      </c>
      <c r="D7" s="63" t="s">
        <v>223</v>
      </c>
      <c r="E7" s="64">
        <f t="shared" ref="E7:E44" si="24">IF(G7=0,0,IF(G7+F7&lt;1000,1000,G7+F7))</f>
        <v>1848</v>
      </c>
      <c r="F7" s="65">
        <f t="shared" ref="F7:F44" si="25">IF(L7=0,0,IF(G7+(IF(I7&gt;-150,(IF(I7&gt;=150,IF(K7&gt;=$AU$1,0,SUM(IF(MAX(P7:AK7)=999,K7-2,K7)-L7*2*(15+50)%)*10),SUM(IF(MAX(P7:AK7)=999,K7-2,K7)-L7*2*(I7/10+50)%)*10)),(IF(I7&lt;-150,IF((IF(MAX(P7:AK7)=999,K7-2,K7)-L7*2*(I7/10+50)%)*10&lt;1,0,(IF(MAX(P7:AK7)=999,K7-2,K7)-L7*2*(I7/10+50)%)*10))))),(IF(I7&gt;-150,(IF(I7&gt;150,IF(K7&gt;=$AU$1,0,SUM(IF(MAX(P7:AK7)=999,K7-2,K7)-L7*2*(15+50)%)*10),SUM(IF(MAX(P7:AK7)=999,K7-2,K7)-L7*2*(I7/10+50)%)*10)),(IF(I7&lt;-150,IF((IF(MAX(P7:AK7)=999,K7-2,K7)-L7*2*(I7/10+50)%)*10&lt;1,0,(IF(MAX(P7:AK7)=999,K7-2,K7)-L7*2*(I7/10+50)%)*10)))))))</f>
        <v>-13.000000000000007</v>
      </c>
      <c r="G7" s="63">
        <v>1861</v>
      </c>
      <c r="H7" s="66"/>
      <c r="I7" s="67">
        <f t="shared" ref="I7:I44" si="26">SUM(G7-M7)</f>
        <v>258.63636363636374</v>
      </c>
      <c r="J7" s="68">
        <f t="shared" ref="J7:J44" si="27">BR7</f>
        <v>10</v>
      </c>
      <c r="K7" s="60">
        <v>13</v>
      </c>
      <c r="L7" s="85">
        <v>11</v>
      </c>
      <c r="M7" s="71">
        <f t="shared" ref="M7:M44" si="28">SUM(AO7:AY7)/L7</f>
        <v>1602.3636363636363</v>
      </c>
      <c r="N7" s="67">
        <f t="shared" ref="N7:N44" si="29">BL7</f>
        <v>136</v>
      </c>
      <c r="O7" s="72">
        <f t="shared" ref="O7:O44" si="30">BO7</f>
        <v>111</v>
      </c>
      <c r="P7" s="73">
        <v>22</v>
      </c>
      <c r="Q7" s="74">
        <v>0</v>
      </c>
      <c r="R7" s="75">
        <v>28</v>
      </c>
      <c r="S7" s="76">
        <v>2</v>
      </c>
      <c r="T7" s="77">
        <v>26</v>
      </c>
      <c r="U7" s="78">
        <v>2</v>
      </c>
      <c r="V7" s="75">
        <v>19</v>
      </c>
      <c r="W7" s="78">
        <v>2</v>
      </c>
      <c r="X7" s="77">
        <v>8</v>
      </c>
      <c r="Y7" s="78">
        <v>1</v>
      </c>
      <c r="Z7" s="77">
        <v>17</v>
      </c>
      <c r="AA7" s="78">
        <v>1</v>
      </c>
      <c r="AB7" s="77">
        <v>24</v>
      </c>
      <c r="AC7" s="76">
        <v>1</v>
      </c>
      <c r="AD7" s="73">
        <v>4</v>
      </c>
      <c r="AE7" s="74">
        <v>0</v>
      </c>
      <c r="AF7" s="79">
        <v>16</v>
      </c>
      <c r="AG7" s="76">
        <v>2</v>
      </c>
      <c r="AH7" s="75">
        <v>6</v>
      </c>
      <c r="AI7" s="78">
        <v>1</v>
      </c>
      <c r="AJ7" s="75">
        <v>5</v>
      </c>
      <c r="AK7" s="78">
        <v>1</v>
      </c>
      <c r="AL7" s="50"/>
      <c r="AM7" s="22"/>
      <c r="AN7" s="50"/>
      <c r="AO7" s="80">
        <f t="shared" si="0"/>
        <v>1520</v>
      </c>
      <c r="AP7" s="56">
        <f t="shared" si="1"/>
        <v>1355</v>
      </c>
      <c r="AQ7" s="81">
        <f t="shared" si="2"/>
        <v>1436</v>
      </c>
      <c r="AR7" s="56">
        <f t="shared" si="3"/>
        <v>1543</v>
      </c>
      <c r="AS7" s="81">
        <f t="shared" si="4"/>
        <v>1749</v>
      </c>
      <c r="AT7" s="81">
        <f t="shared" si="5"/>
        <v>1558</v>
      </c>
      <c r="AU7" s="81">
        <f t="shared" si="6"/>
        <v>1494</v>
      </c>
      <c r="AV7" s="81">
        <f t="shared" si="7"/>
        <v>1849</v>
      </c>
      <c r="AW7" s="56">
        <f t="shared" si="8"/>
        <v>1565</v>
      </c>
      <c r="AX7" s="81">
        <f t="shared" si="9"/>
        <v>1766</v>
      </c>
      <c r="AY7" s="81">
        <f t="shared" si="10"/>
        <v>1791</v>
      </c>
      <c r="AZ7" s="2"/>
      <c r="BA7" s="82">
        <f t="shared" si="11"/>
        <v>9</v>
      </c>
      <c r="BB7" s="81">
        <f t="shared" si="12"/>
        <v>9</v>
      </c>
      <c r="BC7" s="81">
        <f t="shared" si="13"/>
        <v>9</v>
      </c>
      <c r="BD7" s="56">
        <f t="shared" si="14"/>
        <v>12</v>
      </c>
      <c r="BE7" s="81">
        <f t="shared" si="15"/>
        <v>12</v>
      </c>
      <c r="BF7" s="81">
        <f t="shared" si="16"/>
        <v>15</v>
      </c>
      <c r="BG7" s="81">
        <f t="shared" si="17"/>
        <v>14</v>
      </c>
      <c r="BH7" s="81">
        <f t="shared" si="18"/>
        <v>13</v>
      </c>
      <c r="BI7" s="81">
        <f t="shared" si="19"/>
        <v>13</v>
      </c>
      <c r="BJ7" s="81">
        <f t="shared" si="20"/>
        <v>14</v>
      </c>
      <c r="BK7" s="81">
        <f t="shared" si="21"/>
        <v>16</v>
      </c>
      <c r="BL7" s="57">
        <f t="shared" ref="BL7:BL44" si="31">SUM(BA7,BB7,BC7,BD7,BE7,BG7,BF7,BH7,BI7,BJ7,BK7)</f>
        <v>136</v>
      </c>
      <c r="BM7" s="56">
        <f t="shared" ref="BM7:BM44" si="32">IF($AX$1&gt;8,(IF($AX$1=9,MIN(BA7:BI7),IF($AX$1=10,MIN(BA7:BJ7),IF($AX$1=11,MIN(BA7:BK7))))),(IF($AX$1=4,MIN(BA7:BD7),IF($AX$1=5,MIN(BA7:BE7),IF($AX$1=6,MIN(BA7:BF7),IF($AX$1=7,MIN(BA7:BG7),IF($AX$1=8,MIN(BA7:BH7))))))))</f>
        <v>9</v>
      </c>
      <c r="BN7" s="56">
        <f t="shared" ref="BN7:BN44" si="33">IF($AX$1&gt;8,(IF($AX$1=9,MAX(BA7:BI7),IF($AX$1=10,MAX(BA7:BJ7),IF($AX$1=11,MAX(BA7:BK7))))),(IF($AX$1=4,MAX(BA7:BD7),IF($AX$1=5,MAX(BA7:BE7),IF($AX$1=6,MAX(BA7:BF7),IF($AX$1=7,MAX(BA7:BG7),IF($AX$1=8,MAX(BA7:BH7))))))))</f>
        <v>16</v>
      </c>
      <c r="BO7" s="58">
        <f t="shared" ref="BO7:BO44" si="34">SUM($BL7-$BM7-BN7)</f>
        <v>111</v>
      </c>
      <c r="BQ7" s="83">
        <f t="shared" si="22"/>
        <v>31</v>
      </c>
      <c r="BR7" s="84">
        <f t="shared" si="23"/>
        <v>10</v>
      </c>
    </row>
    <row r="8" spans="1:70" ht="14.25">
      <c r="A8" s="61">
        <v>4</v>
      </c>
      <c r="B8" s="62" t="s">
        <v>224</v>
      </c>
      <c r="C8" s="62" t="s">
        <v>34</v>
      </c>
      <c r="D8" s="63" t="s">
        <v>220</v>
      </c>
      <c r="E8" s="64">
        <f t="shared" si="24"/>
        <v>1836</v>
      </c>
      <c r="F8" s="65">
        <f t="shared" si="25"/>
        <v>-13.000000000000007</v>
      </c>
      <c r="G8" s="63">
        <v>1849</v>
      </c>
      <c r="H8" s="66"/>
      <c r="I8" s="67">
        <f t="shared" si="26"/>
        <v>307.36363636363626</v>
      </c>
      <c r="J8" s="68">
        <f t="shared" si="27"/>
        <v>12</v>
      </c>
      <c r="K8" s="60">
        <v>13</v>
      </c>
      <c r="L8" s="70">
        <v>11</v>
      </c>
      <c r="M8" s="71">
        <f t="shared" si="28"/>
        <v>1541.6363636363637</v>
      </c>
      <c r="N8" s="67">
        <f t="shared" si="29"/>
        <v>132</v>
      </c>
      <c r="O8" s="72">
        <f t="shared" si="30"/>
        <v>108</v>
      </c>
      <c r="P8" s="73">
        <v>23</v>
      </c>
      <c r="Q8" s="74">
        <v>1</v>
      </c>
      <c r="R8" s="75">
        <v>37</v>
      </c>
      <c r="S8" s="76">
        <v>2</v>
      </c>
      <c r="T8" s="77">
        <v>13</v>
      </c>
      <c r="U8" s="78">
        <v>0</v>
      </c>
      <c r="V8" s="75">
        <v>38</v>
      </c>
      <c r="W8" s="78">
        <v>1</v>
      </c>
      <c r="X8" s="77">
        <v>21</v>
      </c>
      <c r="Y8" s="78">
        <v>2</v>
      </c>
      <c r="Z8" s="77">
        <v>11</v>
      </c>
      <c r="AA8" s="78">
        <v>2</v>
      </c>
      <c r="AB8" s="77">
        <v>9</v>
      </c>
      <c r="AC8" s="76">
        <v>1</v>
      </c>
      <c r="AD8" s="73">
        <v>3</v>
      </c>
      <c r="AE8" s="74">
        <v>2</v>
      </c>
      <c r="AF8" s="79">
        <v>5</v>
      </c>
      <c r="AG8" s="76">
        <v>0</v>
      </c>
      <c r="AH8" s="75">
        <v>25</v>
      </c>
      <c r="AI8" s="78">
        <v>0</v>
      </c>
      <c r="AJ8" s="75">
        <v>34</v>
      </c>
      <c r="AK8" s="78">
        <v>2</v>
      </c>
      <c r="AL8" s="50"/>
      <c r="AM8" s="22"/>
      <c r="AN8" s="50"/>
      <c r="AO8" s="80">
        <f t="shared" si="0"/>
        <v>1506</v>
      </c>
      <c r="AP8" s="56">
        <f t="shared" si="1"/>
        <v>1202</v>
      </c>
      <c r="AQ8" s="81">
        <f t="shared" si="2"/>
        <v>1669</v>
      </c>
      <c r="AR8" s="56">
        <f t="shared" si="3"/>
        <v>1200</v>
      </c>
      <c r="AS8" s="81">
        <f t="shared" si="4"/>
        <v>1523</v>
      </c>
      <c r="AT8" s="81">
        <f t="shared" si="5"/>
        <v>1686</v>
      </c>
      <c r="AU8" s="81">
        <f t="shared" si="6"/>
        <v>1741</v>
      </c>
      <c r="AV8" s="81">
        <f t="shared" si="7"/>
        <v>1861</v>
      </c>
      <c r="AW8" s="56">
        <f t="shared" si="8"/>
        <v>1791</v>
      </c>
      <c r="AX8" s="81">
        <f t="shared" si="9"/>
        <v>1485</v>
      </c>
      <c r="AY8" s="81">
        <f t="shared" si="10"/>
        <v>1294</v>
      </c>
      <c r="AZ8" s="2"/>
      <c r="BA8" s="82">
        <f t="shared" si="11"/>
        <v>12</v>
      </c>
      <c r="BB8" s="81">
        <f t="shared" si="12"/>
        <v>10</v>
      </c>
      <c r="BC8" s="81">
        <f t="shared" si="13"/>
        <v>15</v>
      </c>
      <c r="BD8" s="56">
        <f t="shared" si="14"/>
        <v>8</v>
      </c>
      <c r="BE8" s="81">
        <f t="shared" si="15"/>
        <v>11</v>
      </c>
      <c r="BF8" s="81">
        <f t="shared" si="16"/>
        <v>9</v>
      </c>
      <c r="BG8" s="81">
        <f t="shared" si="17"/>
        <v>14</v>
      </c>
      <c r="BH8" s="81">
        <f t="shared" si="18"/>
        <v>13</v>
      </c>
      <c r="BI8" s="81">
        <f t="shared" si="19"/>
        <v>16</v>
      </c>
      <c r="BJ8" s="81">
        <f t="shared" si="20"/>
        <v>14</v>
      </c>
      <c r="BK8" s="81">
        <f t="shared" si="21"/>
        <v>10</v>
      </c>
      <c r="BL8" s="57">
        <f t="shared" si="31"/>
        <v>132</v>
      </c>
      <c r="BM8" s="56">
        <f t="shared" si="32"/>
        <v>8</v>
      </c>
      <c r="BN8" s="56">
        <f t="shared" si="33"/>
        <v>16</v>
      </c>
      <c r="BO8" s="58">
        <f t="shared" si="34"/>
        <v>108</v>
      </c>
      <c r="BQ8" s="83">
        <f t="shared" si="22"/>
        <v>29</v>
      </c>
      <c r="BR8" s="84">
        <f t="shared" si="23"/>
        <v>12</v>
      </c>
    </row>
    <row r="9" spans="1:70" ht="14.25">
      <c r="A9" s="61">
        <v>5</v>
      </c>
      <c r="B9" s="62" t="s">
        <v>225</v>
      </c>
      <c r="C9" s="62" t="s">
        <v>219</v>
      </c>
      <c r="D9" s="63" t="s">
        <v>220</v>
      </c>
      <c r="E9" s="64">
        <f t="shared" si="24"/>
        <v>1791</v>
      </c>
      <c r="F9" s="65">
        <f t="shared" si="25"/>
        <v>0</v>
      </c>
      <c r="G9" s="63">
        <v>1791</v>
      </c>
      <c r="H9" s="66"/>
      <c r="I9" s="67">
        <f t="shared" si="26"/>
        <v>181.4545454545455</v>
      </c>
      <c r="J9" s="68">
        <f t="shared" si="27"/>
        <v>2</v>
      </c>
      <c r="K9" s="60">
        <v>16</v>
      </c>
      <c r="L9" s="86">
        <v>11</v>
      </c>
      <c r="M9" s="71">
        <f t="shared" si="28"/>
        <v>1609.5454545454545</v>
      </c>
      <c r="N9" s="67">
        <f t="shared" si="29"/>
        <v>154</v>
      </c>
      <c r="O9" s="72">
        <f t="shared" si="30"/>
        <v>124</v>
      </c>
      <c r="P9" s="73">
        <v>24</v>
      </c>
      <c r="Q9" s="74">
        <v>2</v>
      </c>
      <c r="R9" s="75">
        <v>16</v>
      </c>
      <c r="S9" s="76">
        <v>2</v>
      </c>
      <c r="T9" s="77">
        <v>14</v>
      </c>
      <c r="U9" s="78">
        <v>2</v>
      </c>
      <c r="V9" s="75">
        <v>13</v>
      </c>
      <c r="W9" s="78">
        <v>2</v>
      </c>
      <c r="X9" s="77">
        <v>17</v>
      </c>
      <c r="Y9" s="78">
        <v>2</v>
      </c>
      <c r="Z9" s="77">
        <v>6</v>
      </c>
      <c r="AA9" s="78">
        <v>1</v>
      </c>
      <c r="AB9" s="77">
        <v>31</v>
      </c>
      <c r="AC9" s="76">
        <v>0</v>
      </c>
      <c r="AD9" s="73">
        <v>7</v>
      </c>
      <c r="AE9" s="74">
        <v>0</v>
      </c>
      <c r="AF9" s="79">
        <v>4</v>
      </c>
      <c r="AG9" s="76">
        <v>2</v>
      </c>
      <c r="AH9" s="75">
        <v>36</v>
      </c>
      <c r="AI9" s="78">
        <v>2</v>
      </c>
      <c r="AJ9" s="75">
        <v>3</v>
      </c>
      <c r="AK9" s="78">
        <v>1</v>
      </c>
      <c r="AL9" s="50"/>
      <c r="AM9" s="22"/>
      <c r="AN9" s="50"/>
      <c r="AO9" s="80">
        <f t="shared" si="0"/>
        <v>1494</v>
      </c>
      <c r="AP9" s="56">
        <f t="shared" si="1"/>
        <v>1565</v>
      </c>
      <c r="AQ9" s="81">
        <f t="shared" si="2"/>
        <v>1627</v>
      </c>
      <c r="AR9" s="56">
        <f t="shared" si="3"/>
        <v>1669</v>
      </c>
      <c r="AS9" s="81">
        <f t="shared" si="4"/>
        <v>1558</v>
      </c>
      <c r="AT9" s="81">
        <f t="shared" si="5"/>
        <v>1766</v>
      </c>
      <c r="AU9" s="81">
        <f t="shared" si="6"/>
        <v>1300</v>
      </c>
      <c r="AV9" s="81">
        <f t="shared" si="7"/>
        <v>1760</v>
      </c>
      <c r="AW9" s="56">
        <f t="shared" si="8"/>
        <v>1849</v>
      </c>
      <c r="AX9" s="81">
        <f t="shared" si="9"/>
        <v>1256</v>
      </c>
      <c r="AY9" s="81">
        <f t="shared" si="10"/>
        <v>1861</v>
      </c>
      <c r="AZ9" s="2"/>
      <c r="BA9" s="82">
        <f t="shared" si="11"/>
        <v>14</v>
      </c>
      <c r="BB9" s="81">
        <f t="shared" si="12"/>
        <v>13</v>
      </c>
      <c r="BC9" s="81">
        <f t="shared" si="13"/>
        <v>12</v>
      </c>
      <c r="BD9" s="56">
        <f t="shared" si="14"/>
        <v>15</v>
      </c>
      <c r="BE9" s="81">
        <f t="shared" si="15"/>
        <v>15</v>
      </c>
      <c r="BF9" s="81">
        <f t="shared" si="16"/>
        <v>14</v>
      </c>
      <c r="BG9" s="81">
        <f t="shared" si="17"/>
        <v>14</v>
      </c>
      <c r="BH9" s="81">
        <f t="shared" si="18"/>
        <v>18</v>
      </c>
      <c r="BI9" s="81">
        <f t="shared" si="19"/>
        <v>13</v>
      </c>
      <c r="BJ9" s="81">
        <f t="shared" si="20"/>
        <v>13</v>
      </c>
      <c r="BK9" s="81">
        <f t="shared" si="21"/>
        <v>13</v>
      </c>
      <c r="BL9" s="57">
        <f t="shared" si="31"/>
        <v>154</v>
      </c>
      <c r="BM9" s="56">
        <f t="shared" si="32"/>
        <v>12</v>
      </c>
      <c r="BN9" s="56">
        <f t="shared" si="33"/>
        <v>18</v>
      </c>
      <c r="BO9" s="58">
        <f t="shared" si="34"/>
        <v>124</v>
      </c>
      <c r="BQ9" s="83">
        <f t="shared" si="22"/>
        <v>39</v>
      </c>
      <c r="BR9" s="84">
        <f t="shared" si="23"/>
        <v>2</v>
      </c>
    </row>
    <row r="10" spans="1:70" ht="14.25">
      <c r="A10" s="61">
        <v>6</v>
      </c>
      <c r="B10" s="62" t="s">
        <v>226</v>
      </c>
      <c r="C10" s="62" t="s">
        <v>34</v>
      </c>
      <c r="D10" s="63" t="s">
        <v>220</v>
      </c>
      <c r="E10" s="64">
        <f t="shared" si="24"/>
        <v>1766</v>
      </c>
      <c r="F10" s="65">
        <f t="shared" si="25"/>
        <v>0</v>
      </c>
      <c r="G10" s="63">
        <v>1766</v>
      </c>
      <c r="H10" s="66"/>
      <c r="I10" s="67">
        <f t="shared" si="26"/>
        <v>164.36363636363626</v>
      </c>
      <c r="J10" s="68">
        <f t="shared" si="27"/>
        <v>7</v>
      </c>
      <c r="K10" s="60">
        <v>14</v>
      </c>
      <c r="L10" s="70">
        <v>11</v>
      </c>
      <c r="M10" s="71">
        <f t="shared" si="28"/>
        <v>1601.6363636363637</v>
      </c>
      <c r="N10" s="67">
        <f t="shared" si="29"/>
        <v>138</v>
      </c>
      <c r="O10" s="72">
        <f t="shared" si="30"/>
        <v>113</v>
      </c>
      <c r="P10" s="73">
        <v>25</v>
      </c>
      <c r="Q10" s="74">
        <v>0</v>
      </c>
      <c r="R10" s="75">
        <v>29</v>
      </c>
      <c r="S10" s="76">
        <v>2</v>
      </c>
      <c r="T10" s="77">
        <v>27</v>
      </c>
      <c r="U10" s="78">
        <v>2</v>
      </c>
      <c r="V10" s="75">
        <v>30</v>
      </c>
      <c r="W10" s="78">
        <v>2</v>
      </c>
      <c r="X10" s="77">
        <v>11</v>
      </c>
      <c r="Y10" s="78">
        <v>2</v>
      </c>
      <c r="Z10" s="77">
        <v>5</v>
      </c>
      <c r="AA10" s="78">
        <v>1</v>
      </c>
      <c r="AB10" s="77">
        <v>7</v>
      </c>
      <c r="AC10" s="76">
        <v>0</v>
      </c>
      <c r="AD10" s="73">
        <v>9</v>
      </c>
      <c r="AE10" s="74">
        <v>2</v>
      </c>
      <c r="AF10" s="79">
        <v>13</v>
      </c>
      <c r="AG10" s="76">
        <v>0</v>
      </c>
      <c r="AH10" s="75">
        <v>3</v>
      </c>
      <c r="AI10" s="78">
        <v>1</v>
      </c>
      <c r="AJ10" s="75">
        <v>14</v>
      </c>
      <c r="AK10" s="78">
        <v>2</v>
      </c>
      <c r="AL10" s="50"/>
      <c r="AM10" s="22"/>
      <c r="AN10" s="50"/>
      <c r="AO10" s="80">
        <f t="shared" si="0"/>
        <v>1485</v>
      </c>
      <c r="AP10" s="56">
        <f t="shared" si="1"/>
        <v>1300</v>
      </c>
      <c r="AQ10" s="81">
        <f t="shared" si="2"/>
        <v>1398</v>
      </c>
      <c r="AR10" s="56">
        <f t="shared" si="3"/>
        <v>1300</v>
      </c>
      <c r="AS10" s="81">
        <f t="shared" si="4"/>
        <v>1686</v>
      </c>
      <c r="AT10" s="81">
        <f t="shared" si="5"/>
        <v>1791</v>
      </c>
      <c r="AU10" s="81">
        <f t="shared" si="6"/>
        <v>1760</v>
      </c>
      <c r="AV10" s="81">
        <f t="shared" si="7"/>
        <v>1741</v>
      </c>
      <c r="AW10" s="56">
        <f t="shared" si="8"/>
        <v>1669</v>
      </c>
      <c r="AX10" s="81">
        <f t="shared" si="9"/>
        <v>1861</v>
      </c>
      <c r="AY10" s="81">
        <f t="shared" si="10"/>
        <v>1627</v>
      </c>
      <c r="AZ10" s="2"/>
      <c r="BA10" s="82">
        <f t="shared" si="11"/>
        <v>14</v>
      </c>
      <c r="BB10" s="81">
        <f t="shared" si="12"/>
        <v>11</v>
      </c>
      <c r="BC10" s="81">
        <f t="shared" si="13"/>
        <v>7</v>
      </c>
      <c r="BD10" s="56">
        <f t="shared" si="14"/>
        <v>9</v>
      </c>
      <c r="BE10" s="81">
        <f t="shared" si="15"/>
        <v>9</v>
      </c>
      <c r="BF10" s="81">
        <f t="shared" si="16"/>
        <v>16</v>
      </c>
      <c r="BG10" s="81">
        <f t="shared" si="17"/>
        <v>18</v>
      </c>
      <c r="BH10" s="81">
        <f t="shared" si="18"/>
        <v>14</v>
      </c>
      <c r="BI10" s="81">
        <f t="shared" si="19"/>
        <v>15</v>
      </c>
      <c r="BJ10" s="81">
        <f t="shared" si="20"/>
        <v>13</v>
      </c>
      <c r="BK10" s="81">
        <f t="shared" si="21"/>
        <v>12</v>
      </c>
      <c r="BL10" s="57">
        <f t="shared" si="31"/>
        <v>138</v>
      </c>
      <c r="BM10" s="56">
        <f t="shared" si="32"/>
        <v>7</v>
      </c>
      <c r="BN10" s="56">
        <f t="shared" si="33"/>
        <v>18</v>
      </c>
      <c r="BO10" s="58">
        <f>SUM($BL10-$BM10-BN10)</f>
        <v>113</v>
      </c>
      <c r="BQ10" s="83">
        <f t="shared" si="22"/>
        <v>34</v>
      </c>
      <c r="BR10" s="84">
        <f t="shared" si="23"/>
        <v>7</v>
      </c>
    </row>
    <row r="11" spans="1:70" ht="14.25">
      <c r="A11" s="61">
        <v>7</v>
      </c>
      <c r="B11" s="62" t="s">
        <v>227</v>
      </c>
      <c r="C11" s="62" t="s">
        <v>219</v>
      </c>
      <c r="D11" s="63" t="s">
        <v>220</v>
      </c>
      <c r="E11" s="64">
        <f t="shared" si="24"/>
        <v>1797</v>
      </c>
      <c r="F11" s="65">
        <f t="shared" si="25"/>
        <v>36.999999999999993</v>
      </c>
      <c r="G11" s="63">
        <v>1760</v>
      </c>
      <c r="H11" s="66"/>
      <c r="I11" s="67">
        <f t="shared" si="26"/>
        <v>150</v>
      </c>
      <c r="J11" s="68">
        <f t="shared" si="27"/>
        <v>1</v>
      </c>
      <c r="K11" s="60">
        <v>18</v>
      </c>
      <c r="L11" s="70">
        <v>11</v>
      </c>
      <c r="M11" s="71">
        <f t="shared" si="28"/>
        <v>1610</v>
      </c>
      <c r="N11" s="67">
        <f t="shared" si="29"/>
        <v>139</v>
      </c>
      <c r="O11" s="72">
        <f t="shared" si="30"/>
        <v>114</v>
      </c>
      <c r="P11" s="73">
        <v>26</v>
      </c>
      <c r="Q11" s="74">
        <v>2</v>
      </c>
      <c r="R11" s="75">
        <v>19</v>
      </c>
      <c r="S11" s="76">
        <v>1</v>
      </c>
      <c r="T11" s="77">
        <v>17</v>
      </c>
      <c r="U11" s="78">
        <v>0</v>
      </c>
      <c r="V11" s="75">
        <v>2</v>
      </c>
      <c r="W11" s="78">
        <v>2</v>
      </c>
      <c r="X11" s="77">
        <v>22</v>
      </c>
      <c r="Y11" s="78">
        <v>2</v>
      </c>
      <c r="Z11" s="77">
        <v>8</v>
      </c>
      <c r="AA11" s="78">
        <v>2</v>
      </c>
      <c r="AB11" s="77">
        <v>6</v>
      </c>
      <c r="AC11" s="76">
        <v>2</v>
      </c>
      <c r="AD11" s="73">
        <v>5</v>
      </c>
      <c r="AE11" s="74">
        <v>2</v>
      </c>
      <c r="AF11" s="79">
        <v>31</v>
      </c>
      <c r="AG11" s="76">
        <v>2</v>
      </c>
      <c r="AH11" s="75">
        <v>13</v>
      </c>
      <c r="AI11" s="78">
        <v>2</v>
      </c>
      <c r="AJ11" s="75">
        <v>25</v>
      </c>
      <c r="AK11" s="78">
        <v>1</v>
      </c>
      <c r="AL11" s="50"/>
      <c r="AM11" s="22"/>
      <c r="AN11" s="50"/>
      <c r="AO11" s="80">
        <f t="shared" si="0"/>
        <v>1436</v>
      </c>
      <c r="AP11" s="56">
        <f t="shared" si="1"/>
        <v>1543</v>
      </c>
      <c r="AQ11" s="81">
        <f t="shared" si="2"/>
        <v>1558</v>
      </c>
      <c r="AR11" s="56">
        <f t="shared" si="3"/>
        <v>1893</v>
      </c>
      <c r="AS11" s="81">
        <f t="shared" si="4"/>
        <v>1520</v>
      </c>
      <c r="AT11" s="81">
        <f t="shared" si="5"/>
        <v>1749</v>
      </c>
      <c r="AU11" s="81">
        <f t="shared" si="6"/>
        <v>1766</v>
      </c>
      <c r="AV11" s="81">
        <f t="shared" si="7"/>
        <v>1791</v>
      </c>
      <c r="AW11" s="56">
        <f t="shared" si="8"/>
        <v>1300</v>
      </c>
      <c r="AX11" s="81">
        <f t="shared" si="9"/>
        <v>1669</v>
      </c>
      <c r="AY11" s="81">
        <f t="shared" si="10"/>
        <v>1485</v>
      </c>
      <c r="AZ11" s="2"/>
      <c r="BA11" s="82">
        <f t="shared" si="11"/>
        <v>9</v>
      </c>
      <c r="BB11" s="81">
        <f t="shared" si="12"/>
        <v>12</v>
      </c>
      <c r="BC11" s="81">
        <f t="shared" si="13"/>
        <v>15</v>
      </c>
      <c r="BD11" s="56">
        <f t="shared" si="14"/>
        <v>9</v>
      </c>
      <c r="BE11" s="81">
        <f t="shared" si="15"/>
        <v>9</v>
      </c>
      <c r="BF11" s="81">
        <f t="shared" si="16"/>
        <v>12</v>
      </c>
      <c r="BG11" s="81">
        <f t="shared" si="17"/>
        <v>14</v>
      </c>
      <c r="BH11" s="81">
        <f t="shared" si="18"/>
        <v>16</v>
      </c>
      <c r="BI11" s="81">
        <f t="shared" si="19"/>
        <v>14</v>
      </c>
      <c r="BJ11" s="81">
        <f t="shared" si="20"/>
        <v>15</v>
      </c>
      <c r="BK11" s="81">
        <f t="shared" si="21"/>
        <v>14</v>
      </c>
      <c r="BL11" s="57">
        <f t="shared" si="31"/>
        <v>139</v>
      </c>
      <c r="BM11" s="56">
        <f t="shared" si="32"/>
        <v>9</v>
      </c>
      <c r="BN11" s="56">
        <f t="shared" si="33"/>
        <v>16</v>
      </c>
      <c r="BO11" s="58">
        <f t="shared" si="34"/>
        <v>114</v>
      </c>
      <c r="BQ11" s="83">
        <f t="shared" si="22"/>
        <v>40</v>
      </c>
      <c r="BR11" s="84">
        <f t="shared" si="23"/>
        <v>1</v>
      </c>
    </row>
    <row r="12" spans="1:70" ht="14.25">
      <c r="A12" s="61">
        <v>8</v>
      </c>
      <c r="B12" s="62" t="s">
        <v>228</v>
      </c>
      <c r="C12" s="62" t="s">
        <v>219</v>
      </c>
      <c r="D12" s="84" t="s">
        <v>223</v>
      </c>
      <c r="E12" s="64">
        <f t="shared" si="24"/>
        <v>1726</v>
      </c>
      <c r="F12" s="65">
        <f t="shared" si="25"/>
        <v>-23.000000000000007</v>
      </c>
      <c r="G12" s="63">
        <v>1749</v>
      </c>
      <c r="H12" s="66"/>
      <c r="I12" s="67">
        <f t="shared" si="26"/>
        <v>151.90909090909099</v>
      </c>
      <c r="J12" s="68">
        <v>16</v>
      </c>
      <c r="K12" s="60">
        <v>12</v>
      </c>
      <c r="L12" s="70">
        <v>11</v>
      </c>
      <c r="M12" s="71">
        <f t="shared" si="28"/>
        <v>1597.090909090909</v>
      </c>
      <c r="N12" s="67">
        <f t="shared" si="29"/>
        <v>129</v>
      </c>
      <c r="O12" s="72">
        <f t="shared" si="30"/>
        <v>104</v>
      </c>
      <c r="P12" s="73">
        <v>27</v>
      </c>
      <c r="Q12" s="74">
        <v>2</v>
      </c>
      <c r="R12" s="75">
        <v>25</v>
      </c>
      <c r="S12" s="76">
        <v>1</v>
      </c>
      <c r="T12" s="77">
        <v>21</v>
      </c>
      <c r="U12" s="78">
        <v>2</v>
      </c>
      <c r="V12" s="75">
        <v>11</v>
      </c>
      <c r="W12" s="78">
        <v>1</v>
      </c>
      <c r="X12" s="77">
        <v>3</v>
      </c>
      <c r="Y12" s="78">
        <v>1</v>
      </c>
      <c r="Z12" s="77">
        <v>7</v>
      </c>
      <c r="AA12" s="78">
        <v>0</v>
      </c>
      <c r="AB12" s="77">
        <v>30</v>
      </c>
      <c r="AC12" s="76">
        <v>2</v>
      </c>
      <c r="AD12" s="73">
        <v>15</v>
      </c>
      <c r="AE12" s="74">
        <v>0</v>
      </c>
      <c r="AF12" s="79">
        <v>9</v>
      </c>
      <c r="AG12" s="76">
        <v>1</v>
      </c>
      <c r="AH12" s="75">
        <v>19</v>
      </c>
      <c r="AI12" s="78">
        <v>0</v>
      </c>
      <c r="AJ12" s="75">
        <v>10</v>
      </c>
      <c r="AK12" s="78">
        <v>2</v>
      </c>
      <c r="AL12" s="50"/>
      <c r="AM12" s="22"/>
      <c r="AN12" s="50"/>
      <c r="AO12" s="80">
        <f t="shared" si="0"/>
        <v>1398</v>
      </c>
      <c r="AP12" s="56">
        <f t="shared" si="1"/>
        <v>1485</v>
      </c>
      <c r="AQ12" s="81">
        <f t="shared" si="2"/>
        <v>1523</v>
      </c>
      <c r="AR12" s="56">
        <f t="shared" si="3"/>
        <v>1686</v>
      </c>
      <c r="AS12" s="81">
        <f t="shared" si="4"/>
        <v>1861</v>
      </c>
      <c r="AT12" s="81">
        <f t="shared" si="5"/>
        <v>1760</v>
      </c>
      <c r="AU12" s="81">
        <f t="shared" si="6"/>
        <v>1300</v>
      </c>
      <c r="AV12" s="81">
        <f t="shared" si="7"/>
        <v>1585</v>
      </c>
      <c r="AW12" s="56">
        <f t="shared" si="8"/>
        <v>1741</v>
      </c>
      <c r="AX12" s="81">
        <f t="shared" si="9"/>
        <v>1543</v>
      </c>
      <c r="AY12" s="81">
        <f t="shared" si="10"/>
        <v>1686</v>
      </c>
      <c r="AZ12" s="2"/>
      <c r="BA12" s="82">
        <f t="shared" si="11"/>
        <v>7</v>
      </c>
      <c r="BB12" s="81">
        <f t="shared" si="12"/>
        <v>14</v>
      </c>
      <c r="BC12" s="81">
        <f t="shared" si="13"/>
        <v>11</v>
      </c>
      <c r="BD12" s="56">
        <f t="shared" si="14"/>
        <v>9</v>
      </c>
      <c r="BE12" s="81">
        <f t="shared" si="15"/>
        <v>13</v>
      </c>
      <c r="BF12" s="81">
        <f t="shared" si="16"/>
        <v>18</v>
      </c>
      <c r="BG12" s="81">
        <f t="shared" si="17"/>
        <v>9</v>
      </c>
      <c r="BH12" s="81">
        <f t="shared" si="18"/>
        <v>12</v>
      </c>
      <c r="BI12" s="81">
        <f t="shared" si="19"/>
        <v>14</v>
      </c>
      <c r="BJ12" s="81">
        <f t="shared" si="20"/>
        <v>12</v>
      </c>
      <c r="BK12" s="81">
        <f t="shared" si="21"/>
        <v>10</v>
      </c>
      <c r="BL12" s="57">
        <f t="shared" si="31"/>
        <v>129</v>
      </c>
      <c r="BM12" s="56">
        <f t="shared" si="32"/>
        <v>7</v>
      </c>
      <c r="BN12" s="56">
        <f t="shared" si="33"/>
        <v>18</v>
      </c>
      <c r="BO12" s="58">
        <f t="shared" si="34"/>
        <v>104</v>
      </c>
      <c r="BQ12" s="83">
        <f t="shared" si="22"/>
        <v>25</v>
      </c>
      <c r="BR12" s="84">
        <f t="shared" si="23"/>
        <v>15</v>
      </c>
    </row>
    <row r="13" spans="1:70" ht="14.25">
      <c r="A13" s="61">
        <v>9</v>
      </c>
      <c r="B13" s="62" t="s">
        <v>229</v>
      </c>
      <c r="C13" s="62" t="s">
        <v>219</v>
      </c>
      <c r="D13" s="84" t="s">
        <v>223</v>
      </c>
      <c r="E13" s="64">
        <f t="shared" si="24"/>
        <v>1741</v>
      </c>
      <c r="F13" s="65">
        <f t="shared" si="25"/>
        <v>0</v>
      </c>
      <c r="G13" s="63">
        <v>1741</v>
      </c>
      <c r="H13" s="66"/>
      <c r="I13" s="67">
        <f t="shared" si="26"/>
        <v>169.63636363636374</v>
      </c>
      <c r="J13" s="68">
        <f t="shared" si="27"/>
        <v>9</v>
      </c>
      <c r="K13" s="60">
        <v>14</v>
      </c>
      <c r="L13" s="70">
        <v>11</v>
      </c>
      <c r="M13" s="71">
        <f t="shared" si="28"/>
        <v>1571.3636363636363</v>
      </c>
      <c r="N13" s="67">
        <f t="shared" si="29"/>
        <v>130</v>
      </c>
      <c r="O13" s="72">
        <f t="shared" si="30"/>
        <v>107</v>
      </c>
      <c r="P13" s="73">
        <v>28</v>
      </c>
      <c r="Q13" s="74">
        <v>2</v>
      </c>
      <c r="R13" s="75">
        <v>22</v>
      </c>
      <c r="S13" s="76">
        <v>1</v>
      </c>
      <c r="T13" s="77">
        <v>19</v>
      </c>
      <c r="U13" s="78">
        <v>1</v>
      </c>
      <c r="V13" s="75">
        <v>14</v>
      </c>
      <c r="W13" s="78">
        <v>2</v>
      </c>
      <c r="X13" s="77">
        <v>23</v>
      </c>
      <c r="Y13" s="78">
        <v>0</v>
      </c>
      <c r="Z13" s="77">
        <v>25</v>
      </c>
      <c r="AA13" s="78">
        <v>2</v>
      </c>
      <c r="AB13" s="77">
        <v>4</v>
      </c>
      <c r="AC13" s="76">
        <v>1</v>
      </c>
      <c r="AD13" s="73">
        <v>6</v>
      </c>
      <c r="AE13" s="74">
        <v>0</v>
      </c>
      <c r="AF13" s="79">
        <v>8</v>
      </c>
      <c r="AG13" s="76">
        <v>1</v>
      </c>
      <c r="AH13" s="75">
        <v>15</v>
      </c>
      <c r="AI13" s="78">
        <v>2</v>
      </c>
      <c r="AJ13" s="75">
        <v>32</v>
      </c>
      <c r="AK13" s="78">
        <v>2</v>
      </c>
      <c r="AL13" s="50"/>
      <c r="AM13" s="22"/>
      <c r="AN13" s="50"/>
      <c r="AO13" s="80">
        <f t="shared" si="0"/>
        <v>1355</v>
      </c>
      <c r="AP13" s="56">
        <f t="shared" si="1"/>
        <v>1520</v>
      </c>
      <c r="AQ13" s="81">
        <f t="shared" si="2"/>
        <v>1543</v>
      </c>
      <c r="AR13" s="56">
        <f t="shared" si="3"/>
        <v>1627</v>
      </c>
      <c r="AS13" s="81">
        <f t="shared" si="4"/>
        <v>1506</v>
      </c>
      <c r="AT13" s="81">
        <f t="shared" si="5"/>
        <v>1485</v>
      </c>
      <c r="AU13" s="81">
        <f t="shared" si="6"/>
        <v>1849</v>
      </c>
      <c r="AV13" s="81">
        <f t="shared" si="7"/>
        <v>1766</v>
      </c>
      <c r="AW13" s="56">
        <f t="shared" si="8"/>
        <v>1749</v>
      </c>
      <c r="AX13" s="81">
        <f t="shared" si="9"/>
        <v>1585</v>
      </c>
      <c r="AY13" s="81">
        <f t="shared" si="10"/>
        <v>1300</v>
      </c>
      <c r="AZ13" s="2"/>
      <c r="BA13" s="82">
        <f t="shared" si="11"/>
        <v>9</v>
      </c>
      <c r="BB13" s="81">
        <f t="shared" si="12"/>
        <v>9</v>
      </c>
      <c r="BC13" s="81">
        <f t="shared" si="13"/>
        <v>12</v>
      </c>
      <c r="BD13" s="56">
        <f t="shared" si="14"/>
        <v>12</v>
      </c>
      <c r="BE13" s="81">
        <f t="shared" si="15"/>
        <v>12</v>
      </c>
      <c r="BF13" s="81">
        <f t="shared" si="16"/>
        <v>14</v>
      </c>
      <c r="BG13" s="81">
        <f t="shared" si="17"/>
        <v>13</v>
      </c>
      <c r="BH13" s="81">
        <f t="shared" si="18"/>
        <v>14</v>
      </c>
      <c r="BI13" s="81">
        <f t="shared" si="19"/>
        <v>12</v>
      </c>
      <c r="BJ13" s="81">
        <f t="shared" si="20"/>
        <v>12</v>
      </c>
      <c r="BK13" s="81">
        <f t="shared" si="21"/>
        <v>11</v>
      </c>
      <c r="BL13" s="57">
        <f t="shared" si="31"/>
        <v>130</v>
      </c>
      <c r="BM13" s="56">
        <f t="shared" si="32"/>
        <v>9</v>
      </c>
      <c r="BN13" s="56">
        <f t="shared" si="33"/>
        <v>14</v>
      </c>
      <c r="BO13" s="58">
        <f t="shared" si="34"/>
        <v>107</v>
      </c>
      <c r="BQ13" s="83">
        <f t="shared" si="22"/>
        <v>32</v>
      </c>
      <c r="BR13" s="84">
        <f t="shared" si="23"/>
        <v>9</v>
      </c>
    </row>
    <row r="14" spans="1:70" ht="14.25">
      <c r="A14" s="61">
        <v>10</v>
      </c>
      <c r="B14" s="62" t="s">
        <v>230</v>
      </c>
      <c r="C14" s="62" t="s">
        <v>219</v>
      </c>
      <c r="D14" s="84" t="s">
        <v>220</v>
      </c>
      <c r="E14" s="64">
        <f t="shared" si="24"/>
        <v>1643</v>
      </c>
      <c r="F14" s="65">
        <f t="shared" si="25"/>
        <v>-43.000000000000007</v>
      </c>
      <c r="G14" s="88">
        <v>1686</v>
      </c>
      <c r="H14" s="66"/>
      <c r="I14" s="67">
        <f t="shared" si="26"/>
        <v>241.5454545454545</v>
      </c>
      <c r="J14" s="68">
        <f t="shared" si="27"/>
        <v>25</v>
      </c>
      <c r="K14" s="60">
        <v>10</v>
      </c>
      <c r="L14" s="70">
        <v>11</v>
      </c>
      <c r="M14" s="71">
        <f t="shared" si="28"/>
        <v>1444.4545454545455</v>
      </c>
      <c r="N14" s="67">
        <f t="shared" si="29"/>
        <v>124</v>
      </c>
      <c r="O14" s="72">
        <f t="shared" si="30"/>
        <v>102</v>
      </c>
      <c r="P14" s="73">
        <v>29</v>
      </c>
      <c r="Q14" s="74">
        <v>2</v>
      </c>
      <c r="R14" s="75">
        <v>31</v>
      </c>
      <c r="S14" s="76">
        <v>1</v>
      </c>
      <c r="T14" s="77">
        <v>25</v>
      </c>
      <c r="U14" s="78">
        <v>0</v>
      </c>
      <c r="V14" s="75">
        <v>21</v>
      </c>
      <c r="W14" s="78">
        <v>1</v>
      </c>
      <c r="X14" s="77">
        <v>14</v>
      </c>
      <c r="Y14" s="78">
        <v>1</v>
      </c>
      <c r="Z14" s="77">
        <v>34</v>
      </c>
      <c r="AA14" s="78">
        <v>1</v>
      </c>
      <c r="AB14" s="77">
        <v>15</v>
      </c>
      <c r="AC14" s="76">
        <v>0</v>
      </c>
      <c r="AD14" s="73">
        <v>38</v>
      </c>
      <c r="AE14" s="74">
        <v>2</v>
      </c>
      <c r="AF14" s="79">
        <v>19</v>
      </c>
      <c r="AG14" s="76">
        <v>0</v>
      </c>
      <c r="AH14" s="75">
        <v>35</v>
      </c>
      <c r="AI14" s="78">
        <v>2</v>
      </c>
      <c r="AJ14" s="75">
        <v>8</v>
      </c>
      <c r="AK14" s="78">
        <v>0</v>
      </c>
      <c r="AL14" s="50"/>
      <c r="AM14" s="22"/>
      <c r="AN14" s="50"/>
      <c r="AO14" s="80">
        <f t="shared" si="0"/>
        <v>1300</v>
      </c>
      <c r="AP14" s="56">
        <f t="shared" si="1"/>
        <v>1300</v>
      </c>
      <c r="AQ14" s="81">
        <f t="shared" si="2"/>
        <v>1485</v>
      </c>
      <c r="AR14" s="56">
        <f t="shared" si="3"/>
        <v>1523</v>
      </c>
      <c r="AS14" s="81">
        <f t="shared" si="4"/>
        <v>1627</v>
      </c>
      <c r="AT14" s="81">
        <f t="shared" si="5"/>
        <v>1294</v>
      </c>
      <c r="AU14" s="81">
        <f t="shared" si="6"/>
        <v>1585</v>
      </c>
      <c r="AV14" s="81">
        <f t="shared" si="7"/>
        <v>1200</v>
      </c>
      <c r="AW14" s="56">
        <f t="shared" si="8"/>
        <v>1543</v>
      </c>
      <c r="AX14" s="81">
        <f t="shared" si="9"/>
        <v>1283</v>
      </c>
      <c r="AY14" s="81">
        <f t="shared" si="10"/>
        <v>1749</v>
      </c>
      <c r="AZ14" s="2"/>
      <c r="BA14" s="82">
        <f t="shared" si="11"/>
        <v>11</v>
      </c>
      <c r="BB14" s="81">
        <f t="shared" si="12"/>
        <v>14</v>
      </c>
      <c r="BC14" s="81">
        <f t="shared" si="13"/>
        <v>14</v>
      </c>
      <c r="BD14" s="56">
        <f t="shared" si="14"/>
        <v>11</v>
      </c>
      <c r="BE14" s="81">
        <f t="shared" si="15"/>
        <v>12</v>
      </c>
      <c r="BF14" s="81">
        <f t="shared" si="16"/>
        <v>10</v>
      </c>
      <c r="BG14" s="81">
        <f t="shared" si="17"/>
        <v>12</v>
      </c>
      <c r="BH14" s="81">
        <f t="shared" si="18"/>
        <v>8</v>
      </c>
      <c r="BI14" s="81">
        <f t="shared" si="19"/>
        <v>12</v>
      </c>
      <c r="BJ14" s="81">
        <f t="shared" si="20"/>
        <v>8</v>
      </c>
      <c r="BK14" s="81">
        <f t="shared" si="21"/>
        <v>12</v>
      </c>
      <c r="BL14" s="57">
        <f t="shared" si="31"/>
        <v>124</v>
      </c>
      <c r="BM14" s="56">
        <f t="shared" si="32"/>
        <v>8</v>
      </c>
      <c r="BN14" s="56">
        <f t="shared" si="33"/>
        <v>14</v>
      </c>
      <c r="BO14" s="58">
        <f t="shared" si="34"/>
        <v>102</v>
      </c>
      <c r="BQ14" s="83">
        <f t="shared" si="22"/>
        <v>16</v>
      </c>
      <c r="BR14" s="84">
        <f t="shared" si="23"/>
        <v>25</v>
      </c>
    </row>
    <row r="15" spans="1:70" ht="14.25">
      <c r="A15" s="61">
        <v>11</v>
      </c>
      <c r="B15" s="62" t="s">
        <v>231</v>
      </c>
      <c r="C15" s="62" t="s">
        <v>34</v>
      </c>
      <c r="D15" s="84"/>
      <c r="E15" s="64">
        <f t="shared" si="24"/>
        <v>1641.18</v>
      </c>
      <c r="F15" s="65">
        <f t="shared" si="25"/>
        <v>-44.819999999999979</v>
      </c>
      <c r="G15" s="63">
        <v>1686</v>
      </c>
      <c r="H15" s="66"/>
      <c r="I15" s="67">
        <f t="shared" si="26"/>
        <v>112.81818181818176</v>
      </c>
      <c r="J15" s="68">
        <f t="shared" si="27"/>
        <v>29</v>
      </c>
      <c r="K15" s="60">
        <v>9</v>
      </c>
      <c r="L15" s="70">
        <v>11</v>
      </c>
      <c r="M15" s="71">
        <f t="shared" si="28"/>
        <v>1573.1818181818182</v>
      </c>
      <c r="N15" s="67">
        <f t="shared" si="29"/>
        <v>125</v>
      </c>
      <c r="O15" s="72">
        <f t="shared" si="30"/>
        <v>103</v>
      </c>
      <c r="P15" s="73">
        <v>30</v>
      </c>
      <c r="Q15" s="74">
        <v>1</v>
      </c>
      <c r="R15" s="75">
        <v>36</v>
      </c>
      <c r="S15" s="76">
        <v>2</v>
      </c>
      <c r="T15" s="77">
        <v>22</v>
      </c>
      <c r="U15" s="78">
        <v>2</v>
      </c>
      <c r="V15" s="75">
        <v>8</v>
      </c>
      <c r="W15" s="78">
        <v>1</v>
      </c>
      <c r="X15" s="77">
        <v>6</v>
      </c>
      <c r="Y15" s="78">
        <v>0</v>
      </c>
      <c r="Z15" s="77">
        <v>4</v>
      </c>
      <c r="AA15" s="78">
        <v>0</v>
      </c>
      <c r="AB15" s="77">
        <v>1</v>
      </c>
      <c r="AC15" s="76">
        <v>1</v>
      </c>
      <c r="AD15" s="73">
        <v>16</v>
      </c>
      <c r="AE15" s="74">
        <v>0</v>
      </c>
      <c r="AF15" s="79">
        <v>20</v>
      </c>
      <c r="AG15" s="76">
        <v>2</v>
      </c>
      <c r="AH15" s="75">
        <v>18</v>
      </c>
      <c r="AI15" s="78">
        <v>0</v>
      </c>
      <c r="AJ15" s="75">
        <v>29</v>
      </c>
      <c r="AK15" s="78">
        <v>0</v>
      </c>
      <c r="AL15" s="50"/>
      <c r="AM15" s="22"/>
      <c r="AN15" s="50"/>
      <c r="AO15" s="80">
        <f t="shared" si="0"/>
        <v>1300</v>
      </c>
      <c r="AP15" s="56">
        <f t="shared" si="1"/>
        <v>1256</v>
      </c>
      <c r="AQ15" s="81">
        <f t="shared" si="2"/>
        <v>1520</v>
      </c>
      <c r="AR15" s="56">
        <f t="shared" si="3"/>
        <v>1749</v>
      </c>
      <c r="AS15" s="81">
        <f t="shared" si="4"/>
        <v>1766</v>
      </c>
      <c r="AT15" s="81">
        <f t="shared" si="5"/>
        <v>1849</v>
      </c>
      <c r="AU15" s="81">
        <f t="shared" si="6"/>
        <v>1906</v>
      </c>
      <c r="AV15" s="81">
        <f t="shared" si="7"/>
        <v>1565</v>
      </c>
      <c r="AW15" s="56">
        <f t="shared" si="8"/>
        <v>1538</v>
      </c>
      <c r="AX15" s="81">
        <f t="shared" si="9"/>
        <v>1556</v>
      </c>
      <c r="AY15" s="81">
        <f t="shared" si="10"/>
        <v>1300</v>
      </c>
      <c r="AZ15" s="2"/>
      <c r="BA15" s="82">
        <f t="shared" si="11"/>
        <v>9</v>
      </c>
      <c r="BB15" s="81">
        <f t="shared" si="12"/>
        <v>13</v>
      </c>
      <c r="BC15" s="81">
        <f t="shared" si="13"/>
        <v>9</v>
      </c>
      <c r="BD15" s="56">
        <f t="shared" si="14"/>
        <v>12</v>
      </c>
      <c r="BE15" s="81">
        <f t="shared" si="15"/>
        <v>14</v>
      </c>
      <c r="BF15" s="81">
        <f t="shared" si="16"/>
        <v>13</v>
      </c>
      <c r="BG15" s="81">
        <f t="shared" si="17"/>
        <v>11</v>
      </c>
      <c r="BH15" s="81">
        <f t="shared" si="18"/>
        <v>13</v>
      </c>
      <c r="BI15" s="81">
        <f t="shared" si="19"/>
        <v>8</v>
      </c>
      <c r="BJ15" s="81">
        <f t="shared" si="20"/>
        <v>12</v>
      </c>
      <c r="BK15" s="81">
        <f t="shared" si="21"/>
        <v>11</v>
      </c>
      <c r="BL15" s="57">
        <f t="shared" si="31"/>
        <v>125</v>
      </c>
      <c r="BM15" s="56">
        <f t="shared" si="32"/>
        <v>8</v>
      </c>
      <c r="BN15" s="56">
        <f t="shared" si="33"/>
        <v>14</v>
      </c>
      <c r="BO15" s="58">
        <f t="shared" si="34"/>
        <v>103</v>
      </c>
      <c r="BQ15" s="83">
        <f t="shared" si="22"/>
        <v>12</v>
      </c>
      <c r="BR15" s="84">
        <f t="shared" si="23"/>
        <v>29</v>
      </c>
    </row>
    <row r="16" spans="1:70" ht="14.25">
      <c r="A16" s="61">
        <v>12</v>
      </c>
      <c r="B16" s="62" t="s">
        <v>232</v>
      </c>
      <c r="C16" s="62" t="s">
        <v>219</v>
      </c>
      <c r="D16" s="84"/>
      <c r="E16" s="64">
        <f t="shared" si="24"/>
        <v>1650</v>
      </c>
      <c r="F16" s="65">
        <f t="shared" si="25"/>
        <v>-20</v>
      </c>
      <c r="G16" s="63">
        <v>1670</v>
      </c>
      <c r="H16" s="66"/>
      <c r="I16" s="67">
        <f t="shared" si="26"/>
        <v>240.29999999999995</v>
      </c>
      <c r="J16" s="68">
        <f t="shared" si="27"/>
        <v>24</v>
      </c>
      <c r="K16" s="60">
        <v>11</v>
      </c>
      <c r="L16" s="70">
        <v>10</v>
      </c>
      <c r="M16" s="71">
        <f t="shared" si="28"/>
        <v>1429.7</v>
      </c>
      <c r="N16" s="67">
        <f t="shared" si="29"/>
        <v>97</v>
      </c>
      <c r="O16" s="72">
        <f t="shared" si="30"/>
        <v>83</v>
      </c>
      <c r="P16" s="73">
        <v>31</v>
      </c>
      <c r="Q16" s="74">
        <v>0</v>
      </c>
      <c r="R16" s="75">
        <v>32</v>
      </c>
      <c r="S16" s="76">
        <v>2</v>
      </c>
      <c r="T16" s="77">
        <v>30</v>
      </c>
      <c r="U16" s="78">
        <v>0</v>
      </c>
      <c r="V16" s="75">
        <v>15</v>
      </c>
      <c r="W16" s="78">
        <v>0</v>
      </c>
      <c r="X16" s="77">
        <v>39</v>
      </c>
      <c r="Y16" s="78">
        <v>2</v>
      </c>
      <c r="Z16" s="77">
        <v>1</v>
      </c>
      <c r="AA16" s="78">
        <v>0</v>
      </c>
      <c r="AB16" s="77">
        <v>29</v>
      </c>
      <c r="AC16" s="76">
        <v>0</v>
      </c>
      <c r="AD16" s="73">
        <v>28</v>
      </c>
      <c r="AE16" s="74">
        <v>1</v>
      </c>
      <c r="AF16" s="79">
        <v>40</v>
      </c>
      <c r="AG16" s="76">
        <v>2</v>
      </c>
      <c r="AH16" s="75">
        <v>22</v>
      </c>
      <c r="AI16" s="78">
        <v>2</v>
      </c>
      <c r="AJ16" s="75">
        <v>20</v>
      </c>
      <c r="AK16" s="78">
        <v>2</v>
      </c>
      <c r="AL16" s="50"/>
      <c r="AM16" s="22"/>
      <c r="AN16" s="50"/>
      <c r="AO16" s="80">
        <f t="shared" si="0"/>
        <v>1300</v>
      </c>
      <c r="AP16" s="56">
        <f t="shared" si="1"/>
        <v>1300</v>
      </c>
      <c r="AQ16" s="81">
        <f t="shared" si="2"/>
        <v>1300</v>
      </c>
      <c r="AR16" s="56">
        <f t="shared" si="3"/>
        <v>1585</v>
      </c>
      <c r="AS16" s="81">
        <f t="shared" si="4"/>
        <v>1193</v>
      </c>
      <c r="AT16" s="81">
        <f t="shared" si="5"/>
        <v>1906</v>
      </c>
      <c r="AU16" s="81">
        <f t="shared" si="6"/>
        <v>1300</v>
      </c>
      <c r="AV16" s="81">
        <f t="shared" si="7"/>
        <v>1355</v>
      </c>
      <c r="AW16" s="56" t="str">
        <f t="shared" si="8"/>
        <v>999 *</v>
      </c>
      <c r="AX16" s="81">
        <f t="shared" si="9"/>
        <v>1520</v>
      </c>
      <c r="AY16" s="81">
        <f t="shared" si="10"/>
        <v>1538</v>
      </c>
      <c r="AZ16" s="2"/>
      <c r="BA16" s="82">
        <f t="shared" si="11"/>
        <v>14</v>
      </c>
      <c r="BB16" s="81">
        <f t="shared" si="12"/>
        <v>11</v>
      </c>
      <c r="BC16" s="81">
        <f t="shared" si="13"/>
        <v>9</v>
      </c>
      <c r="BD16" s="56">
        <f t="shared" si="14"/>
        <v>12</v>
      </c>
      <c r="BE16" s="81">
        <f t="shared" si="15"/>
        <v>3</v>
      </c>
      <c r="BF16" s="81">
        <f t="shared" si="16"/>
        <v>11</v>
      </c>
      <c r="BG16" s="81">
        <f t="shared" si="17"/>
        <v>11</v>
      </c>
      <c r="BH16" s="81">
        <f t="shared" si="18"/>
        <v>9</v>
      </c>
      <c r="BI16" s="81">
        <f t="shared" si="19"/>
        <v>0</v>
      </c>
      <c r="BJ16" s="81">
        <f t="shared" si="20"/>
        <v>9</v>
      </c>
      <c r="BK16" s="81">
        <f t="shared" si="21"/>
        <v>8</v>
      </c>
      <c r="BL16" s="57">
        <f t="shared" si="31"/>
        <v>97</v>
      </c>
      <c r="BM16" s="56">
        <f t="shared" si="32"/>
        <v>0</v>
      </c>
      <c r="BN16" s="56">
        <f t="shared" si="33"/>
        <v>14</v>
      </c>
      <c r="BO16" s="58">
        <f t="shared" si="34"/>
        <v>83</v>
      </c>
      <c r="BQ16" s="83">
        <f t="shared" si="22"/>
        <v>17</v>
      </c>
      <c r="BR16" s="84">
        <f t="shared" si="23"/>
        <v>24</v>
      </c>
    </row>
    <row r="17" spans="1:70" ht="14.25">
      <c r="A17" s="61">
        <v>13</v>
      </c>
      <c r="B17" s="62" t="s">
        <v>233</v>
      </c>
      <c r="C17" s="62" t="s">
        <v>219</v>
      </c>
      <c r="D17" s="63"/>
      <c r="E17" s="64">
        <f t="shared" si="24"/>
        <v>1684.56</v>
      </c>
      <c r="F17" s="65">
        <f t="shared" si="25"/>
        <v>15.560000000000009</v>
      </c>
      <c r="G17" s="63">
        <v>1669</v>
      </c>
      <c r="H17" s="66"/>
      <c r="I17" s="67">
        <f t="shared" si="26"/>
        <v>111.09090909090901</v>
      </c>
      <c r="J17" s="68">
        <f t="shared" si="27"/>
        <v>4</v>
      </c>
      <c r="K17" s="60">
        <v>15</v>
      </c>
      <c r="L17" s="70">
        <v>11</v>
      </c>
      <c r="M17" s="71">
        <f t="shared" si="28"/>
        <v>1557.909090909091</v>
      </c>
      <c r="N17" s="67">
        <f t="shared" si="29"/>
        <v>144</v>
      </c>
      <c r="O17" s="72">
        <f t="shared" si="30"/>
        <v>119</v>
      </c>
      <c r="P17" s="73">
        <v>32</v>
      </c>
      <c r="Q17" s="74">
        <v>2</v>
      </c>
      <c r="R17" s="75">
        <v>34</v>
      </c>
      <c r="S17" s="76">
        <v>2</v>
      </c>
      <c r="T17" s="77">
        <v>4</v>
      </c>
      <c r="U17" s="78">
        <v>2</v>
      </c>
      <c r="V17" s="75">
        <v>5</v>
      </c>
      <c r="W17" s="78">
        <v>0</v>
      </c>
      <c r="X17" s="77">
        <v>31</v>
      </c>
      <c r="Y17" s="78">
        <v>0</v>
      </c>
      <c r="Z17" s="77">
        <v>14</v>
      </c>
      <c r="AA17" s="78">
        <v>1</v>
      </c>
      <c r="AB17" s="77">
        <v>27</v>
      </c>
      <c r="AC17" s="76">
        <v>2</v>
      </c>
      <c r="AD17" s="73">
        <v>24</v>
      </c>
      <c r="AE17" s="74">
        <v>2</v>
      </c>
      <c r="AF17" s="79">
        <v>6</v>
      </c>
      <c r="AG17" s="76">
        <v>2</v>
      </c>
      <c r="AH17" s="75">
        <v>7</v>
      </c>
      <c r="AI17" s="78">
        <v>0</v>
      </c>
      <c r="AJ17" s="75">
        <v>17</v>
      </c>
      <c r="AK17" s="78">
        <v>2</v>
      </c>
      <c r="AL17" s="50"/>
      <c r="AM17" s="22"/>
      <c r="AN17" s="50"/>
      <c r="AO17" s="80">
        <f t="shared" si="0"/>
        <v>1300</v>
      </c>
      <c r="AP17" s="56">
        <f t="shared" si="1"/>
        <v>1294</v>
      </c>
      <c r="AQ17" s="81">
        <f t="shared" si="2"/>
        <v>1849</v>
      </c>
      <c r="AR17" s="56">
        <f t="shared" si="3"/>
        <v>1791</v>
      </c>
      <c r="AS17" s="81">
        <f t="shared" si="4"/>
        <v>1300</v>
      </c>
      <c r="AT17" s="81">
        <f t="shared" si="5"/>
        <v>1627</v>
      </c>
      <c r="AU17" s="81">
        <f t="shared" si="6"/>
        <v>1398</v>
      </c>
      <c r="AV17" s="81">
        <f t="shared" si="7"/>
        <v>1494</v>
      </c>
      <c r="AW17" s="56">
        <f t="shared" si="8"/>
        <v>1766</v>
      </c>
      <c r="AX17" s="81">
        <f t="shared" si="9"/>
        <v>1760</v>
      </c>
      <c r="AY17" s="81">
        <f t="shared" si="10"/>
        <v>1558</v>
      </c>
      <c r="AZ17" s="2"/>
      <c r="BA17" s="82">
        <f t="shared" si="11"/>
        <v>11</v>
      </c>
      <c r="BB17" s="81">
        <f t="shared" si="12"/>
        <v>10</v>
      </c>
      <c r="BC17" s="81">
        <f t="shared" si="13"/>
        <v>13</v>
      </c>
      <c r="BD17" s="56">
        <f t="shared" si="14"/>
        <v>16</v>
      </c>
      <c r="BE17" s="81">
        <f t="shared" si="15"/>
        <v>14</v>
      </c>
      <c r="BF17" s="81">
        <f t="shared" si="16"/>
        <v>12</v>
      </c>
      <c r="BG17" s="81">
        <f t="shared" si="17"/>
        <v>7</v>
      </c>
      <c r="BH17" s="81">
        <f t="shared" si="18"/>
        <v>14</v>
      </c>
      <c r="BI17" s="81">
        <f t="shared" si="19"/>
        <v>14</v>
      </c>
      <c r="BJ17" s="81">
        <f t="shared" si="20"/>
        <v>18</v>
      </c>
      <c r="BK17" s="81">
        <f t="shared" si="21"/>
        <v>15</v>
      </c>
      <c r="BL17" s="57">
        <f t="shared" si="31"/>
        <v>144</v>
      </c>
      <c r="BM17" s="56">
        <f t="shared" si="32"/>
        <v>7</v>
      </c>
      <c r="BN17" s="56">
        <f t="shared" si="33"/>
        <v>18</v>
      </c>
      <c r="BO17" s="58">
        <f t="shared" si="34"/>
        <v>119</v>
      </c>
      <c r="BQ17" s="83">
        <f t="shared" si="22"/>
        <v>37</v>
      </c>
      <c r="BR17" s="84">
        <f t="shared" si="23"/>
        <v>4</v>
      </c>
    </row>
    <row r="18" spans="1:70" ht="14.25">
      <c r="A18" s="61">
        <v>14</v>
      </c>
      <c r="B18" s="62" t="s">
        <v>234</v>
      </c>
      <c r="C18" s="62" t="s">
        <v>219</v>
      </c>
      <c r="D18" s="63" t="s">
        <v>223</v>
      </c>
      <c r="E18" s="64">
        <f t="shared" si="24"/>
        <v>1617.72</v>
      </c>
      <c r="F18" s="65">
        <f t="shared" si="25"/>
        <v>-9.280000000000026</v>
      </c>
      <c r="G18" s="63">
        <v>1627</v>
      </c>
      <c r="H18" s="66"/>
      <c r="I18" s="67">
        <f t="shared" si="26"/>
        <v>87.63636363636374</v>
      </c>
      <c r="J18" s="68">
        <f t="shared" si="27"/>
        <v>18</v>
      </c>
      <c r="K18" s="60">
        <v>12</v>
      </c>
      <c r="L18" s="70">
        <v>11</v>
      </c>
      <c r="M18" s="71">
        <f t="shared" si="28"/>
        <v>1539.3636363636363</v>
      </c>
      <c r="N18" s="67">
        <f t="shared" si="29"/>
        <v>127</v>
      </c>
      <c r="O18" s="72">
        <f t="shared" si="30"/>
        <v>108</v>
      </c>
      <c r="P18" s="73">
        <v>33</v>
      </c>
      <c r="Q18" s="74">
        <v>2</v>
      </c>
      <c r="R18" s="75">
        <v>39</v>
      </c>
      <c r="S18" s="76">
        <v>2</v>
      </c>
      <c r="T18" s="77">
        <v>5</v>
      </c>
      <c r="U18" s="78">
        <v>0</v>
      </c>
      <c r="V18" s="75">
        <v>9</v>
      </c>
      <c r="W18" s="78">
        <v>0</v>
      </c>
      <c r="X18" s="77">
        <v>10</v>
      </c>
      <c r="Y18" s="78">
        <v>1</v>
      </c>
      <c r="Z18" s="77">
        <v>13</v>
      </c>
      <c r="AA18" s="78">
        <v>1</v>
      </c>
      <c r="AB18" s="77">
        <v>38</v>
      </c>
      <c r="AC18" s="76">
        <v>2</v>
      </c>
      <c r="AD18" s="73">
        <v>21</v>
      </c>
      <c r="AE18" s="74">
        <v>2</v>
      </c>
      <c r="AF18" s="79">
        <v>23</v>
      </c>
      <c r="AG18" s="76">
        <v>2</v>
      </c>
      <c r="AH18" s="75">
        <v>17</v>
      </c>
      <c r="AI18" s="78">
        <v>0</v>
      </c>
      <c r="AJ18" s="75">
        <v>6</v>
      </c>
      <c r="AK18" s="78">
        <v>0</v>
      </c>
      <c r="AL18" s="50"/>
      <c r="AM18" s="22"/>
      <c r="AN18" s="50"/>
      <c r="AO18" s="80">
        <f t="shared" si="0"/>
        <v>1300</v>
      </c>
      <c r="AP18" s="56">
        <f t="shared" si="1"/>
        <v>1193</v>
      </c>
      <c r="AQ18" s="81">
        <f t="shared" si="2"/>
        <v>1791</v>
      </c>
      <c r="AR18" s="56">
        <f t="shared" si="3"/>
        <v>1741</v>
      </c>
      <c r="AS18" s="81">
        <f t="shared" si="4"/>
        <v>1686</v>
      </c>
      <c r="AT18" s="81">
        <f t="shared" si="5"/>
        <v>1669</v>
      </c>
      <c r="AU18" s="81">
        <f t="shared" si="6"/>
        <v>1200</v>
      </c>
      <c r="AV18" s="81">
        <f t="shared" si="7"/>
        <v>1523</v>
      </c>
      <c r="AW18" s="56">
        <f t="shared" si="8"/>
        <v>1506</v>
      </c>
      <c r="AX18" s="81">
        <f t="shared" si="9"/>
        <v>1558</v>
      </c>
      <c r="AY18" s="81">
        <f t="shared" si="10"/>
        <v>1766</v>
      </c>
      <c r="AZ18" s="2"/>
      <c r="BA18" s="82">
        <f t="shared" si="11"/>
        <v>9</v>
      </c>
      <c r="BB18" s="81">
        <f t="shared" si="12"/>
        <v>3</v>
      </c>
      <c r="BC18" s="81">
        <f t="shared" si="13"/>
        <v>16</v>
      </c>
      <c r="BD18" s="56">
        <f t="shared" si="14"/>
        <v>14</v>
      </c>
      <c r="BE18" s="81">
        <f t="shared" si="15"/>
        <v>10</v>
      </c>
      <c r="BF18" s="81">
        <f t="shared" si="16"/>
        <v>15</v>
      </c>
      <c r="BG18" s="81">
        <f t="shared" si="17"/>
        <v>8</v>
      </c>
      <c r="BH18" s="81">
        <f t="shared" si="18"/>
        <v>11</v>
      </c>
      <c r="BI18" s="81">
        <f t="shared" si="19"/>
        <v>12</v>
      </c>
      <c r="BJ18" s="81">
        <f t="shared" si="20"/>
        <v>15</v>
      </c>
      <c r="BK18" s="81">
        <f t="shared" si="21"/>
        <v>14</v>
      </c>
      <c r="BL18" s="57">
        <f t="shared" si="31"/>
        <v>127</v>
      </c>
      <c r="BM18" s="56">
        <f t="shared" si="32"/>
        <v>3</v>
      </c>
      <c r="BN18" s="56">
        <f t="shared" si="33"/>
        <v>16</v>
      </c>
      <c r="BO18" s="58">
        <f t="shared" si="34"/>
        <v>108</v>
      </c>
      <c r="BQ18" s="83">
        <f t="shared" si="22"/>
        <v>23</v>
      </c>
      <c r="BR18" s="84">
        <f t="shared" si="23"/>
        <v>18</v>
      </c>
    </row>
    <row r="19" spans="1:70" ht="14.25">
      <c r="A19" s="61">
        <v>15</v>
      </c>
      <c r="B19" s="62" t="s">
        <v>235</v>
      </c>
      <c r="C19" s="62" t="s">
        <v>219</v>
      </c>
      <c r="D19" s="63" t="s">
        <v>223</v>
      </c>
      <c r="E19" s="64">
        <f t="shared" si="24"/>
        <v>1576.12</v>
      </c>
      <c r="F19" s="65">
        <f t="shared" si="25"/>
        <v>-8.879999999999999</v>
      </c>
      <c r="G19" s="63">
        <v>1585</v>
      </c>
      <c r="H19" s="66"/>
      <c r="I19" s="67">
        <f t="shared" si="26"/>
        <v>85.818181818181756</v>
      </c>
      <c r="J19" s="68">
        <f t="shared" si="27"/>
        <v>17</v>
      </c>
      <c r="K19" s="60">
        <v>12</v>
      </c>
      <c r="L19" s="70">
        <v>11</v>
      </c>
      <c r="M19" s="71">
        <f t="shared" si="28"/>
        <v>1499.1818181818182</v>
      </c>
      <c r="N19" s="67">
        <f t="shared" si="29"/>
        <v>128</v>
      </c>
      <c r="O19" s="72">
        <f t="shared" si="30"/>
        <v>105</v>
      </c>
      <c r="P19" s="73">
        <v>34</v>
      </c>
      <c r="Q19" s="74">
        <v>0</v>
      </c>
      <c r="R19" s="75">
        <v>38</v>
      </c>
      <c r="S19" s="76">
        <v>1</v>
      </c>
      <c r="T19" s="77">
        <v>36</v>
      </c>
      <c r="U19" s="78">
        <v>1</v>
      </c>
      <c r="V19" s="75">
        <v>12</v>
      </c>
      <c r="W19" s="78">
        <v>2</v>
      </c>
      <c r="X19" s="77">
        <v>19</v>
      </c>
      <c r="Y19" s="78">
        <v>2</v>
      </c>
      <c r="Z19" s="77">
        <v>24</v>
      </c>
      <c r="AA19" s="78">
        <v>0</v>
      </c>
      <c r="AB19" s="77">
        <v>10</v>
      </c>
      <c r="AC19" s="76">
        <v>2</v>
      </c>
      <c r="AD19" s="73">
        <v>8</v>
      </c>
      <c r="AE19" s="74">
        <v>2</v>
      </c>
      <c r="AF19" s="79">
        <v>17</v>
      </c>
      <c r="AG19" s="76">
        <v>0</v>
      </c>
      <c r="AH19" s="75">
        <v>9</v>
      </c>
      <c r="AI19" s="78">
        <v>0</v>
      </c>
      <c r="AJ19" s="75">
        <v>30</v>
      </c>
      <c r="AK19" s="78">
        <v>2</v>
      </c>
      <c r="AL19" s="50"/>
      <c r="AM19" s="22"/>
      <c r="AN19" s="50"/>
      <c r="AO19" s="80">
        <f t="shared" si="0"/>
        <v>1294</v>
      </c>
      <c r="AP19" s="56">
        <f t="shared" si="1"/>
        <v>1200</v>
      </c>
      <c r="AQ19" s="81">
        <f t="shared" si="2"/>
        <v>1256</v>
      </c>
      <c r="AR19" s="56">
        <f t="shared" si="3"/>
        <v>1670</v>
      </c>
      <c r="AS19" s="81">
        <f t="shared" si="4"/>
        <v>1543</v>
      </c>
      <c r="AT19" s="81">
        <f t="shared" si="5"/>
        <v>1494</v>
      </c>
      <c r="AU19" s="81">
        <f t="shared" si="6"/>
        <v>1686</v>
      </c>
      <c r="AV19" s="81">
        <f t="shared" si="7"/>
        <v>1749</v>
      </c>
      <c r="AW19" s="56">
        <f t="shared" si="8"/>
        <v>1558</v>
      </c>
      <c r="AX19" s="81">
        <f t="shared" si="9"/>
        <v>1741</v>
      </c>
      <c r="AY19" s="81">
        <f t="shared" si="10"/>
        <v>1300</v>
      </c>
      <c r="AZ19" s="2"/>
      <c r="BA19" s="82">
        <f t="shared" si="11"/>
        <v>10</v>
      </c>
      <c r="BB19" s="81">
        <f t="shared" si="12"/>
        <v>8</v>
      </c>
      <c r="BC19" s="81">
        <f t="shared" si="13"/>
        <v>13</v>
      </c>
      <c r="BD19" s="56">
        <f t="shared" si="14"/>
        <v>11</v>
      </c>
      <c r="BE19" s="81">
        <f t="shared" si="15"/>
        <v>12</v>
      </c>
      <c r="BF19" s="81">
        <f t="shared" si="16"/>
        <v>14</v>
      </c>
      <c r="BG19" s="81">
        <f t="shared" si="17"/>
        <v>10</v>
      </c>
      <c r="BH19" s="81">
        <f t="shared" si="18"/>
        <v>12</v>
      </c>
      <c r="BI19" s="81">
        <f t="shared" si="19"/>
        <v>15</v>
      </c>
      <c r="BJ19" s="81">
        <f t="shared" si="20"/>
        <v>14</v>
      </c>
      <c r="BK19" s="81">
        <f t="shared" si="21"/>
        <v>9</v>
      </c>
      <c r="BL19" s="57">
        <f t="shared" si="31"/>
        <v>128</v>
      </c>
      <c r="BM19" s="56">
        <f t="shared" si="32"/>
        <v>8</v>
      </c>
      <c r="BN19" s="56">
        <f t="shared" si="33"/>
        <v>15</v>
      </c>
      <c r="BO19" s="58">
        <f t="shared" si="34"/>
        <v>105</v>
      </c>
      <c r="BQ19" s="83">
        <f t="shared" si="22"/>
        <v>24</v>
      </c>
      <c r="BR19" s="84">
        <f t="shared" si="23"/>
        <v>17</v>
      </c>
    </row>
    <row r="20" spans="1:70" ht="14.25">
      <c r="A20" s="61">
        <v>16</v>
      </c>
      <c r="B20" s="62" t="s">
        <v>236</v>
      </c>
      <c r="C20" s="62" t="s">
        <v>219</v>
      </c>
      <c r="D20" s="63" t="s">
        <v>223</v>
      </c>
      <c r="E20" s="64">
        <f t="shared" si="24"/>
        <v>1567.56</v>
      </c>
      <c r="F20" s="65">
        <f t="shared" si="25"/>
        <v>2.5600000000000023</v>
      </c>
      <c r="G20" s="63">
        <v>1565</v>
      </c>
      <c r="H20" s="66"/>
      <c r="I20" s="67">
        <f t="shared" si="26"/>
        <v>79.272727272727252</v>
      </c>
      <c r="J20" s="68">
        <f t="shared" si="27"/>
        <v>13</v>
      </c>
      <c r="K20" s="60">
        <v>13</v>
      </c>
      <c r="L20" s="70">
        <v>11</v>
      </c>
      <c r="M20" s="71">
        <f t="shared" si="28"/>
        <v>1485.7272727272727</v>
      </c>
      <c r="N20" s="67">
        <f t="shared" si="29"/>
        <v>111</v>
      </c>
      <c r="O20" s="72">
        <f t="shared" si="30"/>
        <v>92</v>
      </c>
      <c r="P20" s="73">
        <v>35</v>
      </c>
      <c r="Q20" s="74">
        <v>2</v>
      </c>
      <c r="R20" s="75">
        <v>5</v>
      </c>
      <c r="S20" s="76">
        <v>0</v>
      </c>
      <c r="T20" s="77">
        <v>39</v>
      </c>
      <c r="U20" s="78">
        <v>2</v>
      </c>
      <c r="V20" s="75">
        <v>31</v>
      </c>
      <c r="W20" s="78">
        <v>0</v>
      </c>
      <c r="X20" s="77">
        <v>38</v>
      </c>
      <c r="Y20" s="78">
        <v>1</v>
      </c>
      <c r="Z20" s="77">
        <v>30</v>
      </c>
      <c r="AA20" s="78">
        <v>0</v>
      </c>
      <c r="AB20" s="77">
        <v>33</v>
      </c>
      <c r="AC20" s="76">
        <v>2</v>
      </c>
      <c r="AD20" s="73">
        <v>11</v>
      </c>
      <c r="AE20" s="74">
        <v>2</v>
      </c>
      <c r="AF20" s="79">
        <v>3</v>
      </c>
      <c r="AG20" s="76">
        <v>0</v>
      </c>
      <c r="AH20" s="75">
        <v>1</v>
      </c>
      <c r="AI20" s="78">
        <v>2</v>
      </c>
      <c r="AJ20" s="75">
        <v>21</v>
      </c>
      <c r="AK20" s="78">
        <v>2</v>
      </c>
      <c r="AL20" s="50"/>
      <c r="AM20" s="22"/>
      <c r="AN20" s="50"/>
      <c r="AO20" s="80">
        <f t="shared" si="0"/>
        <v>1283</v>
      </c>
      <c r="AP20" s="56">
        <f t="shared" si="1"/>
        <v>1791</v>
      </c>
      <c r="AQ20" s="81">
        <f t="shared" si="2"/>
        <v>1193</v>
      </c>
      <c r="AR20" s="56">
        <f t="shared" si="3"/>
        <v>1300</v>
      </c>
      <c r="AS20" s="81">
        <f t="shared" si="4"/>
        <v>1200</v>
      </c>
      <c r="AT20" s="81">
        <f t="shared" si="5"/>
        <v>1300</v>
      </c>
      <c r="AU20" s="81">
        <f t="shared" si="6"/>
        <v>1300</v>
      </c>
      <c r="AV20" s="81">
        <f t="shared" si="7"/>
        <v>1686</v>
      </c>
      <c r="AW20" s="56">
        <f t="shared" si="8"/>
        <v>1861</v>
      </c>
      <c r="AX20" s="81">
        <f t="shared" si="9"/>
        <v>1906</v>
      </c>
      <c r="AY20" s="81">
        <f t="shared" si="10"/>
        <v>1523</v>
      </c>
      <c r="AZ20" s="2"/>
      <c r="BA20" s="82">
        <f t="shared" si="11"/>
        <v>8</v>
      </c>
      <c r="BB20" s="81">
        <f t="shared" si="12"/>
        <v>16</v>
      </c>
      <c r="BC20" s="81">
        <f t="shared" si="13"/>
        <v>3</v>
      </c>
      <c r="BD20" s="56">
        <f t="shared" si="14"/>
        <v>14</v>
      </c>
      <c r="BE20" s="81">
        <f t="shared" si="15"/>
        <v>8</v>
      </c>
      <c r="BF20" s="81">
        <f t="shared" si="16"/>
        <v>9</v>
      </c>
      <c r="BG20" s="81">
        <f t="shared" si="17"/>
        <v>9</v>
      </c>
      <c r="BH20" s="81">
        <f t="shared" si="18"/>
        <v>9</v>
      </c>
      <c r="BI20" s="81">
        <f t="shared" si="19"/>
        <v>13</v>
      </c>
      <c r="BJ20" s="81">
        <f t="shared" si="20"/>
        <v>11</v>
      </c>
      <c r="BK20" s="81">
        <f t="shared" si="21"/>
        <v>11</v>
      </c>
      <c r="BL20" s="57">
        <f t="shared" si="31"/>
        <v>111</v>
      </c>
      <c r="BM20" s="56">
        <f t="shared" si="32"/>
        <v>3</v>
      </c>
      <c r="BN20" s="56">
        <f t="shared" si="33"/>
        <v>16</v>
      </c>
      <c r="BO20" s="58">
        <f t="shared" si="34"/>
        <v>92</v>
      </c>
      <c r="BQ20" s="83">
        <f t="shared" si="22"/>
        <v>28</v>
      </c>
      <c r="BR20" s="84">
        <f t="shared" si="23"/>
        <v>13</v>
      </c>
    </row>
    <row r="21" spans="1:70" ht="14.25">
      <c r="A21" s="61">
        <v>17</v>
      </c>
      <c r="B21" s="62" t="s">
        <v>237</v>
      </c>
      <c r="C21" s="62" t="s">
        <v>219</v>
      </c>
      <c r="D21" s="63"/>
      <c r="E21" s="64">
        <f t="shared" si="24"/>
        <v>1602.8</v>
      </c>
      <c r="F21" s="65">
        <f t="shared" si="25"/>
        <v>44.799999999999983</v>
      </c>
      <c r="G21" s="88">
        <v>1558</v>
      </c>
      <c r="H21" s="66"/>
      <c r="I21" s="67">
        <f t="shared" si="26"/>
        <v>-21.818181818181756</v>
      </c>
      <c r="J21" s="68">
        <f t="shared" si="27"/>
        <v>3</v>
      </c>
      <c r="K21" s="60">
        <v>15</v>
      </c>
      <c r="L21" s="70">
        <v>11</v>
      </c>
      <c r="M21" s="71">
        <f t="shared" si="28"/>
        <v>1579.8181818181818</v>
      </c>
      <c r="N21" s="67">
        <f t="shared" si="29"/>
        <v>147</v>
      </c>
      <c r="O21" s="72">
        <f t="shared" si="30"/>
        <v>121</v>
      </c>
      <c r="P21" s="73">
        <v>36</v>
      </c>
      <c r="Q21" s="74">
        <v>1</v>
      </c>
      <c r="R21" s="75">
        <v>20</v>
      </c>
      <c r="S21" s="76">
        <v>2</v>
      </c>
      <c r="T21" s="77">
        <v>7</v>
      </c>
      <c r="U21" s="78">
        <v>2</v>
      </c>
      <c r="V21" s="75">
        <v>25</v>
      </c>
      <c r="W21" s="78">
        <v>2</v>
      </c>
      <c r="X21" s="77">
        <v>5</v>
      </c>
      <c r="Y21" s="78">
        <v>0</v>
      </c>
      <c r="Z21" s="77">
        <v>3</v>
      </c>
      <c r="AA21" s="78">
        <v>1</v>
      </c>
      <c r="AB21" s="77">
        <v>23</v>
      </c>
      <c r="AC21" s="76">
        <v>2</v>
      </c>
      <c r="AD21" s="73">
        <v>31</v>
      </c>
      <c r="AE21" s="74">
        <v>1</v>
      </c>
      <c r="AF21" s="79">
        <v>15</v>
      </c>
      <c r="AG21" s="76">
        <v>2</v>
      </c>
      <c r="AH21" s="75">
        <v>14</v>
      </c>
      <c r="AI21" s="78">
        <v>2</v>
      </c>
      <c r="AJ21" s="75">
        <v>13</v>
      </c>
      <c r="AK21" s="78">
        <v>0</v>
      </c>
      <c r="AL21" s="50"/>
      <c r="AM21" s="22"/>
      <c r="AN21" s="50"/>
      <c r="AO21" s="80">
        <f t="shared" si="0"/>
        <v>1256</v>
      </c>
      <c r="AP21" s="56">
        <f t="shared" si="1"/>
        <v>1538</v>
      </c>
      <c r="AQ21" s="81">
        <f t="shared" si="2"/>
        <v>1760</v>
      </c>
      <c r="AR21" s="56">
        <f t="shared" si="3"/>
        <v>1485</v>
      </c>
      <c r="AS21" s="81">
        <f t="shared" si="4"/>
        <v>1791</v>
      </c>
      <c r="AT21" s="81">
        <f t="shared" si="5"/>
        <v>1861</v>
      </c>
      <c r="AU21" s="81">
        <f t="shared" si="6"/>
        <v>1506</v>
      </c>
      <c r="AV21" s="81">
        <f t="shared" si="7"/>
        <v>1300</v>
      </c>
      <c r="AW21" s="56">
        <f t="shared" si="8"/>
        <v>1585</v>
      </c>
      <c r="AX21" s="81">
        <f t="shared" si="9"/>
        <v>1627</v>
      </c>
      <c r="AY21" s="81">
        <f t="shared" si="10"/>
        <v>1669</v>
      </c>
      <c r="AZ21" s="2"/>
      <c r="BA21" s="82">
        <f t="shared" si="11"/>
        <v>13</v>
      </c>
      <c r="BB21" s="81">
        <f t="shared" si="12"/>
        <v>8</v>
      </c>
      <c r="BC21" s="81">
        <f t="shared" si="13"/>
        <v>18</v>
      </c>
      <c r="BD21" s="56">
        <f t="shared" si="14"/>
        <v>14</v>
      </c>
      <c r="BE21" s="81">
        <f t="shared" si="15"/>
        <v>16</v>
      </c>
      <c r="BF21" s="81">
        <f t="shared" si="16"/>
        <v>13</v>
      </c>
      <c r="BG21" s="81">
        <f t="shared" si="17"/>
        <v>12</v>
      </c>
      <c r="BH21" s="81">
        <f t="shared" si="18"/>
        <v>14</v>
      </c>
      <c r="BI21" s="81">
        <f t="shared" si="19"/>
        <v>12</v>
      </c>
      <c r="BJ21" s="81">
        <f t="shared" si="20"/>
        <v>12</v>
      </c>
      <c r="BK21" s="81">
        <f t="shared" si="21"/>
        <v>15</v>
      </c>
      <c r="BL21" s="57">
        <f t="shared" si="31"/>
        <v>147</v>
      </c>
      <c r="BM21" s="56">
        <f t="shared" si="32"/>
        <v>8</v>
      </c>
      <c r="BN21" s="56">
        <f t="shared" si="33"/>
        <v>18</v>
      </c>
      <c r="BO21" s="58">
        <f t="shared" si="34"/>
        <v>121</v>
      </c>
      <c r="BQ21" s="83">
        <f t="shared" si="22"/>
        <v>38</v>
      </c>
      <c r="BR21" s="84">
        <f t="shared" si="23"/>
        <v>3</v>
      </c>
    </row>
    <row r="22" spans="1:70" ht="14.25">
      <c r="A22" s="61">
        <v>18</v>
      </c>
      <c r="B22" s="62" t="s">
        <v>238</v>
      </c>
      <c r="C22" s="62" t="s">
        <v>219</v>
      </c>
      <c r="D22" s="63" t="s">
        <v>220</v>
      </c>
      <c r="E22" s="64">
        <f t="shared" si="24"/>
        <v>1539.42</v>
      </c>
      <c r="F22" s="65">
        <f t="shared" si="25"/>
        <v>-16.579999999999995</v>
      </c>
      <c r="G22" s="63">
        <v>1556</v>
      </c>
      <c r="H22" s="66"/>
      <c r="I22" s="67">
        <f t="shared" si="26"/>
        <v>120.81818181818176</v>
      </c>
      <c r="J22" s="68">
        <f t="shared" si="27"/>
        <v>19</v>
      </c>
      <c r="K22" s="60">
        <v>12</v>
      </c>
      <c r="L22" s="70">
        <v>11</v>
      </c>
      <c r="M22" s="71">
        <f t="shared" si="28"/>
        <v>1435.1818181818182</v>
      </c>
      <c r="N22" s="67">
        <f t="shared" si="29"/>
        <v>113</v>
      </c>
      <c r="O22" s="72">
        <f t="shared" si="30"/>
        <v>91</v>
      </c>
      <c r="P22" s="73">
        <v>37</v>
      </c>
      <c r="Q22" s="74">
        <v>1</v>
      </c>
      <c r="R22" s="75">
        <v>21</v>
      </c>
      <c r="S22" s="76">
        <v>0</v>
      </c>
      <c r="T22" s="77">
        <v>38</v>
      </c>
      <c r="U22" s="78">
        <v>0</v>
      </c>
      <c r="V22" s="75">
        <v>36</v>
      </c>
      <c r="W22" s="78">
        <v>1</v>
      </c>
      <c r="X22" s="77">
        <v>33</v>
      </c>
      <c r="Y22" s="78">
        <v>2</v>
      </c>
      <c r="Z22" s="77">
        <v>26</v>
      </c>
      <c r="AA22" s="78">
        <v>1</v>
      </c>
      <c r="AB22" s="77">
        <v>2</v>
      </c>
      <c r="AC22" s="76">
        <v>2</v>
      </c>
      <c r="AD22" s="73">
        <v>30</v>
      </c>
      <c r="AE22" s="74">
        <v>2</v>
      </c>
      <c r="AF22" s="79">
        <v>25</v>
      </c>
      <c r="AG22" s="76">
        <v>0</v>
      </c>
      <c r="AH22" s="75">
        <v>11</v>
      </c>
      <c r="AI22" s="78">
        <v>2</v>
      </c>
      <c r="AJ22" s="75">
        <v>23</v>
      </c>
      <c r="AK22" s="78">
        <v>1</v>
      </c>
      <c r="AL22" s="50"/>
      <c r="AM22" s="22"/>
      <c r="AN22" s="50"/>
      <c r="AO22" s="80">
        <f t="shared" si="0"/>
        <v>1202</v>
      </c>
      <c r="AP22" s="56">
        <f t="shared" si="1"/>
        <v>1523</v>
      </c>
      <c r="AQ22" s="81">
        <f t="shared" si="2"/>
        <v>1200</v>
      </c>
      <c r="AR22" s="56">
        <f t="shared" si="3"/>
        <v>1256</v>
      </c>
      <c r="AS22" s="81">
        <f t="shared" si="4"/>
        <v>1300</v>
      </c>
      <c r="AT22" s="81">
        <f t="shared" si="5"/>
        <v>1436</v>
      </c>
      <c r="AU22" s="81">
        <f t="shared" si="6"/>
        <v>1893</v>
      </c>
      <c r="AV22" s="81">
        <f t="shared" si="7"/>
        <v>1300</v>
      </c>
      <c r="AW22" s="56">
        <f t="shared" si="8"/>
        <v>1485</v>
      </c>
      <c r="AX22" s="81">
        <f t="shared" si="9"/>
        <v>1686</v>
      </c>
      <c r="AY22" s="81">
        <f t="shared" si="10"/>
        <v>1506</v>
      </c>
      <c r="AZ22" s="2"/>
      <c r="BA22" s="82">
        <f t="shared" si="11"/>
        <v>10</v>
      </c>
      <c r="BB22" s="81">
        <f t="shared" si="12"/>
        <v>11</v>
      </c>
      <c r="BC22" s="81">
        <f t="shared" si="13"/>
        <v>8</v>
      </c>
      <c r="BD22" s="56">
        <f t="shared" si="14"/>
        <v>13</v>
      </c>
      <c r="BE22" s="81">
        <f t="shared" si="15"/>
        <v>9</v>
      </c>
      <c r="BF22" s="81">
        <f t="shared" si="16"/>
        <v>9</v>
      </c>
      <c r="BG22" s="81">
        <f t="shared" si="17"/>
        <v>9</v>
      </c>
      <c r="BH22" s="81">
        <f t="shared" si="18"/>
        <v>9</v>
      </c>
      <c r="BI22" s="81">
        <f t="shared" si="19"/>
        <v>14</v>
      </c>
      <c r="BJ22" s="81">
        <f t="shared" si="20"/>
        <v>9</v>
      </c>
      <c r="BK22" s="81">
        <f t="shared" si="21"/>
        <v>12</v>
      </c>
      <c r="BL22" s="57">
        <f t="shared" si="31"/>
        <v>113</v>
      </c>
      <c r="BM22" s="56">
        <f t="shared" si="32"/>
        <v>8</v>
      </c>
      <c r="BN22" s="56">
        <f t="shared" si="33"/>
        <v>14</v>
      </c>
      <c r="BO22" s="58">
        <f t="shared" si="34"/>
        <v>91</v>
      </c>
      <c r="BQ22" s="83">
        <f t="shared" si="22"/>
        <v>22</v>
      </c>
      <c r="BR22" s="84">
        <f t="shared" si="23"/>
        <v>19</v>
      </c>
    </row>
    <row r="23" spans="1:70" ht="14.25">
      <c r="A23" s="61">
        <v>19</v>
      </c>
      <c r="B23" s="62" t="s">
        <v>239</v>
      </c>
      <c r="C23" s="62" t="s">
        <v>219</v>
      </c>
      <c r="D23" s="63"/>
      <c r="E23" s="64">
        <f t="shared" si="24"/>
        <v>1554.9</v>
      </c>
      <c r="F23" s="65">
        <f t="shared" si="25"/>
        <v>11.900000000000013</v>
      </c>
      <c r="G23" s="63">
        <v>1543</v>
      </c>
      <c r="H23" s="66"/>
      <c r="I23" s="67">
        <f t="shared" si="26"/>
        <v>-8.6363636363637397</v>
      </c>
      <c r="J23" s="68">
        <f t="shared" si="27"/>
        <v>15</v>
      </c>
      <c r="K23" s="60">
        <v>12</v>
      </c>
      <c r="L23" s="70">
        <v>11</v>
      </c>
      <c r="M23" s="71">
        <f t="shared" si="28"/>
        <v>1551.6363636363637</v>
      </c>
      <c r="N23" s="67">
        <f t="shared" si="29"/>
        <v>129</v>
      </c>
      <c r="O23" s="72">
        <f t="shared" si="30"/>
        <v>104</v>
      </c>
      <c r="P23" s="73">
        <v>38</v>
      </c>
      <c r="Q23" s="74">
        <v>2</v>
      </c>
      <c r="R23" s="75">
        <v>7</v>
      </c>
      <c r="S23" s="76">
        <v>1</v>
      </c>
      <c r="T23" s="77">
        <v>9</v>
      </c>
      <c r="U23" s="78">
        <v>1</v>
      </c>
      <c r="V23" s="75">
        <v>3</v>
      </c>
      <c r="W23" s="78">
        <v>0</v>
      </c>
      <c r="X23" s="77">
        <v>15</v>
      </c>
      <c r="Y23" s="78">
        <v>0</v>
      </c>
      <c r="Z23" s="77">
        <v>29</v>
      </c>
      <c r="AA23" s="78">
        <v>2</v>
      </c>
      <c r="AB23" s="77">
        <v>34</v>
      </c>
      <c r="AC23" s="76">
        <v>0</v>
      </c>
      <c r="AD23" s="73">
        <v>27</v>
      </c>
      <c r="AE23" s="74">
        <v>2</v>
      </c>
      <c r="AF23" s="79">
        <v>10</v>
      </c>
      <c r="AG23" s="76">
        <v>2</v>
      </c>
      <c r="AH23" s="75">
        <v>8</v>
      </c>
      <c r="AI23" s="78">
        <v>2</v>
      </c>
      <c r="AJ23" s="75">
        <v>24</v>
      </c>
      <c r="AK23" s="78">
        <v>0</v>
      </c>
      <c r="AL23" s="50"/>
      <c r="AM23" s="22"/>
      <c r="AN23" s="50"/>
      <c r="AO23" s="80">
        <f t="shared" si="0"/>
        <v>1200</v>
      </c>
      <c r="AP23" s="56">
        <f t="shared" si="1"/>
        <v>1760</v>
      </c>
      <c r="AQ23" s="81">
        <f t="shared" si="2"/>
        <v>1741</v>
      </c>
      <c r="AR23" s="56">
        <f t="shared" si="3"/>
        <v>1861</v>
      </c>
      <c r="AS23" s="81">
        <f t="shared" si="4"/>
        <v>1585</v>
      </c>
      <c r="AT23" s="81">
        <f t="shared" si="5"/>
        <v>1300</v>
      </c>
      <c r="AU23" s="81">
        <f t="shared" si="6"/>
        <v>1294</v>
      </c>
      <c r="AV23" s="81">
        <f t="shared" si="7"/>
        <v>1398</v>
      </c>
      <c r="AW23" s="56">
        <f t="shared" si="8"/>
        <v>1686</v>
      </c>
      <c r="AX23" s="81">
        <f t="shared" si="9"/>
        <v>1749</v>
      </c>
      <c r="AY23" s="81">
        <f t="shared" si="10"/>
        <v>1494</v>
      </c>
      <c r="AZ23" s="2"/>
      <c r="BA23" s="82">
        <f t="shared" si="11"/>
        <v>8</v>
      </c>
      <c r="BB23" s="81">
        <f t="shared" si="12"/>
        <v>18</v>
      </c>
      <c r="BC23" s="81">
        <f t="shared" si="13"/>
        <v>14</v>
      </c>
      <c r="BD23" s="56">
        <f t="shared" si="14"/>
        <v>13</v>
      </c>
      <c r="BE23" s="81">
        <f t="shared" si="15"/>
        <v>12</v>
      </c>
      <c r="BF23" s="81">
        <f t="shared" si="16"/>
        <v>11</v>
      </c>
      <c r="BG23" s="81">
        <f t="shared" si="17"/>
        <v>10</v>
      </c>
      <c r="BH23" s="81">
        <f t="shared" si="18"/>
        <v>7</v>
      </c>
      <c r="BI23" s="81">
        <f t="shared" si="19"/>
        <v>10</v>
      </c>
      <c r="BJ23" s="81">
        <f t="shared" si="20"/>
        <v>12</v>
      </c>
      <c r="BK23" s="81">
        <f t="shared" si="21"/>
        <v>14</v>
      </c>
      <c r="BL23" s="57">
        <f t="shared" si="31"/>
        <v>129</v>
      </c>
      <c r="BM23" s="56">
        <f t="shared" si="32"/>
        <v>7</v>
      </c>
      <c r="BN23" s="56">
        <f t="shared" si="33"/>
        <v>18</v>
      </c>
      <c r="BO23" s="58">
        <f t="shared" si="34"/>
        <v>104</v>
      </c>
      <c r="BQ23" s="83">
        <f t="shared" si="22"/>
        <v>25</v>
      </c>
      <c r="BR23" s="84">
        <f t="shared" si="23"/>
        <v>15</v>
      </c>
    </row>
    <row r="24" spans="1:70" ht="14.25">
      <c r="A24" s="61">
        <v>20</v>
      </c>
      <c r="B24" s="62" t="s">
        <v>240</v>
      </c>
      <c r="C24" s="62" t="s">
        <v>219</v>
      </c>
      <c r="D24" s="63"/>
      <c r="E24" s="64">
        <f t="shared" si="24"/>
        <v>1507.5</v>
      </c>
      <c r="F24" s="65">
        <f t="shared" si="25"/>
        <v>-30.500000000000007</v>
      </c>
      <c r="G24" s="63">
        <v>1538</v>
      </c>
      <c r="H24" s="66"/>
      <c r="I24" s="67">
        <f t="shared" si="26"/>
        <v>52.5</v>
      </c>
      <c r="J24" s="68">
        <f t="shared" si="27"/>
        <v>37</v>
      </c>
      <c r="K24" s="60">
        <v>8</v>
      </c>
      <c r="L24" s="70">
        <v>10</v>
      </c>
      <c r="M24" s="71">
        <f t="shared" si="28"/>
        <v>1485.5</v>
      </c>
      <c r="N24" s="67">
        <f t="shared" si="29"/>
        <v>94</v>
      </c>
      <c r="O24" s="72">
        <f t="shared" si="30"/>
        <v>79</v>
      </c>
      <c r="P24" s="73">
        <v>1</v>
      </c>
      <c r="Q24" s="74">
        <v>1</v>
      </c>
      <c r="R24" s="75">
        <v>17</v>
      </c>
      <c r="S24" s="76">
        <v>0</v>
      </c>
      <c r="T24" s="77">
        <v>37</v>
      </c>
      <c r="U24" s="78">
        <v>0</v>
      </c>
      <c r="V24" s="75">
        <v>40</v>
      </c>
      <c r="W24" s="78">
        <v>2</v>
      </c>
      <c r="X24" s="77">
        <v>27</v>
      </c>
      <c r="Y24" s="78">
        <v>1</v>
      </c>
      <c r="Z24" s="77">
        <v>21</v>
      </c>
      <c r="AA24" s="78">
        <v>0</v>
      </c>
      <c r="AB24" s="77">
        <v>35</v>
      </c>
      <c r="AC24" s="76">
        <v>0</v>
      </c>
      <c r="AD24" s="73">
        <v>39</v>
      </c>
      <c r="AE24" s="74">
        <v>2</v>
      </c>
      <c r="AF24" s="79">
        <v>11</v>
      </c>
      <c r="AG24" s="76">
        <v>0</v>
      </c>
      <c r="AH24" s="75">
        <v>26</v>
      </c>
      <c r="AI24" s="78">
        <v>2</v>
      </c>
      <c r="AJ24" s="75">
        <v>12</v>
      </c>
      <c r="AK24" s="78">
        <v>0</v>
      </c>
      <c r="AL24" s="50"/>
      <c r="AM24" s="22"/>
      <c r="AN24" s="50"/>
      <c r="AO24" s="80">
        <f t="shared" si="0"/>
        <v>1906</v>
      </c>
      <c r="AP24" s="56">
        <f t="shared" si="1"/>
        <v>1558</v>
      </c>
      <c r="AQ24" s="81">
        <f t="shared" si="2"/>
        <v>1202</v>
      </c>
      <c r="AR24" s="56" t="str">
        <f t="shared" si="3"/>
        <v>999 *</v>
      </c>
      <c r="AS24" s="81">
        <f t="shared" si="4"/>
        <v>1398</v>
      </c>
      <c r="AT24" s="81">
        <f t="shared" si="5"/>
        <v>1523</v>
      </c>
      <c r="AU24" s="81">
        <f t="shared" si="6"/>
        <v>1283</v>
      </c>
      <c r="AV24" s="81">
        <f t="shared" si="7"/>
        <v>1193</v>
      </c>
      <c r="AW24" s="56">
        <f t="shared" si="8"/>
        <v>1686</v>
      </c>
      <c r="AX24" s="81">
        <f t="shared" si="9"/>
        <v>1436</v>
      </c>
      <c r="AY24" s="81">
        <f t="shared" si="10"/>
        <v>1670</v>
      </c>
      <c r="AZ24" s="2"/>
      <c r="BA24" s="82">
        <f t="shared" si="11"/>
        <v>11</v>
      </c>
      <c r="BB24" s="81">
        <f t="shared" si="12"/>
        <v>15</v>
      </c>
      <c r="BC24" s="81">
        <f t="shared" si="13"/>
        <v>10</v>
      </c>
      <c r="BD24" s="56">
        <f t="shared" si="14"/>
        <v>0</v>
      </c>
      <c r="BE24" s="81">
        <f t="shared" si="15"/>
        <v>7</v>
      </c>
      <c r="BF24" s="81">
        <f t="shared" si="16"/>
        <v>11</v>
      </c>
      <c r="BG24" s="81">
        <f t="shared" si="17"/>
        <v>8</v>
      </c>
      <c r="BH24" s="81">
        <f t="shared" si="18"/>
        <v>3</v>
      </c>
      <c r="BI24" s="81">
        <f t="shared" si="19"/>
        <v>9</v>
      </c>
      <c r="BJ24" s="81">
        <f t="shared" si="20"/>
        <v>9</v>
      </c>
      <c r="BK24" s="81">
        <f t="shared" si="21"/>
        <v>11</v>
      </c>
      <c r="BL24" s="57">
        <f t="shared" si="31"/>
        <v>94</v>
      </c>
      <c r="BM24" s="56">
        <f t="shared" si="32"/>
        <v>0</v>
      </c>
      <c r="BN24" s="56">
        <f t="shared" si="33"/>
        <v>15</v>
      </c>
      <c r="BO24" s="58">
        <f t="shared" si="34"/>
        <v>79</v>
      </c>
      <c r="BQ24" s="83">
        <f t="shared" si="22"/>
        <v>4</v>
      </c>
      <c r="BR24" s="84">
        <f t="shared" si="23"/>
        <v>37</v>
      </c>
    </row>
    <row r="25" spans="1:70" ht="14.25">
      <c r="A25" s="61">
        <v>21</v>
      </c>
      <c r="B25" s="62" t="s">
        <v>241</v>
      </c>
      <c r="C25" s="62" t="s">
        <v>219</v>
      </c>
      <c r="D25" s="63" t="s">
        <v>220</v>
      </c>
      <c r="E25" s="64">
        <f t="shared" si="24"/>
        <v>1543.6</v>
      </c>
      <c r="F25" s="65">
        <f t="shared" si="25"/>
        <v>20.600000000000023</v>
      </c>
      <c r="G25" s="63">
        <v>1523</v>
      </c>
      <c r="H25" s="66"/>
      <c r="I25" s="67">
        <f t="shared" si="26"/>
        <v>-93.63636363636374</v>
      </c>
      <c r="J25" s="68">
        <f t="shared" si="27"/>
        <v>20</v>
      </c>
      <c r="K25" s="60">
        <v>11</v>
      </c>
      <c r="L25" s="70">
        <v>11</v>
      </c>
      <c r="M25" s="71">
        <f t="shared" si="28"/>
        <v>1616.6363636363637</v>
      </c>
      <c r="N25" s="67">
        <f t="shared" si="29"/>
        <v>120</v>
      </c>
      <c r="O25" s="72">
        <f t="shared" si="30"/>
        <v>99</v>
      </c>
      <c r="P25" s="73">
        <v>2</v>
      </c>
      <c r="Q25" s="74">
        <v>1</v>
      </c>
      <c r="R25" s="75">
        <v>18</v>
      </c>
      <c r="S25" s="76">
        <v>2</v>
      </c>
      <c r="T25" s="77">
        <v>8</v>
      </c>
      <c r="U25" s="78">
        <v>0</v>
      </c>
      <c r="V25" s="75">
        <v>10</v>
      </c>
      <c r="W25" s="78">
        <v>1</v>
      </c>
      <c r="X25" s="77">
        <v>4</v>
      </c>
      <c r="Y25" s="78">
        <v>0</v>
      </c>
      <c r="Z25" s="77">
        <v>20</v>
      </c>
      <c r="AA25" s="78">
        <v>2</v>
      </c>
      <c r="AB25" s="77">
        <v>22</v>
      </c>
      <c r="AC25" s="76">
        <v>2</v>
      </c>
      <c r="AD25" s="73">
        <v>14</v>
      </c>
      <c r="AE25" s="74">
        <v>0</v>
      </c>
      <c r="AF25" s="79">
        <v>34</v>
      </c>
      <c r="AG25" s="76">
        <v>2</v>
      </c>
      <c r="AH25" s="75">
        <v>23</v>
      </c>
      <c r="AI25" s="78">
        <v>1</v>
      </c>
      <c r="AJ25" s="75">
        <v>16</v>
      </c>
      <c r="AK25" s="78">
        <v>0</v>
      </c>
      <c r="AL25" s="50"/>
      <c r="AM25" s="22"/>
      <c r="AN25" s="50"/>
      <c r="AO25" s="80">
        <f t="shared" si="0"/>
        <v>1893</v>
      </c>
      <c r="AP25" s="56">
        <f t="shared" si="1"/>
        <v>1556</v>
      </c>
      <c r="AQ25" s="81">
        <f t="shared" si="2"/>
        <v>1749</v>
      </c>
      <c r="AR25" s="56">
        <f t="shared" si="3"/>
        <v>1686</v>
      </c>
      <c r="AS25" s="81">
        <f t="shared" si="4"/>
        <v>1849</v>
      </c>
      <c r="AT25" s="81">
        <f t="shared" si="5"/>
        <v>1538</v>
      </c>
      <c r="AU25" s="81">
        <f t="shared" si="6"/>
        <v>1520</v>
      </c>
      <c r="AV25" s="81">
        <f t="shared" si="7"/>
        <v>1627</v>
      </c>
      <c r="AW25" s="56">
        <f t="shared" si="8"/>
        <v>1294</v>
      </c>
      <c r="AX25" s="81">
        <f t="shared" si="9"/>
        <v>1506</v>
      </c>
      <c r="AY25" s="81">
        <f t="shared" si="10"/>
        <v>1565</v>
      </c>
      <c r="AZ25" s="2"/>
      <c r="BA25" s="82">
        <f t="shared" si="11"/>
        <v>9</v>
      </c>
      <c r="BB25" s="81">
        <f t="shared" si="12"/>
        <v>12</v>
      </c>
      <c r="BC25" s="81">
        <f t="shared" si="13"/>
        <v>12</v>
      </c>
      <c r="BD25" s="56">
        <f t="shared" si="14"/>
        <v>10</v>
      </c>
      <c r="BE25" s="81">
        <f t="shared" si="15"/>
        <v>13</v>
      </c>
      <c r="BF25" s="81">
        <f t="shared" si="16"/>
        <v>8</v>
      </c>
      <c r="BG25" s="81">
        <f t="shared" si="17"/>
        <v>9</v>
      </c>
      <c r="BH25" s="81">
        <f t="shared" si="18"/>
        <v>12</v>
      </c>
      <c r="BI25" s="81">
        <f t="shared" si="19"/>
        <v>10</v>
      </c>
      <c r="BJ25" s="81">
        <f t="shared" si="20"/>
        <v>12</v>
      </c>
      <c r="BK25" s="81">
        <f t="shared" si="21"/>
        <v>13</v>
      </c>
      <c r="BL25" s="57">
        <f t="shared" si="31"/>
        <v>120</v>
      </c>
      <c r="BM25" s="56">
        <f t="shared" si="32"/>
        <v>8</v>
      </c>
      <c r="BN25" s="56">
        <f t="shared" si="33"/>
        <v>13</v>
      </c>
      <c r="BO25" s="58">
        <f t="shared" si="34"/>
        <v>99</v>
      </c>
      <c r="BQ25" s="83">
        <f t="shared" si="22"/>
        <v>21</v>
      </c>
      <c r="BR25" s="84">
        <f t="shared" si="23"/>
        <v>20</v>
      </c>
    </row>
    <row r="26" spans="1:70" ht="14.25">
      <c r="A26" s="61">
        <v>22</v>
      </c>
      <c r="B26" s="62" t="s">
        <v>242</v>
      </c>
      <c r="C26" s="62" t="s">
        <v>219</v>
      </c>
      <c r="D26" s="63"/>
      <c r="E26" s="64">
        <f t="shared" si="24"/>
        <v>1493.98</v>
      </c>
      <c r="F26" s="65">
        <f t="shared" si="25"/>
        <v>-26.019999999999968</v>
      </c>
      <c r="G26" s="63">
        <v>1520</v>
      </c>
      <c r="H26" s="66"/>
      <c r="I26" s="67">
        <f t="shared" si="26"/>
        <v>27.36363636363626</v>
      </c>
      <c r="J26" s="68">
        <f t="shared" si="27"/>
        <v>32</v>
      </c>
      <c r="K26" s="60">
        <v>9</v>
      </c>
      <c r="L26" s="70">
        <v>11</v>
      </c>
      <c r="M26" s="71">
        <f t="shared" si="28"/>
        <v>1492.6363636363637</v>
      </c>
      <c r="N26" s="67">
        <f t="shared" si="29"/>
        <v>114</v>
      </c>
      <c r="O26" s="72">
        <f t="shared" si="30"/>
        <v>93</v>
      </c>
      <c r="P26" s="73">
        <v>3</v>
      </c>
      <c r="Q26" s="74">
        <v>2</v>
      </c>
      <c r="R26" s="75">
        <v>9</v>
      </c>
      <c r="S26" s="76">
        <v>1</v>
      </c>
      <c r="T26" s="77">
        <v>11</v>
      </c>
      <c r="U26" s="78">
        <v>0</v>
      </c>
      <c r="V26" s="75">
        <v>37</v>
      </c>
      <c r="W26" s="78">
        <v>2</v>
      </c>
      <c r="X26" s="77">
        <v>7</v>
      </c>
      <c r="Y26" s="78">
        <v>0</v>
      </c>
      <c r="Z26" s="77">
        <v>38</v>
      </c>
      <c r="AA26" s="78">
        <v>1</v>
      </c>
      <c r="AB26" s="77">
        <v>21</v>
      </c>
      <c r="AC26" s="76">
        <v>0</v>
      </c>
      <c r="AD26" s="73">
        <v>35</v>
      </c>
      <c r="AE26" s="74">
        <v>0</v>
      </c>
      <c r="AF26" s="79">
        <v>33</v>
      </c>
      <c r="AG26" s="76">
        <v>1</v>
      </c>
      <c r="AH26" s="75">
        <v>12</v>
      </c>
      <c r="AI26" s="78">
        <v>0</v>
      </c>
      <c r="AJ26" s="75">
        <v>39</v>
      </c>
      <c r="AK26" s="78">
        <v>2</v>
      </c>
      <c r="AL26" s="50"/>
      <c r="AM26" s="22"/>
      <c r="AN26" s="50"/>
      <c r="AO26" s="80">
        <f t="shared" si="0"/>
        <v>1861</v>
      </c>
      <c r="AP26" s="56">
        <f t="shared" si="1"/>
        <v>1741</v>
      </c>
      <c r="AQ26" s="81">
        <f t="shared" si="2"/>
        <v>1686</v>
      </c>
      <c r="AR26" s="56">
        <f t="shared" si="3"/>
        <v>1202</v>
      </c>
      <c r="AS26" s="81">
        <f t="shared" si="4"/>
        <v>1760</v>
      </c>
      <c r="AT26" s="81">
        <f t="shared" si="5"/>
        <v>1200</v>
      </c>
      <c r="AU26" s="81">
        <f t="shared" si="6"/>
        <v>1523</v>
      </c>
      <c r="AV26" s="81">
        <f t="shared" si="7"/>
        <v>1283</v>
      </c>
      <c r="AW26" s="56">
        <f t="shared" si="8"/>
        <v>1300</v>
      </c>
      <c r="AX26" s="81">
        <f t="shared" si="9"/>
        <v>1670</v>
      </c>
      <c r="AY26" s="81">
        <f t="shared" si="10"/>
        <v>1193</v>
      </c>
      <c r="AZ26" s="2"/>
      <c r="BA26" s="82">
        <f t="shared" si="11"/>
        <v>13</v>
      </c>
      <c r="BB26" s="81">
        <f t="shared" si="12"/>
        <v>14</v>
      </c>
      <c r="BC26" s="81">
        <f t="shared" si="13"/>
        <v>9</v>
      </c>
      <c r="BD26" s="56">
        <f t="shared" si="14"/>
        <v>10</v>
      </c>
      <c r="BE26" s="81">
        <f t="shared" si="15"/>
        <v>18</v>
      </c>
      <c r="BF26" s="81">
        <f t="shared" si="16"/>
        <v>8</v>
      </c>
      <c r="BG26" s="81">
        <f t="shared" si="17"/>
        <v>11</v>
      </c>
      <c r="BH26" s="81">
        <f t="shared" si="18"/>
        <v>8</v>
      </c>
      <c r="BI26" s="81">
        <f t="shared" si="19"/>
        <v>9</v>
      </c>
      <c r="BJ26" s="81">
        <f t="shared" si="20"/>
        <v>11</v>
      </c>
      <c r="BK26" s="81">
        <f t="shared" si="21"/>
        <v>3</v>
      </c>
      <c r="BL26" s="57">
        <f t="shared" si="31"/>
        <v>114</v>
      </c>
      <c r="BM26" s="56">
        <f t="shared" si="32"/>
        <v>3</v>
      </c>
      <c r="BN26" s="56">
        <f t="shared" si="33"/>
        <v>18</v>
      </c>
      <c r="BO26" s="58">
        <f t="shared" si="34"/>
        <v>93</v>
      </c>
      <c r="BQ26" s="83">
        <f t="shared" si="22"/>
        <v>9</v>
      </c>
      <c r="BR26" s="84">
        <f t="shared" si="23"/>
        <v>32</v>
      </c>
    </row>
    <row r="27" spans="1:70" ht="14.25">
      <c r="A27" s="61">
        <v>23</v>
      </c>
      <c r="B27" s="62" t="s">
        <v>243</v>
      </c>
      <c r="C27" s="62" t="s">
        <v>219</v>
      </c>
      <c r="D27" s="63" t="s">
        <v>223</v>
      </c>
      <c r="E27" s="64">
        <f t="shared" si="24"/>
        <v>1526.5</v>
      </c>
      <c r="F27" s="65">
        <f t="shared" si="25"/>
        <v>20.500000000000007</v>
      </c>
      <c r="G27" s="63">
        <v>1506</v>
      </c>
      <c r="H27" s="66"/>
      <c r="I27" s="67">
        <f t="shared" si="26"/>
        <v>-47.727272727272748</v>
      </c>
      <c r="J27" s="68">
        <f t="shared" si="27"/>
        <v>14</v>
      </c>
      <c r="K27" s="60">
        <v>12</v>
      </c>
      <c r="L27" s="70">
        <v>11</v>
      </c>
      <c r="M27" s="71">
        <f t="shared" si="28"/>
        <v>1553.7272727272727</v>
      </c>
      <c r="N27" s="67">
        <f t="shared" si="29"/>
        <v>137</v>
      </c>
      <c r="O27" s="72">
        <f t="shared" si="30"/>
        <v>113</v>
      </c>
      <c r="P27" s="73">
        <v>4</v>
      </c>
      <c r="Q27" s="74">
        <v>1</v>
      </c>
      <c r="R27" s="75">
        <v>2</v>
      </c>
      <c r="S27" s="76">
        <v>1</v>
      </c>
      <c r="T27" s="77">
        <v>34</v>
      </c>
      <c r="U27" s="78">
        <v>2</v>
      </c>
      <c r="V27" s="75">
        <v>24</v>
      </c>
      <c r="W27" s="78">
        <v>2</v>
      </c>
      <c r="X27" s="77">
        <v>9</v>
      </c>
      <c r="Y27" s="78">
        <v>2</v>
      </c>
      <c r="Z27" s="77">
        <v>31</v>
      </c>
      <c r="AA27" s="78">
        <v>1</v>
      </c>
      <c r="AB27" s="77">
        <v>17</v>
      </c>
      <c r="AC27" s="76">
        <v>0</v>
      </c>
      <c r="AD27" s="73">
        <v>36</v>
      </c>
      <c r="AE27" s="74">
        <v>1</v>
      </c>
      <c r="AF27" s="79">
        <v>14</v>
      </c>
      <c r="AG27" s="76">
        <v>0</v>
      </c>
      <c r="AH27" s="75">
        <v>21</v>
      </c>
      <c r="AI27" s="78">
        <v>1</v>
      </c>
      <c r="AJ27" s="75">
        <v>18</v>
      </c>
      <c r="AK27" s="78">
        <v>1</v>
      </c>
      <c r="AL27" s="50"/>
      <c r="AM27" s="22"/>
      <c r="AN27" s="50"/>
      <c r="AO27" s="80">
        <f t="shared" si="0"/>
        <v>1849</v>
      </c>
      <c r="AP27" s="56">
        <f t="shared" si="1"/>
        <v>1893</v>
      </c>
      <c r="AQ27" s="81">
        <f t="shared" si="2"/>
        <v>1294</v>
      </c>
      <c r="AR27" s="56">
        <f t="shared" si="3"/>
        <v>1494</v>
      </c>
      <c r="AS27" s="81">
        <f t="shared" si="4"/>
        <v>1741</v>
      </c>
      <c r="AT27" s="81">
        <f t="shared" si="5"/>
        <v>1300</v>
      </c>
      <c r="AU27" s="81">
        <f t="shared" si="6"/>
        <v>1558</v>
      </c>
      <c r="AV27" s="81">
        <f t="shared" si="7"/>
        <v>1256</v>
      </c>
      <c r="AW27" s="56">
        <f t="shared" si="8"/>
        <v>1627</v>
      </c>
      <c r="AX27" s="81">
        <f t="shared" si="9"/>
        <v>1523</v>
      </c>
      <c r="AY27" s="81">
        <f t="shared" si="10"/>
        <v>1556</v>
      </c>
      <c r="AZ27" s="2"/>
      <c r="BA27" s="82">
        <f t="shared" si="11"/>
        <v>13</v>
      </c>
      <c r="BB27" s="81">
        <f t="shared" si="12"/>
        <v>9</v>
      </c>
      <c r="BC27" s="81">
        <f t="shared" si="13"/>
        <v>10</v>
      </c>
      <c r="BD27" s="56">
        <f t="shared" si="14"/>
        <v>14</v>
      </c>
      <c r="BE27" s="81">
        <f t="shared" si="15"/>
        <v>14</v>
      </c>
      <c r="BF27" s="81">
        <f t="shared" si="16"/>
        <v>14</v>
      </c>
      <c r="BG27" s="81">
        <f t="shared" si="17"/>
        <v>15</v>
      </c>
      <c r="BH27" s="81">
        <f t="shared" si="18"/>
        <v>13</v>
      </c>
      <c r="BI27" s="81">
        <f t="shared" si="19"/>
        <v>12</v>
      </c>
      <c r="BJ27" s="81">
        <f t="shared" si="20"/>
        <v>11</v>
      </c>
      <c r="BK27" s="81">
        <f t="shared" si="21"/>
        <v>12</v>
      </c>
      <c r="BL27" s="57">
        <f t="shared" si="31"/>
        <v>137</v>
      </c>
      <c r="BM27" s="56">
        <f t="shared" si="32"/>
        <v>9</v>
      </c>
      <c r="BN27" s="56">
        <f t="shared" si="33"/>
        <v>15</v>
      </c>
      <c r="BO27" s="58">
        <f t="shared" si="34"/>
        <v>113</v>
      </c>
      <c r="BQ27" s="83">
        <f t="shared" si="22"/>
        <v>27</v>
      </c>
      <c r="BR27" s="84">
        <f t="shared" si="23"/>
        <v>14</v>
      </c>
    </row>
    <row r="28" spans="1:70" ht="14.25">
      <c r="A28" s="61">
        <v>24</v>
      </c>
      <c r="B28" s="62" t="s">
        <v>244</v>
      </c>
      <c r="C28" s="62" t="s">
        <v>219</v>
      </c>
      <c r="D28" s="63"/>
      <c r="E28" s="64">
        <f t="shared" si="24"/>
        <v>1538.92</v>
      </c>
      <c r="F28" s="65">
        <f t="shared" si="25"/>
        <v>44.919999999999973</v>
      </c>
      <c r="G28" s="63">
        <v>1494</v>
      </c>
      <c r="H28" s="66"/>
      <c r="I28" s="67">
        <f t="shared" si="26"/>
        <v>-67.818181818181756</v>
      </c>
      <c r="J28" s="68">
        <f t="shared" si="27"/>
        <v>8</v>
      </c>
      <c r="K28" s="60">
        <v>14</v>
      </c>
      <c r="L28" s="70">
        <v>11</v>
      </c>
      <c r="M28" s="71">
        <f t="shared" si="28"/>
        <v>1561.8181818181818</v>
      </c>
      <c r="N28" s="67">
        <f t="shared" si="29"/>
        <v>131</v>
      </c>
      <c r="O28" s="72">
        <f t="shared" si="30"/>
        <v>107</v>
      </c>
      <c r="P28" s="73">
        <v>5</v>
      </c>
      <c r="Q28" s="74">
        <v>0</v>
      </c>
      <c r="R28" s="75">
        <v>33</v>
      </c>
      <c r="S28" s="76">
        <v>2</v>
      </c>
      <c r="T28" s="77">
        <v>1</v>
      </c>
      <c r="U28" s="78">
        <v>2</v>
      </c>
      <c r="V28" s="75">
        <v>23</v>
      </c>
      <c r="W28" s="78">
        <v>0</v>
      </c>
      <c r="X28" s="77">
        <v>26</v>
      </c>
      <c r="Y28" s="78">
        <v>2</v>
      </c>
      <c r="Z28" s="77">
        <v>15</v>
      </c>
      <c r="AA28" s="78">
        <v>2</v>
      </c>
      <c r="AB28" s="77">
        <v>3</v>
      </c>
      <c r="AC28" s="76">
        <v>1</v>
      </c>
      <c r="AD28" s="73">
        <v>13</v>
      </c>
      <c r="AE28" s="74">
        <v>0</v>
      </c>
      <c r="AF28" s="79">
        <v>35</v>
      </c>
      <c r="AG28" s="76">
        <v>2</v>
      </c>
      <c r="AH28" s="75">
        <v>31</v>
      </c>
      <c r="AI28" s="78">
        <v>1</v>
      </c>
      <c r="AJ28" s="75">
        <v>19</v>
      </c>
      <c r="AK28" s="78">
        <v>2</v>
      </c>
      <c r="AL28" s="50"/>
      <c r="AM28" s="22"/>
      <c r="AN28" s="50"/>
      <c r="AO28" s="80">
        <f t="shared" si="0"/>
        <v>1791</v>
      </c>
      <c r="AP28" s="56">
        <f t="shared" si="1"/>
        <v>1300</v>
      </c>
      <c r="AQ28" s="81">
        <f t="shared" si="2"/>
        <v>1906</v>
      </c>
      <c r="AR28" s="56">
        <f t="shared" si="3"/>
        <v>1506</v>
      </c>
      <c r="AS28" s="81">
        <f t="shared" si="4"/>
        <v>1436</v>
      </c>
      <c r="AT28" s="81">
        <f t="shared" si="5"/>
        <v>1585</v>
      </c>
      <c r="AU28" s="81">
        <f t="shared" si="6"/>
        <v>1861</v>
      </c>
      <c r="AV28" s="81">
        <f t="shared" si="7"/>
        <v>1669</v>
      </c>
      <c r="AW28" s="56">
        <f t="shared" si="8"/>
        <v>1283</v>
      </c>
      <c r="AX28" s="81">
        <f t="shared" si="9"/>
        <v>1300</v>
      </c>
      <c r="AY28" s="81">
        <f t="shared" si="10"/>
        <v>1543</v>
      </c>
      <c r="AZ28" s="2"/>
      <c r="BA28" s="82">
        <f t="shared" si="11"/>
        <v>16</v>
      </c>
      <c r="BB28" s="81">
        <f t="shared" si="12"/>
        <v>9</v>
      </c>
      <c r="BC28" s="81">
        <f t="shared" si="13"/>
        <v>11</v>
      </c>
      <c r="BD28" s="56">
        <f t="shared" si="14"/>
        <v>12</v>
      </c>
      <c r="BE28" s="81">
        <f t="shared" si="15"/>
        <v>9</v>
      </c>
      <c r="BF28" s="81">
        <f t="shared" si="16"/>
        <v>12</v>
      </c>
      <c r="BG28" s="81">
        <f t="shared" si="17"/>
        <v>13</v>
      </c>
      <c r="BH28" s="81">
        <f t="shared" si="18"/>
        <v>15</v>
      </c>
      <c r="BI28" s="81">
        <f t="shared" si="19"/>
        <v>8</v>
      </c>
      <c r="BJ28" s="81">
        <f t="shared" si="20"/>
        <v>14</v>
      </c>
      <c r="BK28" s="81">
        <f t="shared" si="21"/>
        <v>12</v>
      </c>
      <c r="BL28" s="57">
        <f t="shared" si="31"/>
        <v>131</v>
      </c>
      <c r="BM28" s="56">
        <f t="shared" si="32"/>
        <v>8</v>
      </c>
      <c r="BN28" s="56">
        <f t="shared" si="33"/>
        <v>16</v>
      </c>
      <c r="BO28" s="58">
        <f t="shared" si="34"/>
        <v>107</v>
      </c>
      <c r="BQ28" s="83">
        <f t="shared" si="22"/>
        <v>33</v>
      </c>
      <c r="BR28" s="84">
        <f t="shared" si="23"/>
        <v>8</v>
      </c>
    </row>
    <row r="29" spans="1:70" ht="14.25">
      <c r="A29" s="61">
        <v>25</v>
      </c>
      <c r="B29" s="62" t="s">
        <v>245</v>
      </c>
      <c r="C29" s="62" t="s">
        <v>219</v>
      </c>
      <c r="D29" s="63" t="s">
        <v>223</v>
      </c>
      <c r="E29" s="64">
        <f t="shared" si="24"/>
        <v>1550.5</v>
      </c>
      <c r="F29" s="65">
        <f t="shared" si="25"/>
        <v>65.499999999999986</v>
      </c>
      <c r="G29" s="63">
        <v>1485</v>
      </c>
      <c r="H29" s="66"/>
      <c r="I29" s="67">
        <f t="shared" si="26"/>
        <v>-161.36363636363626</v>
      </c>
      <c r="J29" s="68">
        <f t="shared" si="27"/>
        <v>6</v>
      </c>
      <c r="K29" s="60">
        <v>14</v>
      </c>
      <c r="L29" s="70">
        <v>11</v>
      </c>
      <c r="M29" s="71">
        <f t="shared" si="28"/>
        <v>1646.3636363636363</v>
      </c>
      <c r="N29" s="67">
        <f t="shared" si="29"/>
        <v>140</v>
      </c>
      <c r="O29" s="72">
        <f t="shared" si="30"/>
        <v>114</v>
      </c>
      <c r="P29" s="73">
        <v>6</v>
      </c>
      <c r="Q29" s="74">
        <v>2</v>
      </c>
      <c r="R29" s="75">
        <v>8</v>
      </c>
      <c r="S29" s="76">
        <v>1</v>
      </c>
      <c r="T29" s="77">
        <v>10</v>
      </c>
      <c r="U29" s="78">
        <v>2</v>
      </c>
      <c r="V29" s="75">
        <v>17</v>
      </c>
      <c r="W29" s="78">
        <v>0</v>
      </c>
      <c r="X29" s="77">
        <v>35</v>
      </c>
      <c r="Y29" s="78">
        <v>2</v>
      </c>
      <c r="Z29" s="77">
        <v>9</v>
      </c>
      <c r="AA29" s="78">
        <v>0</v>
      </c>
      <c r="AB29" s="77">
        <v>36</v>
      </c>
      <c r="AC29" s="76">
        <v>0</v>
      </c>
      <c r="AD29" s="73">
        <v>1</v>
      </c>
      <c r="AE29" s="74">
        <v>2</v>
      </c>
      <c r="AF29" s="79">
        <v>18</v>
      </c>
      <c r="AG29" s="76">
        <v>2</v>
      </c>
      <c r="AH29" s="75">
        <v>4</v>
      </c>
      <c r="AI29" s="78">
        <v>2</v>
      </c>
      <c r="AJ29" s="75">
        <v>7</v>
      </c>
      <c r="AK29" s="78">
        <v>1</v>
      </c>
      <c r="AL29" s="50"/>
      <c r="AM29" s="22"/>
      <c r="AN29" s="50"/>
      <c r="AO29" s="80">
        <f t="shared" si="0"/>
        <v>1766</v>
      </c>
      <c r="AP29" s="56">
        <f t="shared" si="1"/>
        <v>1749</v>
      </c>
      <c r="AQ29" s="81">
        <f t="shared" si="2"/>
        <v>1686</v>
      </c>
      <c r="AR29" s="56">
        <f t="shared" si="3"/>
        <v>1558</v>
      </c>
      <c r="AS29" s="81">
        <f t="shared" si="4"/>
        <v>1283</v>
      </c>
      <c r="AT29" s="81">
        <f t="shared" si="5"/>
        <v>1741</v>
      </c>
      <c r="AU29" s="81">
        <f t="shared" si="6"/>
        <v>1256</v>
      </c>
      <c r="AV29" s="81">
        <f t="shared" si="7"/>
        <v>1906</v>
      </c>
      <c r="AW29" s="56">
        <f t="shared" si="8"/>
        <v>1556</v>
      </c>
      <c r="AX29" s="81">
        <f t="shared" si="9"/>
        <v>1849</v>
      </c>
      <c r="AY29" s="81">
        <f t="shared" si="10"/>
        <v>1760</v>
      </c>
      <c r="AZ29" s="2"/>
      <c r="BA29" s="82">
        <f t="shared" si="11"/>
        <v>14</v>
      </c>
      <c r="BB29" s="81">
        <f t="shared" si="12"/>
        <v>12</v>
      </c>
      <c r="BC29" s="81">
        <f t="shared" si="13"/>
        <v>10</v>
      </c>
      <c r="BD29" s="56">
        <f t="shared" si="14"/>
        <v>15</v>
      </c>
      <c r="BE29" s="81">
        <f t="shared" si="15"/>
        <v>8</v>
      </c>
      <c r="BF29" s="81">
        <f t="shared" si="16"/>
        <v>14</v>
      </c>
      <c r="BG29" s="81">
        <f t="shared" si="17"/>
        <v>13</v>
      </c>
      <c r="BH29" s="81">
        <f t="shared" si="18"/>
        <v>11</v>
      </c>
      <c r="BI29" s="81">
        <f t="shared" si="19"/>
        <v>12</v>
      </c>
      <c r="BJ29" s="81">
        <f t="shared" si="20"/>
        <v>13</v>
      </c>
      <c r="BK29" s="81">
        <f t="shared" si="21"/>
        <v>18</v>
      </c>
      <c r="BL29" s="57">
        <f t="shared" si="31"/>
        <v>140</v>
      </c>
      <c r="BM29" s="56">
        <f t="shared" si="32"/>
        <v>8</v>
      </c>
      <c r="BN29" s="56">
        <f t="shared" si="33"/>
        <v>18</v>
      </c>
      <c r="BO29" s="58">
        <f t="shared" si="34"/>
        <v>114</v>
      </c>
      <c r="BQ29" s="83">
        <f t="shared" si="22"/>
        <v>35</v>
      </c>
      <c r="BR29" s="84">
        <f t="shared" si="23"/>
        <v>6</v>
      </c>
    </row>
    <row r="30" spans="1:70" ht="14.25">
      <c r="A30" s="61">
        <v>26</v>
      </c>
      <c r="B30" s="62" t="s">
        <v>246</v>
      </c>
      <c r="C30" s="62" t="s">
        <v>34</v>
      </c>
      <c r="D30" s="63"/>
      <c r="E30" s="64">
        <f t="shared" si="24"/>
        <v>1442.8</v>
      </c>
      <c r="F30" s="65">
        <f t="shared" si="25"/>
        <v>6.7999999999999972</v>
      </c>
      <c r="G30" s="63">
        <v>1436</v>
      </c>
      <c r="H30" s="66"/>
      <c r="I30" s="67">
        <f t="shared" si="26"/>
        <v>-84</v>
      </c>
      <c r="J30" s="68">
        <f t="shared" si="27"/>
        <v>31</v>
      </c>
      <c r="K30" s="60">
        <v>9</v>
      </c>
      <c r="L30" s="70">
        <v>10</v>
      </c>
      <c r="M30" s="71">
        <f t="shared" si="28"/>
        <v>1520</v>
      </c>
      <c r="N30" s="67">
        <f t="shared" si="29"/>
        <v>114</v>
      </c>
      <c r="O30" s="72">
        <f t="shared" si="30"/>
        <v>96</v>
      </c>
      <c r="P30" s="73">
        <v>7</v>
      </c>
      <c r="Q30" s="74">
        <v>0</v>
      </c>
      <c r="R30" s="75">
        <v>35</v>
      </c>
      <c r="S30" s="76">
        <v>2</v>
      </c>
      <c r="T30" s="77">
        <v>3</v>
      </c>
      <c r="U30" s="78">
        <v>0</v>
      </c>
      <c r="V30" s="75">
        <v>33</v>
      </c>
      <c r="W30" s="78">
        <v>2</v>
      </c>
      <c r="X30" s="77">
        <v>24</v>
      </c>
      <c r="Y30" s="78">
        <v>0</v>
      </c>
      <c r="Z30" s="77">
        <v>18</v>
      </c>
      <c r="AA30" s="78">
        <v>1</v>
      </c>
      <c r="AB30" s="77">
        <v>32</v>
      </c>
      <c r="AC30" s="76">
        <v>0</v>
      </c>
      <c r="AD30" s="73">
        <v>37</v>
      </c>
      <c r="AE30" s="74">
        <v>2</v>
      </c>
      <c r="AF30" s="79">
        <v>1</v>
      </c>
      <c r="AG30" s="76">
        <v>0</v>
      </c>
      <c r="AH30" s="75">
        <v>20</v>
      </c>
      <c r="AI30" s="78">
        <v>0</v>
      </c>
      <c r="AJ30" s="75">
        <v>40</v>
      </c>
      <c r="AK30" s="78">
        <v>2</v>
      </c>
      <c r="AL30" s="50"/>
      <c r="AM30" s="22"/>
      <c r="AN30" s="50"/>
      <c r="AO30" s="80">
        <f t="shared" si="0"/>
        <v>1760</v>
      </c>
      <c r="AP30" s="56">
        <f t="shared" si="1"/>
        <v>1283</v>
      </c>
      <c r="AQ30" s="81">
        <f t="shared" si="2"/>
        <v>1861</v>
      </c>
      <c r="AR30" s="56">
        <f t="shared" si="3"/>
        <v>1300</v>
      </c>
      <c r="AS30" s="81">
        <f t="shared" si="4"/>
        <v>1494</v>
      </c>
      <c r="AT30" s="81">
        <f t="shared" si="5"/>
        <v>1556</v>
      </c>
      <c r="AU30" s="81">
        <f t="shared" si="6"/>
        <v>1300</v>
      </c>
      <c r="AV30" s="81">
        <f t="shared" si="7"/>
        <v>1202</v>
      </c>
      <c r="AW30" s="56">
        <f t="shared" si="8"/>
        <v>1906</v>
      </c>
      <c r="AX30" s="81">
        <f t="shared" si="9"/>
        <v>1538</v>
      </c>
      <c r="AY30" s="81" t="str">
        <f t="shared" si="10"/>
        <v>999 *</v>
      </c>
      <c r="AZ30" s="2"/>
      <c r="BA30" s="82">
        <f t="shared" si="11"/>
        <v>18</v>
      </c>
      <c r="BB30" s="81">
        <f t="shared" si="12"/>
        <v>8</v>
      </c>
      <c r="BC30" s="81">
        <f t="shared" si="13"/>
        <v>13</v>
      </c>
      <c r="BD30" s="56">
        <f t="shared" si="14"/>
        <v>9</v>
      </c>
      <c r="BE30" s="81">
        <f t="shared" si="15"/>
        <v>14</v>
      </c>
      <c r="BF30" s="81">
        <f t="shared" si="16"/>
        <v>12</v>
      </c>
      <c r="BG30" s="81">
        <f t="shared" si="17"/>
        <v>11</v>
      </c>
      <c r="BH30" s="81">
        <f t="shared" si="18"/>
        <v>10</v>
      </c>
      <c r="BI30" s="81">
        <f t="shared" si="19"/>
        <v>11</v>
      </c>
      <c r="BJ30" s="81">
        <f t="shared" si="20"/>
        <v>8</v>
      </c>
      <c r="BK30" s="81">
        <f t="shared" si="21"/>
        <v>0</v>
      </c>
      <c r="BL30" s="57">
        <f t="shared" si="31"/>
        <v>114</v>
      </c>
      <c r="BM30" s="56">
        <f t="shared" si="32"/>
        <v>0</v>
      </c>
      <c r="BN30" s="56">
        <f t="shared" si="33"/>
        <v>18</v>
      </c>
      <c r="BO30" s="58">
        <f t="shared" si="34"/>
        <v>96</v>
      </c>
      <c r="BQ30" s="83">
        <f t="shared" si="22"/>
        <v>10</v>
      </c>
      <c r="BR30" s="84">
        <f t="shared" si="23"/>
        <v>31</v>
      </c>
    </row>
    <row r="31" spans="1:70" ht="14.25">
      <c r="A31" s="61">
        <v>27</v>
      </c>
      <c r="B31" s="62" t="s">
        <v>247</v>
      </c>
      <c r="C31" s="62" t="s">
        <v>219</v>
      </c>
      <c r="D31" s="63"/>
      <c r="E31" s="64">
        <f t="shared" si="24"/>
        <v>1382.46</v>
      </c>
      <c r="F31" s="65">
        <f t="shared" si="25"/>
        <v>-15.540000000000003</v>
      </c>
      <c r="G31" s="63">
        <v>1398</v>
      </c>
      <c r="H31" s="66"/>
      <c r="I31" s="67">
        <f t="shared" si="26"/>
        <v>-72.299999999999955</v>
      </c>
      <c r="J31" s="68">
        <f t="shared" si="27"/>
        <v>38</v>
      </c>
      <c r="K31" s="60">
        <v>7</v>
      </c>
      <c r="L31" s="70">
        <v>10</v>
      </c>
      <c r="M31" s="71">
        <f t="shared" si="28"/>
        <v>1470.3</v>
      </c>
      <c r="N31" s="67">
        <f t="shared" si="29"/>
        <v>106</v>
      </c>
      <c r="O31" s="72">
        <f t="shared" si="30"/>
        <v>91</v>
      </c>
      <c r="P31" s="73">
        <v>8</v>
      </c>
      <c r="Q31" s="74">
        <v>0</v>
      </c>
      <c r="R31" s="75">
        <v>40</v>
      </c>
      <c r="S31" s="76">
        <v>2</v>
      </c>
      <c r="T31" s="77">
        <v>6</v>
      </c>
      <c r="U31" s="78">
        <v>0</v>
      </c>
      <c r="V31" s="75">
        <v>32</v>
      </c>
      <c r="W31" s="78">
        <v>1</v>
      </c>
      <c r="X31" s="77">
        <v>20</v>
      </c>
      <c r="Y31" s="78">
        <v>1</v>
      </c>
      <c r="Z31" s="77">
        <v>35</v>
      </c>
      <c r="AA31" s="78">
        <v>2</v>
      </c>
      <c r="AB31" s="77">
        <v>13</v>
      </c>
      <c r="AC31" s="76">
        <v>0</v>
      </c>
      <c r="AD31" s="73">
        <v>19</v>
      </c>
      <c r="AE31" s="74">
        <v>0</v>
      </c>
      <c r="AF31" s="79">
        <v>38</v>
      </c>
      <c r="AG31" s="76">
        <v>0</v>
      </c>
      <c r="AH31" s="75">
        <v>28</v>
      </c>
      <c r="AI31" s="78">
        <v>1</v>
      </c>
      <c r="AJ31" s="75">
        <v>33</v>
      </c>
      <c r="AK31" s="78">
        <v>0</v>
      </c>
      <c r="AL31" s="50"/>
      <c r="AM31" s="22"/>
      <c r="AN31" s="50"/>
      <c r="AO31" s="80">
        <f t="shared" si="0"/>
        <v>1749</v>
      </c>
      <c r="AP31" s="56" t="str">
        <f t="shared" si="1"/>
        <v>999 *</v>
      </c>
      <c r="AQ31" s="81">
        <f t="shared" si="2"/>
        <v>1766</v>
      </c>
      <c r="AR31" s="56">
        <f t="shared" si="3"/>
        <v>1300</v>
      </c>
      <c r="AS31" s="81">
        <f t="shared" si="4"/>
        <v>1538</v>
      </c>
      <c r="AT31" s="81">
        <f t="shared" si="5"/>
        <v>1283</v>
      </c>
      <c r="AU31" s="81">
        <f t="shared" si="6"/>
        <v>1669</v>
      </c>
      <c r="AV31" s="81">
        <f t="shared" si="7"/>
        <v>1543</v>
      </c>
      <c r="AW31" s="56">
        <f t="shared" si="8"/>
        <v>1200</v>
      </c>
      <c r="AX31" s="81">
        <f t="shared" si="9"/>
        <v>1355</v>
      </c>
      <c r="AY31" s="81">
        <f t="shared" si="10"/>
        <v>1300</v>
      </c>
      <c r="AZ31" s="2"/>
      <c r="BA31" s="82">
        <f t="shared" si="11"/>
        <v>12</v>
      </c>
      <c r="BB31" s="81">
        <f t="shared" si="12"/>
        <v>0</v>
      </c>
      <c r="BC31" s="81">
        <f t="shared" si="13"/>
        <v>14</v>
      </c>
      <c r="BD31" s="56">
        <f t="shared" si="14"/>
        <v>11</v>
      </c>
      <c r="BE31" s="81">
        <f t="shared" si="15"/>
        <v>8</v>
      </c>
      <c r="BF31" s="81">
        <f t="shared" si="16"/>
        <v>8</v>
      </c>
      <c r="BG31" s="81">
        <f t="shared" si="17"/>
        <v>15</v>
      </c>
      <c r="BH31" s="81">
        <f t="shared" si="18"/>
        <v>12</v>
      </c>
      <c r="BI31" s="81">
        <f t="shared" si="19"/>
        <v>8</v>
      </c>
      <c r="BJ31" s="81">
        <f t="shared" si="20"/>
        <v>9</v>
      </c>
      <c r="BK31" s="81">
        <f t="shared" si="21"/>
        <v>9</v>
      </c>
      <c r="BL31" s="57">
        <f t="shared" si="31"/>
        <v>106</v>
      </c>
      <c r="BM31" s="56">
        <f t="shared" si="32"/>
        <v>0</v>
      </c>
      <c r="BN31" s="56">
        <f t="shared" si="33"/>
        <v>15</v>
      </c>
      <c r="BO31" s="58">
        <f t="shared" si="34"/>
        <v>91</v>
      </c>
      <c r="BQ31" s="83">
        <f t="shared" si="22"/>
        <v>3</v>
      </c>
      <c r="BR31" s="84">
        <f t="shared" si="23"/>
        <v>38</v>
      </c>
    </row>
    <row r="32" spans="1:70" ht="14.25">
      <c r="A32" s="61">
        <v>28</v>
      </c>
      <c r="B32" s="62" t="s">
        <v>248</v>
      </c>
      <c r="C32" s="62" t="s">
        <v>219</v>
      </c>
      <c r="D32" s="63"/>
      <c r="E32" s="64">
        <f t="shared" si="24"/>
        <v>1369.42</v>
      </c>
      <c r="F32" s="65">
        <f t="shared" si="25"/>
        <v>14.419999999999984</v>
      </c>
      <c r="G32" s="63">
        <v>1355</v>
      </c>
      <c r="H32" s="66"/>
      <c r="I32" s="67">
        <f t="shared" si="26"/>
        <v>-122.09999999999991</v>
      </c>
      <c r="J32" s="68">
        <f t="shared" si="27"/>
        <v>34</v>
      </c>
      <c r="K32" s="60">
        <v>9</v>
      </c>
      <c r="L32" s="70">
        <v>10</v>
      </c>
      <c r="M32" s="71">
        <f t="shared" si="28"/>
        <v>1477.1</v>
      </c>
      <c r="N32" s="67">
        <f t="shared" si="29"/>
        <v>97</v>
      </c>
      <c r="O32" s="72">
        <f t="shared" si="30"/>
        <v>83</v>
      </c>
      <c r="P32" s="73">
        <v>9</v>
      </c>
      <c r="Q32" s="74">
        <v>0</v>
      </c>
      <c r="R32" s="75">
        <v>3</v>
      </c>
      <c r="S32" s="76">
        <v>0</v>
      </c>
      <c r="T32" s="77">
        <v>33</v>
      </c>
      <c r="U32" s="78">
        <v>0</v>
      </c>
      <c r="V32" s="75">
        <v>29</v>
      </c>
      <c r="W32" s="78">
        <v>1</v>
      </c>
      <c r="X32" s="77">
        <v>1</v>
      </c>
      <c r="Y32" s="78">
        <v>0</v>
      </c>
      <c r="Z32" s="77">
        <v>40</v>
      </c>
      <c r="AA32" s="78">
        <v>2</v>
      </c>
      <c r="AB32" s="77">
        <v>39</v>
      </c>
      <c r="AC32" s="76">
        <v>1</v>
      </c>
      <c r="AD32" s="73">
        <v>12</v>
      </c>
      <c r="AE32" s="74">
        <v>1</v>
      </c>
      <c r="AF32" s="79">
        <v>37</v>
      </c>
      <c r="AG32" s="76">
        <v>1</v>
      </c>
      <c r="AH32" s="75">
        <v>27</v>
      </c>
      <c r="AI32" s="78">
        <v>1</v>
      </c>
      <c r="AJ32" s="75">
        <v>38</v>
      </c>
      <c r="AK32" s="78">
        <v>2</v>
      </c>
      <c r="AL32" s="50"/>
      <c r="AM32" s="22"/>
      <c r="AN32" s="50"/>
      <c r="AO32" s="80">
        <f t="shared" si="0"/>
        <v>1741</v>
      </c>
      <c r="AP32" s="56">
        <f t="shared" si="1"/>
        <v>1861</v>
      </c>
      <c r="AQ32" s="81">
        <f t="shared" si="2"/>
        <v>1300</v>
      </c>
      <c r="AR32" s="56">
        <f t="shared" si="3"/>
        <v>1300</v>
      </c>
      <c r="AS32" s="81">
        <f t="shared" si="4"/>
        <v>1906</v>
      </c>
      <c r="AT32" s="81" t="str">
        <f t="shared" si="5"/>
        <v>999 *</v>
      </c>
      <c r="AU32" s="81">
        <f t="shared" si="6"/>
        <v>1193</v>
      </c>
      <c r="AV32" s="81">
        <f t="shared" si="7"/>
        <v>1670</v>
      </c>
      <c r="AW32" s="56">
        <f t="shared" si="8"/>
        <v>1202</v>
      </c>
      <c r="AX32" s="81">
        <f t="shared" si="9"/>
        <v>1398</v>
      </c>
      <c r="AY32" s="81">
        <f t="shared" si="10"/>
        <v>1200</v>
      </c>
      <c r="AZ32" s="2"/>
      <c r="BA32" s="82">
        <f t="shared" si="11"/>
        <v>14</v>
      </c>
      <c r="BB32" s="81">
        <f t="shared" si="12"/>
        <v>13</v>
      </c>
      <c r="BC32" s="81">
        <f t="shared" si="13"/>
        <v>9</v>
      </c>
      <c r="BD32" s="56">
        <f t="shared" si="14"/>
        <v>11</v>
      </c>
      <c r="BE32" s="81">
        <f t="shared" si="15"/>
        <v>11</v>
      </c>
      <c r="BF32" s="81">
        <f t="shared" si="16"/>
        <v>0</v>
      </c>
      <c r="BG32" s="81">
        <f t="shared" si="17"/>
        <v>3</v>
      </c>
      <c r="BH32" s="81">
        <f t="shared" si="18"/>
        <v>11</v>
      </c>
      <c r="BI32" s="81">
        <f t="shared" si="19"/>
        <v>10</v>
      </c>
      <c r="BJ32" s="81">
        <f t="shared" si="20"/>
        <v>7</v>
      </c>
      <c r="BK32" s="81">
        <f t="shared" si="21"/>
        <v>8</v>
      </c>
      <c r="BL32" s="57">
        <f t="shared" si="31"/>
        <v>97</v>
      </c>
      <c r="BM32" s="56">
        <f t="shared" si="32"/>
        <v>0</v>
      </c>
      <c r="BN32" s="56">
        <f t="shared" si="33"/>
        <v>14</v>
      </c>
      <c r="BO32" s="58">
        <f t="shared" si="34"/>
        <v>83</v>
      </c>
      <c r="BQ32" s="83">
        <f t="shared" si="22"/>
        <v>7</v>
      </c>
      <c r="BR32" s="84">
        <f t="shared" si="23"/>
        <v>34</v>
      </c>
    </row>
    <row r="33" spans="1:70" ht="14.25">
      <c r="A33" s="61">
        <v>29</v>
      </c>
      <c r="B33" s="62" t="s">
        <v>249</v>
      </c>
      <c r="C33" s="62" t="s">
        <v>219</v>
      </c>
      <c r="D33" s="63"/>
      <c r="E33" s="64">
        <f t="shared" si="24"/>
        <v>1359.64</v>
      </c>
      <c r="F33" s="65">
        <f t="shared" si="25"/>
        <v>59.64</v>
      </c>
      <c r="G33" s="63">
        <v>1300</v>
      </c>
      <c r="H33" s="66"/>
      <c r="I33" s="67">
        <f t="shared" si="26"/>
        <v>-248.20000000000005</v>
      </c>
      <c r="J33" s="68">
        <f t="shared" si="27"/>
        <v>23</v>
      </c>
      <c r="K33" s="60">
        <v>11</v>
      </c>
      <c r="L33" s="70">
        <v>10</v>
      </c>
      <c r="M33" s="71">
        <f t="shared" si="28"/>
        <v>1548.2</v>
      </c>
      <c r="N33" s="67">
        <f t="shared" si="29"/>
        <v>100</v>
      </c>
      <c r="O33" s="72">
        <f t="shared" si="30"/>
        <v>86</v>
      </c>
      <c r="P33" s="73">
        <v>10</v>
      </c>
      <c r="Q33" s="74">
        <v>0</v>
      </c>
      <c r="R33" s="75">
        <v>6</v>
      </c>
      <c r="S33" s="76">
        <v>0</v>
      </c>
      <c r="T33" s="77">
        <v>35</v>
      </c>
      <c r="U33" s="78">
        <v>0</v>
      </c>
      <c r="V33" s="75">
        <v>28</v>
      </c>
      <c r="W33" s="78">
        <v>1</v>
      </c>
      <c r="X33" s="77">
        <v>40</v>
      </c>
      <c r="Y33" s="78">
        <v>2</v>
      </c>
      <c r="Z33" s="77">
        <v>19</v>
      </c>
      <c r="AA33" s="78">
        <v>0</v>
      </c>
      <c r="AB33" s="77">
        <v>12</v>
      </c>
      <c r="AC33" s="76">
        <v>2</v>
      </c>
      <c r="AD33" s="73">
        <v>2</v>
      </c>
      <c r="AE33" s="74">
        <v>2</v>
      </c>
      <c r="AF33" s="79">
        <v>30</v>
      </c>
      <c r="AG33" s="76">
        <v>0</v>
      </c>
      <c r="AH33" s="75">
        <v>33</v>
      </c>
      <c r="AI33" s="78">
        <v>2</v>
      </c>
      <c r="AJ33" s="75">
        <v>11</v>
      </c>
      <c r="AK33" s="78">
        <v>2</v>
      </c>
      <c r="AL33" s="50"/>
      <c r="AM33" s="22"/>
      <c r="AN33" s="50"/>
      <c r="AO33" s="80">
        <f t="shared" si="0"/>
        <v>1686</v>
      </c>
      <c r="AP33" s="56">
        <f t="shared" si="1"/>
        <v>1766</v>
      </c>
      <c r="AQ33" s="81">
        <f t="shared" si="2"/>
        <v>1283</v>
      </c>
      <c r="AR33" s="56">
        <f t="shared" si="3"/>
        <v>1355</v>
      </c>
      <c r="AS33" s="81" t="str">
        <f t="shared" si="4"/>
        <v>999 *</v>
      </c>
      <c r="AT33" s="81">
        <f t="shared" si="5"/>
        <v>1543</v>
      </c>
      <c r="AU33" s="81">
        <f t="shared" si="6"/>
        <v>1670</v>
      </c>
      <c r="AV33" s="81">
        <f t="shared" si="7"/>
        <v>1893</v>
      </c>
      <c r="AW33" s="56">
        <f t="shared" si="8"/>
        <v>1300</v>
      </c>
      <c r="AX33" s="81">
        <f t="shared" si="9"/>
        <v>1300</v>
      </c>
      <c r="AY33" s="81">
        <f t="shared" si="10"/>
        <v>1686</v>
      </c>
      <c r="AZ33" s="2"/>
      <c r="BA33" s="82">
        <f t="shared" si="11"/>
        <v>10</v>
      </c>
      <c r="BB33" s="81">
        <f t="shared" si="12"/>
        <v>14</v>
      </c>
      <c r="BC33" s="81">
        <f t="shared" si="13"/>
        <v>8</v>
      </c>
      <c r="BD33" s="56">
        <f t="shared" si="14"/>
        <v>9</v>
      </c>
      <c r="BE33" s="81">
        <f t="shared" si="15"/>
        <v>0</v>
      </c>
      <c r="BF33" s="81">
        <f t="shared" si="16"/>
        <v>12</v>
      </c>
      <c r="BG33" s="81">
        <f t="shared" si="17"/>
        <v>11</v>
      </c>
      <c r="BH33" s="81">
        <f t="shared" si="18"/>
        <v>9</v>
      </c>
      <c r="BI33" s="81">
        <f t="shared" si="19"/>
        <v>9</v>
      </c>
      <c r="BJ33" s="81">
        <f t="shared" si="20"/>
        <v>9</v>
      </c>
      <c r="BK33" s="81">
        <f t="shared" si="21"/>
        <v>9</v>
      </c>
      <c r="BL33" s="57">
        <f t="shared" si="31"/>
        <v>100</v>
      </c>
      <c r="BM33" s="56">
        <f t="shared" si="32"/>
        <v>0</v>
      </c>
      <c r="BN33" s="56">
        <f t="shared" si="33"/>
        <v>14</v>
      </c>
      <c r="BO33" s="58">
        <f t="shared" si="34"/>
        <v>86</v>
      </c>
      <c r="BQ33" s="83">
        <f t="shared" si="22"/>
        <v>18</v>
      </c>
      <c r="BR33" s="84">
        <f t="shared" si="23"/>
        <v>23</v>
      </c>
    </row>
    <row r="34" spans="1:70" ht="14.25">
      <c r="A34" s="61">
        <v>30</v>
      </c>
      <c r="B34" s="62" t="s">
        <v>250</v>
      </c>
      <c r="C34" s="62" t="s">
        <v>219</v>
      </c>
      <c r="D34" s="63"/>
      <c r="E34" s="64">
        <f t="shared" si="24"/>
        <v>1341.54</v>
      </c>
      <c r="F34" s="65">
        <f t="shared" si="25"/>
        <v>41.540000000000006</v>
      </c>
      <c r="G34" s="63">
        <v>1300</v>
      </c>
      <c r="H34" s="66"/>
      <c r="I34" s="67">
        <f t="shared" si="26"/>
        <v>-279.72727272727275</v>
      </c>
      <c r="J34" s="68">
        <f t="shared" si="27"/>
        <v>28</v>
      </c>
      <c r="K34" s="60">
        <v>9</v>
      </c>
      <c r="L34" s="70">
        <v>11</v>
      </c>
      <c r="M34" s="71">
        <f t="shared" si="28"/>
        <v>1579.7272727272727</v>
      </c>
      <c r="N34" s="67">
        <f t="shared" si="29"/>
        <v>126</v>
      </c>
      <c r="O34" s="72">
        <f t="shared" si="30"/>
        <v>103</v>
      </c>
      <c r="P34" s="73">
        <v>11</v>
      </c>
      <c r="Q34" s="74">
        <v>1</v>
      </c>
      <c r="R34" s="75">
        <v>1</v>
      </c>
      <c r="S34" s="76">
        <v>1</v>
      </c>
      <c r="T34" s="77">
        <v>12</v>
      </c>
      <c r="U34" s="78">
        <v>2</v>
      </c>
      <c r="V34" s="75">
        <v>6</v>
      </c>
      <c r="W34" s="78">
        <v>0</v>
      </c>
      <c r="X34" s="77">
        <v>34</v>
      </c>
      <c r="Y34" s="78">
        <v>1</v>
      </c>
      <c r="Z34" s="77">
        <v>16</v>
      </c>
      <c r="AA34" s="78">
        <v>2</v>
      </c>
      <c r="AB34" s="77">
        <v>8</v>
      </c>
      <c r="AC34" s="76">
        <v>0</v>
      </c>
      <c r="AD34" s="73">
        <v>18</v>
      </c>
      <c r="AE34" s="74">
        <v>0</v>
      </c>
      <c r="AF34" s="79">
        <v>29</v>
      </c>
      <c r="AG34" s="76">
        <v>2</v>
      </c>
      <c r="AH34" s="75">
        <v>32</v>
      </c>
      <c r="AI34" s="78">
        <v>0</v>
      </c>
      <c r="AJ34" s="75">
        <v>15</v>
      </c>
      <c r="AK34" s="78">
        <v>0</v>
      </c>
      <c r="AL34" s="50"/>
      <c r="AM34" s="22"/>
      <c r="AN34" s="50"/>
      <c r="AO34" s="80">
        <f t="shared" si="0"/>
        <v>1686</v>
      </c>
      <c r="AP34" s="56">
        <f t="shared" si="1"/>
        <v>1906</v>
      </c>
      <c r="AQ34" s="81">
        <f t="shared" si="2"/>
        <v>1670</v>
      </c>
      <c r="AR34" s="56">
        <f t="shared" si="3"/>
        <v>1766</v>
      </c>
      <c r="AS34" s="81">
        <f t="shared" si="4"/>
        <v>1294</v>
      </c>
      <c r="AT34" s="81">
        <f t="shared" si="5"/>
        <v>1565</v>
      </c>
      <c r="AU34" s="81">
        <f t="shared" si="6"/>
        <v>1749</v>
      </c>
      <c r="AV34" s="81">
        <f t="shared" si="7"/>
        <v>1556</v>
      </c>
      <c r="AW34" s="56">
        <f t="shared" si="8"/>
        <v>1300</v>
      </c>
      <c r="AX34" s="81">
        <f t="shared" si="9"/>
        <v>1300</v>
      </c>
      <c r="AY34" s="81">
        <f t="shared" si="10"/>
        <v>1585</v>
      </c>
      <c r="AZ34" s="2"/>
      <c r="BA34" s="82">
        <f t="shared" si="11"/>
        <v>9</v>
      </c>
      <c r="BB34" s="81">
        <f t="shared" si="12"/>
        <v>11</v>
      </c>
      <c r="BC34" s="81">
        <f t="shared" si="13"/>
        <v>11</v>
      </c>
      <c r="BD34" s="56">
        <f t="shared" si="14"/>
        <v>14</v>
      </c>
      <c r="BE34" s="81">
        <f t="shared" si="15"/>
        <v>10</v>
      </c>
      <c r="BF34" s="81">
        <f t="shared" si="16"/>
        <v>13</v>
      </c>
      <c r="BG34" s="81">
        <f t="shared" si="17"/>
        <v>12</v>
      </c>
      <c r="BH34" s="81">
        <f t="shared" si="18"/>
        <v>12</v>
      </c>
      <c r="BI34" s="81">
        <f t="shared" si="19"/>
        <v>11</v>
      </c>
      <c r="BJ34" s="81">
        <f t="shared" si="20"/>
        <v>11</v>
      </c>
      <c r="BK34" s="81">
        <f t="shared" si="21"/>
        <v>12</v>
      </c>
      <c r="BL34" s="57">
        <f t="shared" si="31"/>
        <v>126</v>
      </c>
      <c r="BM34" s="56">
        <f t="shared" si="32"/>
        <v>9</v>
      </c>
      <c r="BN34" s="56">
        <f t="shared" si="33"/>
        <v>14</v>
      </c>
      <c r="BO34" s="58">
        <f t="shared" si="34"/>
        <v>103</v>
      </c>
      <c r="BQ34" s="83">
        <f t="shared" si="22"/>
        <v>13</v>
      </c>
      <c r="BR34" s="84">
        <f t="shared" si="23"/>
        <v>28</v>
      </c>
    </row>
    <row r="35" spans="1:70" ht="14.25">
      <c r="A35" s="61">
        <v>31</v>
      </c>
      <c r="B35" s="62" t="s">
        <v>251</v>
      </c>
      <c r="C35" s="62" t="s">
        <v>219</v>
      </c>
      <c r="D35" s="89"/>
      <c r="E35" s="64">
        <f t="shared" si="24"/>
        <v>1400.96</v>
      </c>
      <c r="F35" s="65">
        <f t="shared" si="25"/>
        <v>100.95999999999998</v>
      </c>
      <c r="G35" s="67">
        <v>1300</v>
      </c>
      <c r="H35" s="66"/>
      <c r="I35" s="67">
        <f t="shared" si="26"/>
        <v>-322.5454545454545</v>
      </c>
      <c r="J35" s="68">
        <f t="shared" si="27"/>
        <v>5</v>
      </c>
      <c r="K35" s="60">
        <v>14</v>
      </c>
      <c r="L35" s="70">
        <v>11</v>
      </c>
      <c r="M35" s="71">
        <f t="shared" si="28"/>
        <v>1622.5454545454545</v>
      </c>
      <c r="N35" s="67">
        <f t="shared" si="29"/>
        <v>146</v>
      </c>
      <c r="O35" s="72">
        <f t="shared" si="30"/>
        <v>119</v>
      </c>
      <c r="P35" s="73">
        <v>12</v>
      </c>
      <c r="Q35" s="74">
        <v>2</v>
      </c>
      <c r="R35" s="75">
        <v>10</v>
      </c>
      <c r="S35" s="76">
        <v>1</v>
      </c>
      <c r="T35" s="77">
        <v>2</v>
      </c>
      <c r="U35" s="78">
        <v>1</v>
      </c>
      <c r="V35" s="75">
        <v>16</v>
      </c>
      <c r="W35" s="78">
        <v>2</v>
      </c>
      <c r="X35" s="77">
        <v>13</v>
      </c>
      <c r="Y35" s="78">
        <v>2</v>
      </c>
      <c r="Z35" s="77">
        <v>23</v>
      </c>
      <c r="AA35" s="78">
        <v>1</v>
      </c>
      <c r="AB35" s="77">
        <v>5</v>
      </c>
      <c r="AC35" s="76">
        <v>2</v>
      </c>
      <c r="AD35" s="73">
        <v>17</v>
      </c>
      <c r="AE35" s="74">
        <v>1</v>
      </c>
      <c r="AF35" s="79">
        <v>7</v>
      </c>
      <c r="AG35" s="76">
        <v>0</v>
      </c>
      <c r="AH35" s="75">
        <v>24</v>
      </c>
      <c r="AI35" s="78">
        <v>1</v>
      </c>
      <c r="AJ35" s="75">
        <v>36</v>
      </c>
      <c r="AK35" s="78">
        <v>1</v>
      </c>
      <c r="AL35" s="50"/>
      <c r="AM35" s="22"/>
      <c r="AN35" s="50"/>
      <c r="AO35" s="80">
        <f t="shared" si="0"/>
        <v>1670</v>
      </c>
      <c r="AP35" s="56">
        <f t="shared" si="1"/>
        <v>1686</v>
      </c>
      <c r="AQ35" s="81">
        <f t="shared" si="2"/>
        <v>1893</v>
      </c>
      <c r="AR35" s="56">
        <f t="shared" si="3"/>
        <v>1565</v>
      </c>
      <c r="AS35" s="81">
        <f t="shared" si="4"/>
        <v>1669</v>
      </c>
      <c r="AT35" s="81">
        <f t="shared" si="5"/>
        <v>1506</v>
      </c>
      <c r="AU35" s="81">
        <f t="shared" si="6"/>
        <v>1791</v>
      </c>
      <c r="AV35" s="81">
        <f t="shared" si="7"/>
        <v>1558</v>
      </c>
      <c r="AW35" s="56">
        <f t="shared" si="8"/>
        <v>1760</v>
      </c>
      <c r="AX35" s="81">
        <f t="shared" si="9"/>
        <v>1494</v>
      </c>
      <c r="AY35" s="81">
        <f t="shared" si="10"/>
        <v>1256</v>
      </c>
      <c r="AZ35" s="2"/>
      <c r="BA35" s="82">
        <f t="shared" si="11"/>
        <v>11</v>
      </c>
      <c r="BB35" s="81">
        <f t="shared" si="12"/>
        <v>10</v>
      </c>
      <c r="BC35" s="81">
        <f t="shared" si="13"/>
        <v>9</v>
      </c>
      <c r="BD35" s="56">
        <f t="shared" si="14"/>
        <v>13</v>
      </c>
      <c r="BE35" s="81">
        <f t="shared" si="15"/>
        <v>15</v>
      </c>
      <c r="BF35" s="81">
        <f t="shared" si="16"/>
        <v>12</v>
      </c>
      <c r="BG35" s="81">
        <f t="shared" si="17"/>
        <v>16</v>
      </c>
      <c r="BH35" s="81">
        <f t="shared" si="18"/>
        <v>15</v>
      </c>
      <c r="BI35" s="81">
        <f t="shared" si="19"/>
        <v>18</v>
      </c>
      <c r="BJ35" s="81">
        <f t="shared" si="20"/>
        <v>14</v>
      </c>
      <c r="BK35" s="81">
        <f t="shared" si="21"/>
        <v>13</v>
      </c>
      <c r="BL35" s="57">
        <f t="shared" si="31"/>
        <v>146</v>
      </c>
      <c r="BM35" s="56">
        <f t="shared" si="32"/>
        <v>9</v>
      </c>
      <c r="BN35" s="56">
        <f t="shared" si="33"/>
        <v>18</v>
      </c>
      <c r="BO35" s="58">
        <f t="shared" si="34"/>
        <v>119</v>
      </c>
      <c r="BQ35" s="83">
        <f t="shared" si="22"/>
        <v>36</v>
      </c>
      <c r="BR35" s="84">
        <f t="shared" si="23"/>
        <v>5</v>
      </c>
    </row>
    <row r="36" spans="1:70" ht="14.25">
      <c r="A36" s="61">
        <v>32</v>
      </c>
      <c r="B36" s="62" t="s">
        <v>252</v>
      </c>
      <c r="C36" s="62" t="s">
        <v>219</v>
      </c>
      <c r="D36" s="89"/>
      <c r="E36" s="64">
        <f t="shared" si="24"/>
        <v>1347.18</v>
      </c>
      <c r="F36" s="65">
        <f t="shared" si="25"/>
        <v>47.180000000000028</v>
      </c>
      <c r="G36" s="67">
        <v>1300</v>
      </c>
      <c r="H36" s="66"/>
      <c r="I36" s="67">
        <f t="shared" si="26"/>
        <v>-185.90000000000009</v>
      </c>
      <c r="J36" s="68">
        <f t="shared" si="27"/>
        <v>22</v>
      </c>
      <c r="K36" s="60">
        <v>11</v>
      </c>
      <c r="L36" s="70">
        <v>10</v>
      </c>
      <c r="M36" s="71">
        <f t="shared" si="28"/>
        <v>1485.9</v>
      </c>
      <c r="N36" s="67">
        <f t="shared" si="29"/>
        <v>107</v>
      </c>
      <c r="O36" s="72">
        <f t="shared" si="30"/>
        <v>92</v>
      </c>
      <c r="P36" s="73">
        <v>13</v>
      </c>
      <c r="Q36" s="74">
        <v>0</v>
      </c>
      <c r="R36" s="75">
        <v>12</v>
      </c>
      <c r="S36" s="76">
        <v>0</v>
      </c>
      <c r="T36" s="77">
        <v>40</v>
      </c>
      <c r="U36" s="78">
        <v>2</v>
      </c>
      <c r="V36" s="75">
        <v>27</v>
      </c>
      <c r="W36" s="78">
        <v>1</v>
      </c>
      <c r="X36" s="77">
        <v>2</v>
      </c>
      <c r="Y36" s="78">
        <v>0</v>
      </c>
      <c r="Z36" s="77">
        <v>37</v>
      </c>
      <c r="AA36" s="78">
        <v>2</v>
      </c>
      <c r="AB36" s="77">
        <v>26</v>
      </c>
      <c r="AC36" s="76">
        <v>2</v>
      </c>
      <c r="AD36" s="73">
        <v>34</v>
      </c>
      <c r="AE36" s="74">
        <v>2</v>
      </c>
      <c r="AF36" s="79">
        <v>36</v>
      </c>
      <c r="AG36" s="76">
        <v>0</v>
      </c>
      <c r="AH36" s="75">
        <v>30</v>
      </c>
      <c r="AI36" s="78">
        <v>2</v>
      </c>
      <c r="AJ36" s="75">
        <v>9</v>
      </c>
      <c r="AK36" s="78">
        <v>0</v>
      </c>
      <c r="AL36" s="50"/>
      <c r="AM36" s="22"/>
      <c r="AN36" s="50"/>
      <c r="AO36" s="80">
        <f t="shared" si="0"/>
        <v>1669</v>
      </c>
      <c r="AP36" s="56">
        <f t="shared" si="1"/>
        <v>1670</v>
      </c>
      <c r="AQ36" s="81" t="str">
        <f t="shared" si="2"/>
        <v>999 *</v>
      </c>
      <c r="AR36" s="56">
        <f t="shared" si="3"/>
        <v>1398</v>
      </c>
      <c r="AS36" s="81">
        <f t="shared" si="4"/>
        <v>1893</v>
      </c>
      <c r="AT36" s="81">
        <f t="shared" si="5"/>
        <v>1202</v>
      </c>
      <c r="AU36" s="81">
        <f t="shared" si="6"/>
        <v>1436</v>
      </c>
      <c r="AV36" s="81">
        <f t="shared" si="7"/>
        <v>1294</v>
      </c>
      <c r="AW36" s="56">
        <f t="shared" si="8"/>
        <v>1256</v>
      </c>
      <c r="AX36" s="81">
        <f t="shared" si="9"/>
        <v>1300</v>
      </c>
      <c r="AY36" s="81">
        <f t="shared" si="10"/>
        <v>1741</v>
      </c>
      <c r="AZ36" s="2"/>
      <c r="BA36" s="82">
        <f t="shared" si="11"/>
        <v>15</v>
      </c>
      <c r="BB36" s="81">
        <f t="shared" si="12"/>
        <v>11</v>
      </c>
      <c r="BC36" s="81">
        <f t="shared" si="13"/>
        <v>0</v>
      </c>
      <c r="BD36" s="56">
        <f t="shared" si="14"/>
        <v>7</v>
      </c>
      <c r="BE36" s="81">
        <f t="shared" si="15"/>
        <v>9</v>
      </c>
      <c r="BF36" s="81">
        <f t="shared" si="16"/>
        <v>10</v>
      </c>
      <c r="BG36" s="81">
        <f t="shared" si="17"/>
        <v>9</v>
      </c>
      <c r="BH36" s="81">
        <f t="shared" si="18"/>
        <v>10</v>
      </c>
      <c r="BI36" s="81">
        <f t="shared" si="19"/>
        <v>13</v>
      </c>
      <c r="BJ36" s="81">
        <f t="shared" si="20"/>
        <v>9</v>
      </c>
      <c r="BK36" s="81">
        <f t="shared" si="21"/>
        <v>14</v>
      </c>
      <c r="BL36" s="57">
        <f t="shared" si="31"/>
        <v>107</v>
      </c>
      <c r="BM36" s="56">
        <f t="shared" si="32"/>
        <v>0</v>
      </c>
      <c r="BN36" s="56">
        <f t="shared" si="33"/>
        <v>15</v>
      </c>
      <c r="BO36" s="58">
        <f t="shared" si="34"/>
        <v>92</v>
      </c>
      <c r="BQ36" s="83">
        <f t="shared" si="22"/>
        <v>19</v>
      </c>
      <c r="BR36" s="84">
        <f t="shared" si="23"/>
        <v>22</v>
      </c>
    </row>
    <row r="37" spans="1:70" ht="14.25">
      <c r="A37" s="61">
        <v>33</v>
      </c>
      <c r="B37" s="62" t="s">
        <v>253</v>
      </c>
      <c r="C37" s="62" t="s">
        <v>219</v>
      </c>
      <c r="D37" s="89"/>
      <c r="E37" s="64">
        <f t="shared" si="24"/>
        <v>1318.88</v>
      </c>
      <c r="F37" s="65">
        <f t="shared" si="25"/>
        <v>18.880000000000024</v>
      </c>
      <c r="G37" s="67">
        <v>1300</v>
      </c>
      <c r="H37" s="66"/>
      <c r="I37" s="67">
        <f t="shared" si="26"/>
        <v>-144.40000000000009</v>
      </c>
      <c r="J37" s="68">
        <f t="shared" si="27"/>
        <v>33</v>
      </c>
      <c r="K37" s="60">
        <v>9</v>
      </c>
      <c r="L37" s="70">
        <v>10</v>
      </c>
      <c r="M37" s="71">
        <f t="shared" si="28"/>
        <v>1444.4</v>
      </c>
      <c r="N37" s="67">
        <f t="shared" si="29"/>
        <v>99</v>
      </c>
      <c r="O37" s="72">
        <f t="shared" si="30"/>
        <v>85</v>
      </c>
      <c r="P37" s="73">
        <v>14</v>
      </c>
      <c r="Q37" s="74">
        <v>0</v>
      </c>
      <c r="R37" s="75">
        <v>24</v>
      </c>
      <c r="S37" s="76">
        <v>0</v>
      </c>
      <c r="T37" s="77">
        <v>28</v>
      </c>
      <c r="U37" s="78">
        <v>2</v>
      </c>
      <c r="V37" s="75">
        <v>26</v>
      </c>
      <c r="W37" s="78">
        <v>0</v>
      </c>
      <c r="X37" s="77">
        <v>18</v>
      </c>
      <c r="Y37" s="78">
        <v>0</v>
      </c>
      <c r="Z37" s="77">
        <v>39</v>
      </c>
      <c r="AA37" s="78">
        <v>2</v>
      </c>
      <c r="AB37" s="77">
        <v>16</v>
      </c>
      <c r="AC37" s="76">
        <v>0</v>
      </c>
      <c r="AD37" s="73">
        <v>40</v>
      </c>
      <c r="AE37" s="74">
        <v>2</v>
      </c>
      <c r="AF37" s="79">
        <v>22</v>
      </c>
      <c r="AG37" s="76">
        <v>1</v>
      </c>
      <c r="AH37" s="75">
        <v>29</v>
      </c>
      <c r="AI37" s="78">
        <v>0</v>
      </c>
      <c r="AJ37" s="75">
        <v>27</v>
      </c>
      <c r="AK37" s="78">
        <v>2</v>
      </c>
      <c r="AL37" s="50"/>
      <c r="AM37" s="22"/>
      <c r="AN37" s="50"/>
      <c r="AO37" s="80">
        <f t="shared" si="0"/>
        <v>1627</v>
      </c>
      <c r="AP37" s="56">
        <f t="shared" si="1"/>
        <v>1494</v>
      </c>
      <c r="AQ37" s="81">
        <f t="shared" si="2"/>
        <v>1355</v>
      </c>
      <c r="AR37" s="56">
        <f t="shared" si="3"/>
        <v>1436</v>
      </c>
      <c r="AS37" s="81">
        <f t="shared" si="4"/>
        <v>1556</v>
      </c>
      <c r="AT37" s="81">
        <f t="shared" si="5"/>
        <v>1193</v>
      </c>
      <c r="AU37" s="81">
        <f t="shared" si="6"/>
        <v>1565</v>
      </c>
      <c r="AV37" s="81" t="str">
        <f t="shared" si="7"/>
        <v>999 *</v>
      </c>
      <c r="AW37" s="56">
        <f t="shared" si="8"/>
        <v>1520</v>
      </c>
      <c r="AX37" s="81">
        <f t="shared" si="9"/>
        <v>1300</v>
      </c>
      <c r="AY37" s="81">
        <f t="shared" si="10"/>
        <v>1398</v>
      </c>
      <c r="AZ37" s="2"/>
      <c r="BA37" s="82">
        <f t="shared" si="11"/>
        <v>12</v>
      </c>
      <c r="BB37" s="81">
        <f t="shared" si="12"/>
        <v>14</v>
      </c>
      <c r="BC37" s="81">
        <f t="shared" si="13"/>
        <v>9</v>
      </c>
      <c r="BD37" s="56">
        <f t="shared" si="14"/>
        <v>9</v>
      </c>
      <c r="BE37" s="81">
        <f t="shared" si="15"/>
        <v>12</v>
      </c>
      <c r="BF37" s="81">
        <f t="shared" si="16"/>
        <v>3</v>
      </c>
      <c r="BG37" s="81">
        <f t="shared" si="17"/>
        <v>13</v>
      </c>
      <c r="BH37" s="81">
        <f t="shared" si="18"/>
        <v>0</v>
      </c>
      <c r="BI37" s="81">
        <f t="shared" si="19"/>
        <v>9</v>
      </c>
      <c r="BJ37" s="81">
        <f t="shared" si="20"/>
        <v>11</v>
      </c>
      <c r="BK37" s="81">
        <f t="shared" si="21"/>
        <v>7</v>
      </c>
      <c r="BL37" s="57">
        <f t="shared" si="31"/>
        <v>99</v>
      </c>
      <c r="BM37" s="56">
        <f t="shared" si="32"/>
        <v>0</v>
      </c>
      <c r="BN37" s="56">
        <f t="shared" si="33"/>
        <v>14</v>
      </c>
      <c r="BO37" s="58">
        <f t="shared" si="34"/>
        <v>85</v>
      </c>
      <c r="BQ37" s="83">
        <f t="shared" si="22"/>
        <v>8</v>
      </c>
      <c r="BR37" s="84">
        <f t="shared" si="23"/>
        <v>33</v>
      </c>
    </row>
    <row r="38" spans="1:70" ht="14.25">
      <c r="A38" s="61">
        <v>34</v>
      </c>
      <c r="B38" s="62" t="s">
        <v>254</v>
      </c>
      <c r="C38" s="62" t="s">
        <v>219</v>
      </c>
      <c r="D38" s="89"/>
      <c r="E38" s="64">
        <f t="shared" si="24"/>
        <v>1326.4</v>
      </c>
      <c r="F38" s="65">
        <f t="shared" si="25"/>
        <v>32.400000000000006</v>
      </c>
      <c r="G38" s="67">
        <v>1294</v>
      </c>
      <c r="H38" s="66"/>
      <c r="I38" s="67">
        <f t="shared" si="26"/>
        <v>-192.72727272727275</v>
      </c>
      <c r="J38" s="68">
        <f t="shared" si="27"/>
        <v>26</v>
      </c>
      <c r="K38" s="60">
        <v>10</v>
      </c>
      <c r="L38" s="70">
        <v>11</v>
      </c>
      <c r="M38" s="71">
        <f t="shared" si="28"/>
        <v>1486.7272727272727</v>
      </c>
      <c r="N38" s="67">
        <f t="shared" si="29"/>
        <v>116</v>
      </c>
      <c r="O38" s="72">
        <f t="shared" si="30"/>
        <v>98</v>
      </c>
      <c r="P38" s="73">
        <v>15</v>
      </c>
      <c r="Q38" s="74">
        <v>2</v>
      </c>
      <c r="R38" s="75">
        <v>13</v>
      </c>
      <c r="S38" s="76">
        <v>0</v>
      </c>
      <c r="T38" s="77">
        <v>23</v>
      </c>
      <c r="U38" s="78">
        <v>0</v>
      </c>
      <c r="V38" s="75">
        <v>39</v>
      </c>
      <c r="W38" s="78">
        <v>2</v>
      </c>
      <c r="X38" s="77">
        <v>30</v>
      </c>
      <c r="Y38" s="78">
        <v>1</v>
      </c>
      <c r="Z38" s="77">
        <v>10</v>
      </c>
      <c r="AA38" s="78">
        <v>1</v>
      </c>
      <c r="AB38" s="77">
        <v>19</v>
      </c>
      <c r="AC38" s="76">
        <v>2</v>
      </c>
      <c r="AD38" s="73">
        <v>32</v>
      </c>
      <c r="AE38" s="74">
        <v>0</v>
      </c>
      <c r="AF38" s="79">
        <v>21</v>
      </c>
      <c r="AG38" s="76">
        <v>0</v>
      </c>
      <c r="AH38" s="75">
        <v>38</v>
      </c>
      <c r="AI38" s="78">
        <v>2</v>
      </c>
      <c r="AJ38" s="75">
        <v>4</v>
      </c>
      <c r="AK38" s="78">
        <v>0</v>
      </c>
      <c r="AL38" s="50"/>
      <c r="AM38" s="22"/>
      <c r="AN38" s="50"/>
      <c r="AO38" s="80">
        <f t="shared" si="0"/>
        <v>1585</v>
      </c>
      <c r="AP38" s="56">
        <f t="shared" si="1"/>
        <v>1669</v>
      </c>
      <c r="AQ38" s="81">
        <f t="shared" si="2"/>
        <v>1506</v>
      </c>
      <c r="AR38" s="56">
        <f t="shared" si="3"/>
        <v>1193</v>
      </c>
      <c r="AS38" s="81">
        <f t="shared" si="4"/>
        <v>1300</v>
      </c>
      <c r="AT38" s="81">
        <f t="shared" si="5"/>
        <v>1686</v>
      </c>
      <c r="AU38" s="81">
        <f t="shared" si="6"/>
        <v>1543</v>
      </c>
      <c r="AV38" s="81">
        <f t="shared" si="7"/>
        <v>1300</v>
      </c>
      <c r="AW38" s="56">
        <f t="shared" si="8"/>
        <v>1523</v>
      </c>
      <c r="AX38" s="81">
        <f t="shared" si="9"/>
        <v>1200</v>
      </c>
      <c r="AY38" s="81">
        <f t="shared" si="10"/>
        <v>1849</v>
      </c>
      <c r="AZ38" s="2"/>
      <c r="BA38" s="82">
        <f t="shared" si="11"/>
        <v>12</v>
      </c>
      <c r="BB38" s="81">
        <f t="shared" si="12"/>
        <v>15</v>
      </c>
      <c r="BC38" s="81">
        <f t="shared" si="13"/>
        <v>12</v>
      </c>
      <c r="BD38" s="56">
        <f t="shared" si="14"/>
        <v>3</v>
      </c>
      <c r="BE38" s="81">
        <f t="shared" si="15"/>
        <v>9</v>
      </c>
      <c r="BF38" s="81">
        <f t="shared" si="16"/>
        <v>10</v>
      </c>
      <c r="BG38" s="81">
        <f t="shared" si="17"/>
        <v>12</v>
      </c>
      <c r="BH38" s="81">
        <f t="shared" si="18"/>
        <v>11</v>
      </c>
      <c r="BI38" s="81">
        <f t="shared" si="19"/>
        <v>11</v>
      </c>
      <c r="BJ38" s="81">
        <f t="shared" si="20"/>
        <v>8</v>
      </c>
      <c r="BK38" s="81">
        <f t="shared" si="21"/>
        <v>13</v>
      </c>
      <c r="BL38" s="57">
        <f t="shared" si="31"/>
        <v>116</v>
      </c>
      <c r="BM38" s="56">
        <f t="shared" si="32"/>
        <v>3</v>
      </c>
      <c r="BN38" s="56">
        <f t="shared" si="33"/>
        <v>15</v>
      </c>
      <c r="BO38" s="58">
        <f t="shared" si="34"/>
        <v>98</v>
      </c>
      <c r="BQ38" s="83">
        <f t="shared" si="22"/>
        <v>15</v>
      </c>
      <c r="BR38" s="84">
        <f t="shared" si="23"/>
        <v>26</v>
      </c>
    </row>
    <row r="39" spans="1:70" ht="14.25">
      <c r="A39" s="61">
        <v>35</v>
      </c>
      <c r="B39" s="62" t="s">
        <v>255</v>
      </c>
      <c r="C39" s="62" t="s">
        <v>34</v>
      </c>
      <c r="D39" s="89"/>
      <c r="E39" s="64">
        <f t="shared" si="24"/>
        <v>1301.3399999999999</v>
      </c>
      <c r="F39" s="65">
        <f t="shared" si="25"/>
        <v>18.340000000000014</v>
      </c>
      <c r="G39" s="67">
        <v>1283</v>
      </c>
      <c r="H39" s="66"/>
      <c r="I39" s="67">
        <f t="shared" si="26"/>
        <v>-219.72727272727275</v>
      </c>
      <c r="J39" s="68">
        <f t="shared" si="27"/>
        <v>36</v>
      </c>
      <c r="K39" s="60">
        <v>8</v>
      </c>
      <c r="L39" s="70">
        <v>11</v>
      </c>
      <c r="M39" s="71">
        <f t="shared" si="28"/>
        <v>1502.7272727272727</v>
      </c>
      <c r="N39" s="67">
        <f t="shared" si="29"/>
        <v>116</v>
      </c>
      <c r="O39" s="72">
        <f t="shared" si="30"/>
        <v>95</v>
      </c>
      <c r="P39" s="73">
        <v>16</v>
      </c>
      <c r="Q39" s="74">
        <v>0</v>
      </c>
      <c r="R39" s="75">
        <v>26</v>
      </c>
      <c r="S39" s="76">
        <v>0</v>
      </c>
      <c r="T39" s="77">
        <v>29</v>
      </c>
      <c r="U39" s="78">
        <v>2</v>
      </c>
      <c r="V39" s="75">
        <v>1</v>
      </c>
      <c r="W39" s="78">
        <v>2</v>
      </c>
      <c r="X39" s="77">
        <v>25</v>
      </c>
      <c r="Y39" s="78">
        <v>0</v>
      </c>
      <c r="Z39" s="77">
        <v>27</v>
      </c>
      <c r="AA39" s="78">
        <v>0</v>
      </c>
      <c r="AB39" s="77">
        <v>20</v>
      </c>
      <c r="AC39" s="76">
        <v>2</v>
      </c>
      <c r="AD39" s="73">
        <v>22</v>
      </c>
      <c r="AE39" s="74">
        <v>2</v>
      </c>
      <c r="AF39" s="79">
        <v>24</v>
      </c>
      <c r="AG39" s="76">
        <v>0</v>
      </c>
      <c r="AH39" s="75">
        <v>10</v>
      </c>
      <c r="AI39" s="78">
        <v>0</v>
      </c>
      <c r="AJ39" s="75">
        <v>37</v>
      </c>
      <c r="AK39" s="78">
        <v>0</v>
      </c>
      <c r="AL39" s="50"/>
      <c r="AM39" s="22"/>
      <c r="AN39" s="50"/>
      <c r="AO39" s="80">
        <f t="shared" si="0"/>
        <v>1565</v>
      </c>
      <c r="AP39" s="56">
        <f t="shared" si="1"/>
        <v>1436</v>
      </c>
      <c r="AQ39" s="81">
        <f t="shared" si="2"/>
        <v>1300</v>
      </c>
      <c r="AR39" s="56">
        <f t="shared" si="3"/>
        <v>1906</v>
      </c>
      <c r="AS39" s="81">
        <f t="shared" si="4"/>
        <v>1485</v>
      </c>
      <c r="AT39" s="81">
        <f t="shared" si="5"/>
        <v>1398</v>
      </c>
      <c r="AU39" s="81">
        <f t="shared" si="6"/>
        <v>1538</v>
      </c>
      <c r="AV39" s="81">
        <f t="shared" si="7"/>
        <v>1520</v>
      </c>
      <c r="AW39" s="56">
        <f t="shared" si="8"/>
        <v>1494</v>
      </c>
      <c r="AX39" s="81">
        <f t="shared" si="9"/>
        <v>1686</v>
      </c>
      <c r="AY39" s="81">
        <f t="shared" si="10"/>
        <v>1202</v>
      </c>
      <c r="AZ39" s="2"/>
      <c r="BA39" s="82">
        <f t="shared" si="11"/>
        <v>13</v>
      </c>
      <c r="BB39" s="81">
        <f t="shared" si="12"/>
        <v>9</v>
      </c>
      <c r="BC39" s="81">
        <f t="shared" si="13"/>
        <v>11</v>
      </c>
      <c r="BD39" s="56">
        <f t="shared" si="14"/>
        <v>11</v>
      </c>
      <c r="BE39" s="81">
        <f t="shared" si="15"/>
        <v>14</v>
      </c>
      <c r="BF39" s="81">
        <f t="shared" si="16"/>
        <v>7</v>
      </c>
      <c r="BG39" s="81">
        <f t="shared" si="17"/>
        <v>8</v>
      </c>
      <c r="BH39" s="81">
        <f t="shared" si="18"/>
        <v>9</v>
      </c>
      <c r="BI39" s="81">
        <f t="shared" si="19"/>
        <v>14</v>
      </c>
      <c r="BJ39" s="81">
        <f t="shared" si="20"/>
        <v>10</v>
      </c>
      <c r="BK39" s="81">
        <f t="shared" si="21"/>
        <v>10</v>
      </c>
      <c r="BL39" s="57">
        <f t="shared" si="31"/>
        <v>116</v>
      </c>
      <c r="BM39" s="56">
        <f t="shared" si="32"/>
        <v>7</v>
      </c>
      <c r="BN39" s="56">
        <f t="shared" si="33"/>
        <v>14</v>
      </c>
      <c r="BO39" s="58">
        <f t="shared" si="34"/>
        <v>95</v>
      </c>
      <c r="BQ39" s="83">
        <f t="shared" si="22"/>
        <v>5</v>
      </c>
      <c r="BR39" s="84">
        <f t="shared" si="23"/>
        <v>36</v>
      </c>
    </row>
    <row r="40" spans="1:70" ht="14.25">
      <c r="A40" s="61">
        <v>36</v>
      </c>
      <c r="B40" s="62" t="s">
        <v>256</v>
      </c>
      <c r="C40" s="62" t="s">
        <v>219</v>
      </c>
      <c r="D40" s="89"/>
      <c r="E40" s="64">
        <f t="shared" si="24"/>
        <v>1336.92</v>
      </c>
      <c r="F40" s="65">
        <f t="shared" si="25"/>
        <v>80.920000000000016</v>
      </c>
      <c r="G40" s="67">
        <v>1256</v>
      </c>
      <c r="H40" s="66"/>
      <c r="I40" s="67">
        <f t="shared" si="26"/>
        <v>-276.90909090909099</v>
      </c>
      <c r="J40" s="68">
        <f t="shared" si="27"/>
        <v>11</v>
      </c>
      <c r="K40" s="60">
        <v>13</v>
      </c>
      <c r="L40" s="70">
        <v>11</v>
      </c>
      <c r="M40" s="71">
        <f t="shared" si="28"/>
        <v>1532.909090909091</v>
      </c>
      <c r="N40" s="67">
        <f t="shared" si="29"/>
        <v>134</v>
      </c>
      <c r="O40" s="72">
        <f t="shared" si="30"/>
        <v>109</v>
      </c>
      <c r="P40" s="73">
        <v>17</v>
      </c>
      <c r="Q40" s="74">
        <v>1</v>
      </c>
      <c r="R40" s="75">
        <v>11</v>
      </c>
      <c r="S40" s="76">
        <v>0</v>
      </c>
      <c r="T40" s="77">
        <v>15</v>
      </c>
      <c r="U40" s="78">
        <v>1</v>
      </c>
      <c r="V40" s="75">
        <v>18</v>
      </c>
      <c r="W40" s="78">
        <v>1</v>
      </c>
      <c r="X40" s="77">
        <v>37</v>
      </c>
      <c r="Y40" s="78">
        <v>2</v>
      </c>
      <c r="Z40" s="77">
        <v>2</v>
      </c>
      <c r="AA40" s="78">
        <v>2</v>
      </c>
      <c r="AB40" s="77">
        <v>25</v>
      </c>
      <c r="AC40" s="76">
        <v>2</v>
      </c>
      <c r="AD40" s="73">
        <v>23</v>
      </c>
      <c r="AE40" s="74">
        <v>1</v>
      </c>
      <c r="AF40" s="79">
        <v>32</v>
      </c>
      <c r="AG40" s="76">
        <v>2</v>
      </c>
      <c r="AH40" s="75">
        <v>5</v>
      </c>
      <c r="AI40" s="78">
        <v>0</v>
      </c>
      <c r="AJ40" s="75">
        <v>31</v>
      </c>
      <c r="AK40" s="78">
        <v>1</v>
      </c>
      <c r="AL40" s="50"/>
      <c r="AM40" s="22"/>
      <c r="AN40" s="50"/>
      <c r="AO40" s="80">
        <f t="shared" si="0"/>
        <v>1558</v>
      </c>
      <c r="AP40" s="56">
        <f t="shared" si="1"/>
        <v>1686</v>
      </c>
      <c r="AQ40" s="81">
        <f t="shared" si="2"/>
        <v>1585</v>
      </c>
      <c r="AR40" s="56">
        <f t="shared" si="3"/>
        <v>1556</v>
      </c>
      <c r="AS40" s="81">
        <f t="shared" si="4"/>
        <v>1202</v>
      </c>
      <c r="AT40" s="81">
        <f t="shared" si="5"/>
        <v>1893</v>
      </c>
      <c r="AU40" s="81">
        <f t="shared" si="6"/>
        <v>1485</v>
      </c>
      <c r="AV40" s="81">
        <f t="shared" si="7"/>
        <v>1506</v>
      </c>
      <c r="AW40" s="56">
        <f t="shared" si="8"/>
        <v>1300</v>
      </c>
      <c r="AX40" s="81">
        <f t="shared" si="9"/>
        <v>1791</v>
      </c>
      <c r="AY40" s="81">
        <f t="shared" si="10"/>
        <v>1300</v>
      </c>
      <c r="AZ40" s="2"/>
      <c r="BA40" s="82">
        <f t="shared" si="11"/>
        <v>15</v>
      </c>
      <c r="BB40" s="81">
        <f t="shared" si="12"/>
        <v>9</v>
      </c>
      <c r="BC40" s="81">
        <f t="shared" si="13"/>
        <v>12</v>
      </c>
      <c r="BD40" s="56">
        <f t="shared" si="14"/>
        <v>12</v>
      </c>
      <c r="BE40" s="81">
        <f t="shared" si="15"/>
        <v>10</v>
      </c>
      <c r="BF40" s="81">
        <f t="shared" si="16"/>
        <v>9</v>
      </c>
      <c r="BG40" s="81">
        <f t="shared" si="17"/>
        <v>14</v>
      </c>
      <c r="BH40" s="81">
        <f t="shared" si="18"/>
        <v>12</v>
      </c>
      <c r="BI40" s="81">
        <f t="shared" si="19"/>
        <v>11</v>
      </c>
      <c r="BJ40" s="81">
        <f t="shared" si="20"/>
        <v>16</v>
      </c>
      <c r="BK40" s="81">
        <f t="shared" si="21"/>
        <v>14</v>
      </c>
      <c r="BL40" s="57">
        <f t="shared" si="31"/>
        <v>134</v>
      </c>
      <c r="BM40" s="56">
        <f t="shared" si="32"/>
        <v>9</v>
      </c>
      <c r="BN40" s="56">
        <f t="shared" si="33"/>
        <v>16</v>
      </c>
      <c r="BO40" s="58">
        <f t="shared" si="34"/>
        <v>109</v>
      </c>
      <c r="BQ40" s="83">
        <f t="shared" si="22"/>
        <v>30</v>
      </c>
      <c r="BR40" s="84">
        <f t="shared" si="23"/>
        <v>11</v>
      </c>
    </row>
    <row r="41" spans="1:70" ht="14.25">
      <c r="A41" s="61">
        <v>37</v>
      </c>
      <c r="B41" s="62" t="s">
        <v>257</v>
      </c>
      <c r="C41" s="62" t="s">
        <v>219</v>
      </c>
      <c r="D41" s="89"/>
      <c r="E41" s="64">
        <f t="shared" si="24"/>
        <v>1247.32</v>
      </c>
      <c r="F41" s="65">
        <f t="shared" si="25"/>
        <v>45.319999999999979</v>
      </c>
      <c r="G41" s="67">
        <v>1202</v>
      </c>
      <c r="H41" s="66"/>
      <c r="I41" s="67">
        <f t="shared" si="26"/>
        <v>-226.59999999999991</v>
      </c>
      <c r="J41" s="68">
        <f t="shared" si="27"/>
        <v>27</v>
      </c>
      <c r="K41" s="60">
        <v>10</v>
      </c>
      <c r="L41" s="70">
        <v>10</v>
      </c>
      <c r="M41" s="71">
        <f t="shared" si="28"/>
        <v>1428.6</v>
      </c>
      <c r="N41" s="67">
        <f t="shared" si="29"/>
        <v>95</v>
      </c>
      <c r="O41" s="72">
        <f t="shared" si="30"/>
        <v>82</v>
      </c>
      <c r="P41" s="73">
        <v>18</v>
      </c>
      <c r="Q41" s="74">
        <v>1</v>
      </c>
      <c r="R41" s="75">
        <v>4</v>
      </c>
      <c r="S41" s="76">
        <v>0</v>
      </c>
      <c r="T41" s="77">
        <v>20</v>
      </c>
      <c r="U41" s="78">
        <v>2</v>
      </c>
      <c r="V41" s="75">
        <v>22</v>
      </c>
      <c r="W41" s="78">
        <v>0</v>
      </c>
      <c r="X41" s="77">
        <v>36</v>
      </c>
      <c r="Y41" s="78">
        <v>0</v>
      </c>
      <c r="Z41" s="77">
        <v>32</v>
      </c>
      <c r="AA41" s="78">
        <v>0</v>
      </c>
      <c r="AB41" s="77">
        <v>40</v>
      </c>
      <c r="AC41" s="76">
        <v>2</v>
      </c>
      <c r="AD41" s="73">
        <v>26</v>
      </c>
      <c r="AE41" s="74">
        <v>0</v>
      </c>
      <c r="AF41" s="79">
        <v>28</v>
      </c>
      <c r="AG41" s="76">
        <v>1</v>
      </c>
      <c r="AH41" s="75">
        <v>39</v>
      </c>
      <c r="AI41" s="78">
        <v>2</v>
      </c>
      <c r="AJ41" s="75">
        <v>35</v>
      </c>
      <c r="AK41" s="78">
        <v>2</v>
      </c>
      <c r="AL41" s="50"/>
      <c r="AM41" s="22"/>
      <c r="AN41" s="50"/>
      <c r="AO41" s="80">
        <f t="shared" si="0"/>
        <v>1556</v>
      </c>
      <c r="AP41" s="56">
        <f t="shared" si="1"/>
        <v>1849</v>
      </c>
      <c r="AQ41" s="81">
        <f t="shared" si="2"/>
        <v>1538</v>
      </c>
      <c r="AR41" s="56">
        <f t="shared" si="3"/>
        <v>1520</v>
      </c>
      <c r="AS41" s="81">
        <f t="shared" si="4"/>
        <v>1256</v>
      </c>
      <c r="AT41" s="81">
        <f t="shared" si="5"/>
        <v>1300</v>
      </c>
      <c r="AU41" s="81" t="str">
        <f t="shared" si="6"/>
        <v>999 *</v>
      </c>
      <c r="AV41" s="81">
        <f t="shared" si="7"/>
        <v>1436</v>
      </c>
      <c r="AW41" s="56">
        <f t="shared" si="8"/>
        <v>1355</v>
      </c>
      <c r="AX41" s="81">
        <f t="shared" si="9"/>
        <v>1193</v>
      </c>
      <c r="AY41" s="81">
        <f t="shared" si="10"/>
        <v>1283</v>
      </c>
      <c r="AZ41" s="2"/>
      <c r="BA41" s="82">
        <f t="shared" si="11"/>
        <v>12</v>
      </c>
      <c r="BB41" s="81">
        <f t="shared" si="12"/>
        <v>13</v>
      </c>
      <c r="BC41" s="81">
        <f t="shared" si="13"/>
        <v>8</v>
      </c>
      <c r="BD41" s="56">
        <f t="shared" si="14"/>
        <v>9</v>
      </c>
      <c r="BE41" s="81">
        <f t="shared" si="15"/>
        <v>13</v>
      </c>
      <c r="BF41" s="81">
        <f t="shared" si="16"/>
        <v>11</v>
      </c>
      <c r="BG41" s="81">
        <f t="shared" si="17"/>
        <v>0</v>
      </c>
      <c r="BH41" s="81">
        <f t="shared" si="18"/>
        <v>9</v>
      </c>
      <c r="BI41" s="81">
        <f t="shared" si="19"/>
        <v>9</v>
      </c>
      <c r="BJ41" s="81">
        <f t="shared" si="20"/>
        <v>3</v>
      </c>
      <c r="BK41" s="81">
        <f t="shared" si="21"/>
        <v>8</v>
      </c>
      <c r="BL41" s="57">
        <f t="shared" si="31"/>
        <v>95</v>
      </c>
      <c r="BM41" s="56">
        <f t="shared" si="32"/>
        <v>0</v>
      </c>
      <c r="BN41" s="56">
        <f t="shared" si="33"/>
        <v>13</v>
      </c>
      <c r="BO41" s="58">
        <f t="shared" si="34"/>
        <v>82</v>
      </c>
      <c r="BQ41" s="83">
        <f t="shared" si="22"/>
        <v>14</v>
      </c>
      <c r="BR41" s="84">
        <f t="shared" si="23"/>
        <v>27</v>
      </c>
    </row>
    <row r="42" spans="1:70" ht="14.25">
      <c r="A42" s="61">
        <v>38</v>
      </c>
      <c r="B42" s="62" t="s">
        <v>258</v>
      </c>
      <c r="C42" s="62" t="s">
        <v>34</v>
      </c>
      <c r="D42" s="89"/>
      <c r="E42" s="64">
        <f t="shared" si="24"/>
        <v>1245.56</v>
      </c>
      <c r="F42" s="65">
        <f t="shared" si="25"/>
        <v>45.560000000000009</v>
      </c>
      <c r="G42" s="67">
        <v>1200</v>
      </c>
      <c r="H42" s="66"/>
      <c r="I42" s="67">
        <f t="shared" si="26"/>
        <v>-343.4545454545455</v>
      </c>
      <c r="J42" s="68">
        <f t="shared" si="27"/>
        <v>35</v>
      </c>
      <c r="K42" s="60">
        <v>8</v>
      </c>
      <c r="L42" s="70">
        <v>11</v>
      </c>
      <c r="M42" s="71">
        <f t="shared" si="28"/>
        <v>1543.4545454545455</v>
      </c>
      <c r="N42" s="67">
        <f t="shared" si="29"/>
        <v>119</v>
      </c>
      <c r="O42" s="72">
        <f t="shared" si="30"/>
        <v>99</v>
      </c>
      <c r="P42" s="73">
        <v>19</v>
      </c>
      <c r="Q42" s="74">
        <v>0</v>
      </c>
      <c r="R42" s="75">
        <v>15</v>
      </c>
      <c r="S42" s="76">
        <v>1</v>
      </c>
      <c r="T42" s="77">
        <v>18</v>
      </c>
      <c r="U42" s="78">
        <v>2</v>
      </c>
      <c r="V42" s="75">
        <v>4</v>
      </c>
      <c r="W42" s="78">
        <v>1</v>
      </c>
      <c r="X42" s="77">
        <v>16</v>
      </c>
      <c r="Y42" s="78">
        <v>1</v>
      </c>
      <c r="Z42" s="77">
        <v>22</v>
      </c>
      <c r="AA42" s="78">
        <v>1</v>
      </c>
      <c r="AB42" s="77">
        <v>14</v>
      </c>
      <c r="AC42" s="76">
        <v>0</v>
      </c>
      <c r="AD42" s="73">
        <v>10</v>
      </c>
      <c r="AE42" s="74">
        <v>0</v>
      </c>
      <c r="AF42" s="79">
        <v>27</v>
      </c>
      <c r="AG42" s="76">
        <v>2</v>
      </c>
      <c r="AH42" s="75">
        <v>34</v>
      </c>
      <c r="AI42" s="78">
        <v>0</v>
      </c>
      <c r="AJ42" s="75">
        <v>28</v>
      </c>
      <c r="AK42" s="78">
        <v>0</v>
      </c>
      <c r="AL42" s="50"/>
      <c r="AM42" s="22"/>
      <c r="AN42" s="50"/>
      <c r="AO42" s="80">
        <f t="shared" si="0"/>
        <v>1543</v>
      </c>
      <c r="AP42" s="56">
        <f t="shared" si="1"/>
        <v>1585</v>
      </c>
      <c r="AQ42" s="81">
        <f t="shared" si="2"/>
        <v>1556</v>
      </c>
      <c r="AR42" s="56">
        <f t="shared" si="3"/>
        <v>1849</v>
      </c>
      <c r="AS42" s="81">
        <f t="shared" si="4"/>
        <v>1565</v>
      </c>
      <c r="AT42" s="81">
        <f t="shared" si="5"/>
        <v>1520</v>
      </c>
      <c r="AU42" s="81">
        <f t="shared" si="6"/>
        <v>1627</v>
      </c>
      <c r="AV42" s="81">
        <f t="shared" si="7"/>
        <v>1686</v>
      </c>
      <c r="AW42" s="56">
        <f t="shared" si="8"/>
        <v>1398</v>
      </c>
      <c r="AX42" s="81">
        <f t="shared" si="9"/>
        <v>1294</v>
      </c>
      <c r="AY42" s="81">
        <f t="shared" si="10"/>
        <v>1355</v>
      </c>
      <c r="AZ42" s="2"/>
      <c r="BA42" s="82">
        <f t="shared" si="11"/>
        <v>12</v>
      </c>
      <c r="BB42" s="81">
        <f t="shared" si="12"/>
        <v>12</v>
      </c>
      <c r="BC42" s="81">
        <f t="shared" si="13"/>
        <v>12</v>
      </c>
      <c r="BD42" s="56">
        <f t="shared" si="14"/>
        <v>13</v>
      </c>
      <c r="BE42" s="81">
        <f t="shared" si="15"/>
        <v>13</v>
      </c>
      <c r="BF42" s="81">
        <f t="shared" si="16"/>
        <v>9</v>
      </c>
      <c r="BG42" s="81">
        <f t="shared" si="17"/>
        <v>12</v>
      </c>
      <c r="BH42" s="81">
        <f t="shared" si="18"/>
        <v>10</v>
      </c>
      <c r="BI42" s="81">
        <f t="shared" si="19"/>
        <v>7</v>
      </c>
      <c r="BJ42" s="81">
        <f t="shared" si="20"/>
        <v>10</v>
      </c>
      <c r="BK42" s="81">
        <f t="shared" si="21"/>
        <v>9</v>
      </c>
      <c r="BL42" s="57">
        <f t="shared" si="31"/>
        <v>119</v>
      </c>
      <c r="BM42" s="56">
        <f t="shared" si="32"/>
        <v>7</v>
      </c>
      <c r="BN42" s="56">
        <f t="shared" si="33"/>
        <v>13</v>
      </c>
      <c r="BO42" s="58">
        <f t="shared" si="34"/>
        <v>99</v>
      </c>
      <c r="BQ42" s="83">
        <f t="shared" si="22"/>
        <v>6</v>
      </c>
      <c r="BR42" s="84">
        <f t="shared" si="23"/>
        <v>35</v>
      </c>
    </row>
    <row r="43" spans="1:70" ht="14.25">
      <c r="A43" s="61">
        <v>39</v>
      </c>
      <c r="B43" s="62" t="s">
        <v>259</v>
      </c>
      <c r="C43" s="62" t="s">
        <v>34</v>
      </c>
      <c r="D43" s="89"/>
      <c r="E43" s="64">
        <f t="shared" si="24"/>
        <v>1193</v>
      </c>
      <c r="F43" s="65">
        <f t="shared" si="25"/>
        <v>0</v>
      </c>
      <c r="G43" s="67">
        <v>1193</v>
      </c>
      <c r="H43" s="66"/>
      <c r="I43" s="67">
        <f t="shared" si="26"/>
        <v>-303.40000000000009</v>
      </c>
      <c r="J43" s="68">
        <f t="shared" si="27"/>
        <v>39</v>
      </c>
      <c r="K43" s="60">
        <v>3</v>
      </c>
      <c r="L43" s="70">
        <v>10</v>
      </c>
      <c r="M43" s="71">
        <f t="shared" si="28"/>
        <v>1496.4</v>
      </c>
      <c r="N43" s="67">
        <f t="shared" si="29"/>
        <v>100</v>
      </c>
      <c r="O43" s="72">
        <f t="shared" si="30"/>
        <v>87</v>
      </c>
      <c r="P43" s="73">
        <v>40</v>
      </c>
      <c r="Q43" s="74">
        <v>2</v>
      </c>
      <c r="R43" s="75">
        <v>14</v>
      </c>
      <c r="S43" s="76">
        <v>0</v>
      </c>
      <c r="T43" s="77">
        <v>16</v>
      </c>
      <c r="U43" s="78">
        <v>0</v>
      </c>
      <c r="V43" s="75">
        <v>34</v>
      </c>
      <c r="W43" s="78">
        <v>0</v>
      </c>
      <c r="X43" s="77">
        <v>12</v>
      </c>
      <c r="Y43" s="78">
        <v>0</v>
      </c>
      <c r="Z43" s="77">
        <v>33</v>
      </c>
      <c r="AA43" s="78">
        <v>0</v>
      </c>
      <c r="AB43" s="77">
        <v>28</v>
      </c>
      <c r="AC43" s="76">
        <v>1</v>
      </c>
      <c r="AD43" s="73">
        <v>20</v>
      </c>
      <c r="AE43" s="74">
        <v>0</v>
      </c>
      <c r="AF43" s="79">
        <v>2</v>
      </c>
      <c r="AG43" s="76">
        <v>0</v>
      </c>
      <c r="AH43" s="75">
        <v>37</v>
      </c>
      <c r="AI43" s="78">
        <v>0</v>
      </c>
      <c r="AJ43" s="75">
        <v>22</v>
      </c>
      <c r="AK43" s="78">
        <v>0</v>
      </c>
      <c r="AL43" s="50"/>
      <c r="AM43" s="22"/>
      <c r="AN43" s="50"/>
      <c r="AO43" s="80" t="str">
        <f t="shared" si="0"/>
        <v>999 *</v>
      </c>
      <c r="AP43" s="56">
        <f t="shared" si="1"/>
        <v>1627</v>
      </c>
      <c r="AQ43" s="81">
        <f t="shared" si="2"/>
        <v>1565</v>
      </c>
      <c r="AR43" s="56">
        <f t="shared" si="3"/>
        <v>1294</v>
      </c>
      <c r="AS43" s="81">
        <f t="shared" si="4"/>
        <v>1670</v>
      </c>
      <c r="AT43" s="81">
        <f t="shared" si="5"/>
        <v>1300</v>
      </c>
      <c r="AU43" s="81">
        <f t="shared" si="6"/>
        <v>1355</v>
      </c>
      <c r="AV43" s="81">
        <f t="shared" si="7"/>
        <v>1538</v>
      </c>
      <c r="AW43" s="56">
        <f t="shared" si="8"/>
        <v>1893</v>
      </c>
      <c r="AX43" s="81">
        <f t="shared" si="9"/>
        <v>1202</v>
      </c>
      <c r="AY43" s="81">
        <f t="shared" si="10"/>
        <v>1520</v>
      </c>
      <c r="AZ43" s="2"/>
      <c r="BA43" s="82">
        <f t="shared" si="11"/>
        <v>0</v>
      </c>
      <c r="BB43" s="81">
        <f t="shared" si="12"/>
        <v>12</v>
      </c>
      <c r="BC43" s="81">
        <f t="shared" si="13"/>
        <v>13</v>
      </c>
      <c r="BD43" s="56">
        <f t="shared" si="14"/>
        <v>10</v>
      </c>
      <c r="BE43" s="81">
        <f t="shared" si="15"/>
        <v>11</v>
      </c>
      <c r="BF43" s="81">
        <f t="shared" si="16"/>
        <v>9</v>
      </c>
      <c r="BG43" s="81">
        <f t="shared" si="17"/>
        <v>9</v>
      </c>
      <c r="BH43" s="81">
        <f t="shared" si="18"/>
        <v>8</v>
      </c>
      <c r="BI43" s="81">
        <f t="shared" si="19"/>
        <v>9</v>
      </c>
      <c r="BJ43" s="81">
        <f t="shared" si="20"/>
        <v>10</v>
      </c>
      <c r="BK43" s="81">
        <f t="shared" si="21"/>
        <v>9</v>
      </c>
      <c r="BL43" s="57">
        <f t="shared" si="31"/>
        <v>100</v>
      </c>
      <c r="BM43" s="56">
        <f t="shared" si="32"/>
        <v>0</v>
      </c>
      <c r="BN43" s="56">
        <f t="shared" si="33"/>
        <v>13</v>
      </c>
      <c r="BO43" s="58">
        <f t="shared" si="34"/>
        <v>87</v>
      </c>
      <c r="BQ43" s="83">
        <f t="shared" si="22"/>
        <v>2</v>
      </c>
      <c r="BR43" s="84">
        <f t="shared" si="23"/>
        <v>39</v>
      </c>
    </row>
    <row r="44" spans="1:70" ht="25.5">
      <c r="A44" s="61">
        <v>40</v>
      </c>
      <c r="B44" s="62" t="s">
        <v>210</v>
      </c>
      <c r="C44" s="62" t="s">
        <v>211</v>
      </c>
      <c r="D44" s="89"/>
      <c r="E44" s="64" t="e">
        <f t="shared" si="24"/>
        <v>#VALUE!</v>
      </c>
      <c r="F44" s="65" t="e">
        <f t="shared" si="25"/>
        <v>#VALUE!</v>
      </c>
      <c r="G44" s="67" t="s">
        <v>212</v>
      </c>
      <c r="H44" s="66"/>
      <c r="I44" s="67" t="e">
        <f t="shared" si="26"/>
        <v>#VALUE!</v>
      </c>
      <c r="J44" s="68">
        <f t="shared" si="27"/>
        <v>40</v>
      </c>
      <c r="K44" s="60">
        <v>0</v>
      </c>
      <c r="L44" s="70">
        <v>11</v>
      </c>
      <c r="M44" s="71">
        <f t="shared" si="28"/>
        <v>1416.8181818181818</v>
      </c>
      <c r="N44" s="67">
        <f t="shared" si="29"/>
        <v>97</v>
      </c>
      <c r="O44" s="72">
        <f t="shared" si="30"/>
        <v>83</v>
      </c>
      <c r="P44" s="73">
        <v>39</v>
      </c>
      <c r="Q44" s="74">
        <v>0</v>
      </c>
      <c r="R44" s="75">
        <v>27</v>
      </c>
      <c r="S44" s="76">
        <v>0</v>
      </c>
      <c r="T44" s="77">
        <v>32</v>
      </c>
      <c r="U44" s="78">
        <v>0</v>
      </c>
      <c r="V44" s="75">
        <v>20</v>
      </c>
      <c r="W44" s="78">
        <v>0</v>
      </c>
      <c r="X44" s="77">
        <v>29</v>
      </c>
      <c r="Y44" s="78">
        <v>0</v>
      </c>
      <c r="Z44" s="77">
        <v>28</v>
      </c>
      <c r="AA44" s="78">
        <v>0</v>
      </c>
      <c r="AB44" s="77">
        <v>37</v>
      </c>
      <c r="AC44" s="76">
        <v>0</v>
      </c>
      <c r="AD44" s="73">
        <v>33</v>
      </c>
      <c r="AE44" s="74">
        <v>0</v>
      </c>
      <c r="AF44" s="79">
        <v>12</v>
      </c>
      <c r="AG44" s="76">
        <v>0</v>
      </c>
      <c r="AH44" s="75">
        <v>2</v>
      </c>
      <c r="AI44" s="78">
        <v>0</v>
      </c>
      <c r="AJ44" s="75">
        <v>26</v>
      </c>
      <c r="AK44" s="78">
        <v>0</v>
      </c>
      <c r="AL44" s="50"/>
      <c r="AM44" s="22"/>
      <c r="AN44" s="50"/>
      <c r="AO44" s="80">
        <f t="shared" si="0"/>
        <v>1193</v>
      </c>
      <c r="AP44" s="56">
        <f t="shared" si="1"/>
        <v>1398</v>
      </c>
      <c r="AQ44" s="81">
        <f t="shared" si="2"/>
        <v>1300</v>
      </c>
      <c r="AR44" s="56">
        <f t="shared" si="3"/>
        <v>1538</v>
      </c>
      <c r="AS44" s="81">
        <f t="shared" si="4"/>
        <v>1300</v>
      </c>
      <c r="AT44" s="81">
        <f t="shared" si="5"/>
        <v>1355</v>
      </c>
      <c r="AU44" s="81">
        <f t="shared" si="6"/>
        <v>1202</v>
      </c>
      <c r="AV44" s="81">
        <f t="shared" si="7"/>
        <v>1300</v>
      </c>
      <c r="AW44" s="56">
        <f t="shared" si="8"/>
        <v>1670</v>
      </c>
      <c r="AX44" s="81">
        <f t="shared" si="9"/>
        <v>1893</v>
      </c>
      <c r="AY44" s="81">
        <f t="shared" si="10"/>
        <v>1436</v>
      </c>
      <c r="AZ44" s="2"/>
      <c r="BA44" s="82">
        <f t="shared" si="11"/>
        <v>3</v>
      </c>
      <c r="BB44" s="81">
        <f t="shared" si="12"/>
        <v>7</v>
      </c>
      <c r="BC44" s="81">
        <f t="shared" si="13"/>
        <v>11</v>
      </c>
      <c r="BD44" s="56">
        <f t="shared" si="14"/>
        <v>8</v>
      </c>
      <c r="BE44" s="81">
        <f t="shared" si="15"/>
        <v>11</v>
      </c>
      <c r="BF44" s="81">
        <f t="shared" si="16"/>
        <v>9</v>
      </c>
      <c r="BG44" s="81">
        <f t="shared" si="17"/>
        <v>10</v>
      </c>
      <c r="BH44" s="81">
        <f t="shared" si="18"/>
        <v>9</v>
      </c>
      <c r="BI44" s="81">
        <f t="shared" si="19"/>
        <v>11</v>
      </c>
      <c r="BJ44" s="81">
        <f t="shared" si="20"/>
        <v>9</v>
      </c>
      <c r="BK44" s="81">
        <f t="shared" si="21"/>
        <v>9</v>
      </c>
      <c r="BL44" s="57">
        <f t="shared" si="31"/>
        <v>97</v>
      </c>
      <c r="BM44" s="56">
        <f t="shared" si="32"/>
        <v>3</v>
      </c>
      <c r="BN44" s="56">
        <f t="shared" si="33"/>
        <v>11</v>
      </c>
      <c r="BO44" s="58">
        <f t="shared" si="34"/>
        <v>83</v>
      </c>
      <c r="BQ44" s="83">
        <f t="shared" si="22"/>
        <v>1</v>
      </c>
      <c r="BR44" s="84">
        <f t="shared" si="23"/>
        <v>40</v>
      </c>
    </row>
    <row r="45" spans="1:70" ht="20.25" customHeight="1">
      <c r="A45" s="91">
        <f>COUNTIF(A5:A44,"&lt;201")</f>
        <v>40</v>
      </c>
      <c r="B45" s="92"/>
      <c r="C45" s="22"/>
      <c r="D45" s="22"/>
      <c r="E45" s="22"/>
      <c r="F45" s="93"/>
      <c r="G45" s="94"/>
      <c r="H45" s="95"/>
      <c r="I45" s="95"/>
      <c r="J45" s="95"/>
      <c r="K45" s="96"/>
      <c r="L45" s="95"/>
      <c r="M45" s="95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97"/>
      <c r="AG45" s="22"/>
      <c r="AH45" s="22"/>
      <c r="AI45" s="22"/>
      <c r="AJ45" s="22"/>
      <c r="AK45" s="22"/>
      <c r="AL45" s="22"/>
      <c r="AM45" s="22"/>
      <c r="AN45" s="22"/>
      <c r="AO45" s="98"/>
      <c r="AP45" s="99"/>
      <c r="AQ45" s="99"/>
      <c r="AR45" s="98"/>
      <c r="AS45" s="98"/>
      <c r="AT45" s="98"/>
      <c r="AU45" s="98"/>
      <c r="AV45" s="98"/>
      <c r="AW45" s="98"/>
      <c r="AX45" s="98"/>
      <c r="AY45" s="99"/>
      <c r="AZ45" s="2"/>
      <c r="BA45" s="2"/>
      <c r="BB45" s="2"/>
      <c r="BC45" s="2"/>
      <c r="BD45" s="2"/>
      <c r="BE45" s="99"/>
      <c r="BF45" s="98"/>
      <c r="BG45" s="99"/>
      <c r="BH45" s="99"/>
      <c r="BI45" s="99"/>
      <c r="BJ45" s="99"/>
      <c r="BK45" s="99"/>
      <c r="BL45" s="99"/>
      <c r="BM45" s="98"/>
      <c r="BN45" s="99"/>
      <c r="BO45" s="2"/>
    </row>
    <row r="46" spans="1:70" ht="18" customHeight="1">
      <c r="A46" s="100"/>
      <c r="B46" s="101"/>
      <c r="C46" s="22"/>
      <c r="D46" s="22"/>
      <c r="E46" s="22"/>
      <c r="F46" s="102"/>
      <c r="G46" s="94"/>
      <c r="H46" s="95"/>
      <c r="I46" s="95"/>
      <c r="J46" s="95"/>
      <c r="K46" s="96"/>
      <c r="L46" s="95"/>
      <c r="M46" s="95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98"/>
      <c r="AP46" s="99"/>
      <c r="AQ46" s="99"/>
      <c r="AR46" s="98"/>
      <c r="AS46" s="98"/>
      <c r="AT46" s="98"/>
      <c r="AU46" s="98"/>
      <c r="AV46" s="98"/>
      <c r="AW46" s="98"/>
      <c r="AX46" s="98"/>
      <c r="AY46" s="99"/>
      <c r="AZ46" s="2"/>
      <c r="BA46" s="2"/>
      <c r="BB46" s="2"/>
      <c r="BC46" s="2"/>
      <c r="BD46" s="2"/>
      <c r="BE46" s="99"/>
      <c r="BF46" s="98"/>
      <c r="BG46" s="99"/>
      <c r="BH46" s="99"/>
      <c r="BI46" s="99"/>
      <c r="BJ46" s="99"/>
      <c r="BK46" s="99"/>
      <c r="BL46" s="99"/>
      <c r="BM46" s="98"/>
      <c r="BN46" s="99"/>
      <c r="BO46" s="2"/>
    </row>
    <row r="47" spans="1:70">
      <c r="A47" s="103"/>
      <c r="B47" s="104"/>
      <c r="C47" s="22"/>
      <c r="D47" s="22"/>
      <c r="E47" s="22"/>
      <c r="F47" s="2"/>
      <c r="G47" s="94"/>
      <c r="H47" s="95"/>
      <c r="I47" s="95"/>
      <c r="J47" s="95"/>
      <c r="K47" s="95"/>
      <c r="L47" s="95"/>
      <c r="M47" s="95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"/>
      <c r="AP47" s="2"/>
      <c r="AQ47" s="2"/>
      <c r="AR47" s="98"/>
      <c r="AS47" s="98"/>
      <c r="AT47" s="98"/>
      <c r="AU47" s="98"/>
      <c r="AV47" s="98"/>
      <c r="AW47" s="98"/>
      <c r="AX47" s="98"/>
      <c r="AY47" s="2"/>
      <c r="AZ47" s="2"/>
      <c r="BA47" s="2"/>
      <c r="BB47" s="2"/>
      <c r="BC47" s="2"/>
      <c r="BD47" s="2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2"/>
    </row>
    <row r="48" spans="1:70" ht="15.75">
      <c r="A48" s="166" t="s">
        <v>213</v>
      </c>
      <c r="B48" s="166"/>
      <c r="C48" s="167" t="s">
        <v>299</v>
      </c>
      <c r="D48" s="167"/>
      <c r="E48" s="167"/>
      <c r="F48" s="167"/>
      <c r="G48" s="167"/>
      <c r="H48" s="167"/>
      <c r="I48" s="167"/>
      <c r="J48" s="167"/>
      <c r="K48" s="167"/>
      <c r="L48" s="168" t="s">
        <v>215</v>
      </c>
      <c r="M48" s="168"/>
      <c r="N48" s="168"/>
      <c r="O48" s="168"/>
      <c r="P48" s="168"/>
      <c r="Q48" s="167" t="s">
        <v>216</v>
      </c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05"/>
      <c r="AF48" s="105"/>
      <c r="AG48" s="105"/>
      <c r="AH48" s="105"/>
      <c r="AI48" s="105"/>
      <c r="AJ48" s="105"/>
      <c r="AK48" s="105"/>
      <c r="AL48" s="106"/>
      <c r="AM48" s="106"/>
      <c r="AN48" s="106"/>
      <c r="AO48" s="2"/>
      <c r="AP48" s="2"/>
      <c r="AQ48" s="2"/>
      <c r="AR48" s="99"/>
      <c r="AS48" s="99"/>
      <c r="AT48" s="99"/>
      <c r="AU48" s="99"/>
      <c r="AV48" s="99"/>
      <c r="AW48" s="99"/>
      <c r="AX48" s="99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</row>
    <row r="49" spans="1:70">
      <c r="A49" s="2"/>
      <c r="B49" s="2"/>
      <c r="C49" s="2"/>
      <c r="D49" s="2"/>
      <c r="E49" s="163"/>
      <c r="F49" s="163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</row>
    <row r="50" spans="1:7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</row>
    <row r="51" spans="1:70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</row>
    <row r="52" spans="1:70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</row>
    <row r="53" spans="1:70">
      <c r="A53" s="2"/>
      <c r="B53" s="2"/>
      <c r="C53" s="99"/>
      <c r="D53" s="2"/>
      <c r="E53" s="2"/>
      <c r="F53" s="2"/>
      <c r="G53" s="2"/>
      <c r="H53" s="2"/>
      <c r="I53" s="2"/>
      <c r="J53" s="2"/>
      <c r="K53" s="2"/>
      <c r="L53" s="2"/>
      <c r="M53" s="99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</row>
    <row r="54" spans="1:70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</row>
    <row r="55" spans="1:70">
      <c r="A55" s="107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</row>
    <row r="56" spans="1:70">
      <c r="A56" s="107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</row>
    <row r="57" spans="1:70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</row>
    <row r="58" spans="1:70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</row>
    <row r="59" spans="1:70">
      <c r="A59" s="107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</row>
    <row r="60" spans="1:70">
      <c r="A60" s="107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  <c r="AK60" s="107"/>
      <c r="AL60" s="107"/>
      <c r="AM60" s="107"/>
    </row>
    <row r="61" spans="1:70">
      <c r="A61" s="107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</row>
    <row r="62" spans="1:70">
      <c r="A62" s="107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</row>
    <row r="63" spans="1:70">
      <c r="A63" s="107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</row>
    <row r="64" spans="1:70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</row>
    <row r="65" spans="1:39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</row>
    <row r="66" spans="1:39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</row>
    <row r="67" spans="1:39">
      <c r="A67" s="107"/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</row>
    <row r="68" spans="1:39">
      <c r="A68" s="107"/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</row>
    <row r="69" spans="1:39">
      <c r="A69" s="107"/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</row>
    <row r="70" spans="1:39">
      <c r="A70" s="107"/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</row>
    <row r="71" spans="1:39">
      <c r="A71" s="107"/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</row>
    <row r="72" spans="1:39">
      <c r="A72" s="107"/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</row>
    <row r="73" spans="1:39">
      <c r="A73" s="107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</row>
    <row r="74" spans="1:39">
      <c r="A74" s="107"/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</row>
    <row r="75" spans="1:39">
      <c r="A75" s="107"/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</row>
    <row r="76" spans="1:39">
      <c r="A76" s="107"/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</row>
    <row r="77" spans="1:39">
      <c r="A77" s="107"/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</row>
    <row r="78" spans="1:39">
      <c r="A78" s="107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</row>
    <row r="79" spans="1:39">
      <c r="A79" s="107"/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</row>
    <row r="80" spans="1:39">
      <c r="A80" s="107"/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</row>
    <row r="81" spans="1:39">
      <c r="A81" s="107"/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</row>
    <row r="82" spans="1:39">
      <c r="A82" s="107"/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</row>
    <row r="83" spans="1:39">
      <c r="A83" s="107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</row>
    <row r="84" spans="1:39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</row>
    <row r="85" spans="1:39">
      <c r="A85" s="107"/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</row>
    <row r="86" spans="1:39">
      <c r="A86" s="107"/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</row>
    <row r="87" spans="1:39">
      <c r="A87" s="107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</row>
    <row r="88" spans="1:39">
      <c r="A88" s="107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</row>
    <row r="89" spans="1:39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</row>
    <row r="90" spans="1:39">
      <c r="A90" s="107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</row>
    <row r="91" spans="1:39">
      <c r="A91" s="107"/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</row>
    <row r="92" spans="1:39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</row>
    <row r="93" spans="1:39">
      <c r="A93" s="107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</row>
    <row r="94" spans="1:39">
      <c r="A94" s="107"/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</row>
    <row r="95" spans="1:39">
      <c r="A95" s="107"/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</row>
  </sheetData>
  <protectedRanges>
    <protectedRange sqref="L5:L44" name="Diapazons4"/>
    <protectedRange sqref="P5:AK44" name="Diapazons2"/>
    <protectedRange sqref="A1 A3 K45:K46 K5:L44 A45 B46 A5:D44 G5:G44" name="Diapazons1"/>
    <protectedRange sqref="Q3 C48 Q48" name="Diapazons3"/>
    <protectedRange sqref="J5:J44" name="Diapazons3_2"/>
  </protectedRanges>
  <mergeCells count="26">
    <mergeCell ref="A1:AG2"/>
    <mergeCell ref="AO1:AP1"/>
    <mergeCell ref="AR1:AT1"/>
    <mergeCell ref="AV1:AW1"/>
    <mergeCell ref="A3:B3"/>
    <mergeCell ref="D3:G3"/>
    <mergeCell ref="M3:P3"/>
    <mergeCell ref="Q3:AK3"/>
    <mergeCell ref="AO3:AY3"/>
    <mergeCell ref="BA3:BO3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E49:F49"/>
    <mergeCell ref="AH4:AI4"/>
    <mergeCell ref="AJ4:AK4"/>
    <mergeCell ref="A48:B48"/>
    <mergeCell ref="C48:K48"/>
    <mergeCell ref="L48:P48"/>
    <mergeCell ref="Q48:AD48"/>
  </mergeCells>
  <conditionalFormatting sqref="B5:B44">
    <cfRule type="expression" dxfId="134" priority="16" stopIfTrue="1">
      <formula>J5=1</formula>
    </cfRule>
    <cfRule type="expression" dxfId="133" priority="17" stopIfTrue="1">
      <formula>J5=2</formula>
    </cfRule>
    <cfRule type="expression" dxfId="132" priority="18" stopIfTrue="1">
      <formula>J5=3</formula>
    </cfRule>
  </conditionalFormatting>
  <conditionalFormatting sqref="BL7:BL44">
    <cfRule type="expression" dxfId="131" priority="15" stopIfTrue="1">
      <formula>A7="X"</formula>
    </cfRule>
  </conditionalFormatting>
  <conditionalFormatting sqref="BM7:BM44">
    <cfRule type="expression" dxfId="130" priority="14" stopIfTrue="1">
      <formula>A7="X"</formula>
    </cfRule>
  </conditionalFormatting>
  <conditionalFormatting sqref="BN7:BN44">
    <cfRule type="expression" dxfId="129" priority="13" stopIfTrue="1">
      <formula>A7="X"</formula>
    </cfRule>
  </conditionalFormatting>
  <conditionalFormatting sqref="I5:I44">
    <cfRule type="expression" dxfId="128" priority="11" stopIfTrue="1">
      <formula>I5&gt;150</formula>
    </cfRule>
    <cfRule type="expression" dxfId="127" priority="12" stopIfTrue="1">
      <formula>I5&lt;-150</formula>
    </cfRule>
  </conditionalFormatting>
  <conditionalFormatting sqref="P5:P44">
    <cfRule type="expression" dxfId="126" priority="10" stopIfTrue="1">
      <formula>P5=999</formula>
    </cfRule>
  </conditionalFormatting>
  <conditionalFormatting sqref="R5:R44 T5:T44 V5:V44">
    <cfRule type="expression" dxfId="125" priority="9" stopIfTrue="1">
      <formula>R5=999</formula>
    </cfRule>
  </conditionalFormatting>
  <conditionalFormatting sqref="X5:X44 Z5:Z44 AB5:AB44 AD5:AD44 AF5:AF44 AH5:AH44 AJ5:AJ44">
    <cfRule type="expression" dxfId="124" priority="8" stopIfTrue="1">
      <formula>X5=999</formula>
    </cfRule>
  </conditionalFormatting>
  <conditionalFormatting sqref="Q3:AK3">
    <cfRule type="expression" dxfId="123" priority="7" stopIfTrue="1">
      <formula>$Q$3=""</formula>
    </cfRule>
  </conditionalFormatting>
  <conditionalFormatting sqref="C48:K48">
    <cfRule type="expression" dxfId="122" priority="6" stopIfTrue="1">
      <formula>$C$48=0</formula>
    </cfRule>
  </conditionalFormatting>
  <conditionalFormatting sqref="Q48:AD48">
    <cfRule type="expression" dxfId="121" priority="5" stopIfTrue="1">
      <formula>$Q$48=0</formula>
    </cfRule>
  </conditionalFormatting>
  <conditionalFormatting sqref="Q5:Q44 S5:S44 U5:U44 W5:W44 Y5:Y44 AA5:AA44 AC5:AC44 AE5:AE44 AG5:AG44 AI5:AI44 AK5:AK44">
    <cfRule type="cellIs" dxfId="120" priority="4" stopIfTrue="1" operator="equal">
      <formula>2</formula>
    </cfRule>
  </conditionalFormatting>
  <conditionalFormatting sqref="J5:J44">
    <cfRule type="cellIs" dxfId="119" priority="1" stopIfTrue="1" operator="equal">
      <formula>3</formula>
    </cfRule>
    <cfRule type="cellIs" dxfId="118" priority="2" stopIfTrue="1" operator="equal">
      <formula>2</formula>
    </cfRule>
    <cfRule type="cellIs" dxfId="117" priority="3" stopIfTrue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M115"/>
  <sheetViews>
    <sheetView workbookViewId="0">
      <selection activeCell="F18" sqref="F18"/>
    </sheetView>
  </sheetViews>
  <sheetFormatPr defaultRowHeight="12.75"/>
  <cols>
    <col min="1" max="1" width="9.140625" style="1"/>
    <col min="2" max="2" width="18.140625" style="1" customWidth="1"/>
    <col min="3" max="51" width="9.140625" style="1"/>
    <col min="52" max="65" width="9.140625" style="7"/>
    <col min="66" max="16384" width="9.140625" style="1"/>
  </cols>
  <sheetData>
    <row r="1" spans="1:54" ht="18.75">
      <c r="A1" s="173" t="s">
        <v>364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3"/>
      <c r="AE1" s="3"/>
      <c r="AF1" s="4"/>
      <c r="AG1" s="174" t="s">
        <v>0</v>
      </c>
      <c r="AH1" s="175"/>
      <c r="AI1" s="5">
        <f>SUM(MAX(L5:L64)*2)</f>
        <v>14</v>
      </c>
      <c r="AJ1" s="176" t="s">
        <v>1</v>
      </c>
      <c r="AK1" s="177"/>
      <c r="AL1" s="178"/>
      <c r="AM1" s="6">
        <f>SUM(ROUND(AI1/100*65,0))</f>
        <v>9</v>
      </c>
      <c r="AN1" s="174" t="s">
        <v>2</v>
      </c>
      <c r="AO1" s="175"/>
      <c r="AP1" s="6">
        <f>MAX(L5:L64)</f>
        <v>7</v>
      </c>
      <c r="AQ1" s="7"/>
      <c r="AR1" s="7"/>
      <c r="AS1" s="7"/>
      <c r="AT1" s="7"/>
      <c r="AU1" s="7"/>
      <c r="AV1" s="2"/>
      <c r="AW1" s="2"/>
      <c r="AX1" s="2"/>
      <c r="AY1" s="2"/>
    </row>
    <row r="2" spans="1:54" ht="15.7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2"/>
      <c r="AE2" s="2"/>
      <c r="AF2" s="2"/>
      <c r="AG2" s="9"/>
      <c r="AH2" s="9"/>
      <c r="AI2" s="9"/>
      <c r="AJ2" s="9"/>
      <c r="AK2" s="9"/>
      <c r="AL2" s="9"/>
      <c r="AM2" s="9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4" ht="15.75">
      <c r="A3" s="179">
        <v>44997</v>
      </c>
      <c r="B3" s="180"/>
      <c r="C3" s="10"/>
      <c r="D3" s="109"/>
      <c r="E3" s="109"/>
      <c r="F3" s="109"/>
      <c r="G3" s="109"/>
      <c r="H3" s="11"/>
      <c r="I3" s="168" t="s">
        <v>4</v>
      </c>
      <c r="J3" s="168"/>
      <c r="K3" s="168"/>
      <c r="L3" s="168"/>
      <c r="M3" s="181" t="s">
        <v>5</v>
      </c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3"/>
      <c r="AE3" s="2"/>
      <c r="AF3" s="13"/>
      <c r="AG3" s="169" t="s">
        <v>6</v>
      </c>
      <c r="AH3" s="169"/>
      <c r="AI3" s="169"/>
      <c r="AJ3" s="169"/>
      <c r="AK3" s="169"/>
      <c r="AL3" s="169"/>
      <c r="AM3" s="169"/>
      <c r="AN3" s="2"/>
      <c r="AO3" s="169" t="s">
        <v>7</v>
      </c>
      <c r="AP3" s="169"/>
      <c r="AQ3" s="169"/>
      <c r="AR3" s="169"/>
      <c r="AS3" s="169"/>
      <c r="AT3" s="169"/>
      <c r="AU3" s="169"/>
      <c r="AV3" s="169"/>
      <c r="AW3" s="169"/>
      <c r="AX3" s="169"/>
      <c r="AY3" s="169"/>
    </row>
    <row r="4" spans="1:54" ht="51">
      <c r="A4" s="14" t="s">
        <v>8</v>
      </c>
      <c r="B4" s="15" t="s">
        <v>9</v>
      </c>
      <c r="C4" s="16" t="s">
        <v>10</v>
      </c>
      <c r="D4" s="17" t="s">
        <v>11</v>
      </c>
      <c r="E4" s="18" t="s">
        <v>12</v>
      </c>
      <c r="F4" s="19" t="s">
        <v>13</v>
      </c>
      <c r="G4" s="19" t="s">
        <v>14</v>
      </c>
      <c r="H4" s="19" t="s">
        <v>15</v>
      </c>
      <c r="I4" s="19" t="s">
        <v>16</v>
      </c>
      <c r="J4" s="19" t="s">
        <v>17</v>
      </c>
      <c r="K4" s="19" t="s">
        <v>18</v>
      </c>
      <c r="L4" s="19" t="s">
        <v>19</v>
      </c>
      <c r="M4" s="19" t="s">
        <v>20</v>
      </c>
      <c r="N4" s="19" t="s">
        <v>21</v>
      </c>
      <c r="O4" s="20" t="s">
        <v>22</v>
      </c>
      <c r="P4" s="170">
        <v>1</v>
      </c>
      <c r="Q4" s="171"/>
      <c r="R4" s="165">
        <v>2</v>
      </c>
      <c r="S4" s="172"/>
      <c r="T4" s="172">
        <v>3</v>
      </c>
      <c r="U4" s="172"/>
      <c r="V4" s="172">
        <v>4</v>
      </c>
      <c r="W4" s="172"/>
      <c r="X4" s="172">
        <v>5</v>
      </c>
      <c r="Y4" s="172"/>
      <c r="Z4" s="172">
        <v>6</v>
      </c>
      <c r="AA4" s="172"/>
      <c r="AB4" s="172">
        <v>7</v>
      </c>
      <c r="AC4" s="172"/>
      <c r="AD4" s="21"/>
      <c r="AE4" s="2"/>
      <c r="AF4" s="21"/>
      <c r="AG4" s="23">
        <v>1</v>
      </c>
      <c r="AH4" s="23">
        <v>2</v>
      </c>
      <c r="AI4" s="23">
        <v>3</v>
      </c>
      <c r="AJ4" s="23">
        <v>4</v>
      </c>
      <c r="AK4" s="23">
        <v>5</v>
      </c>
      <c r="AL4" s="23">
        <v>6</v>
      </c>
      <c r="AM4" s="23">
        <v>7</v>
      </c>
      <c r="AN4" s="24"/>
      <c r="AO4" s="25">
        <v>1</v>
      </c>
      <c r="AP4" s="25">
        <v>2</v>
      </c>
      <c r="AQ4" s="25">
        <v>3</v>
      </c>
      <c r="AR4" s="25">
        <v>4</v>
      </c>
      <c r="AS4" s="25">
        <v>5</v>
      </c>
      <c r="AT4" s="25">
        <v>6</v>
      </c>
      <c r="AU4" s="25">
        <v>7</v>
      </c>
      <c r="AV4" s="25" t="s">
        <v>23</v>
      </c>
      <c r="AW4" s="26" t="s">
        <v>24</v>
      </c>
      <c r="AX4" s="26" t="s">
        <v>25</v>
      </c>
      <c r="AY4" s="27" t="s">
        <v>261</v>
      </c>
      <c r="BA4" s="110" t="s">
        <v>27</v>
      </c>
      <c r="BB4" s="23" t="s">
        <v>28</v>
      </c>
    </row>
    <row r="5" spans="1:54" ht="14.25">
      <c r="A5" s="29">
        <v>1</v>
      </c>
      <c r="B5" s="182" t="s">
        <v>300</v>
      </c>
      <c r="C5" s="183" t="s">
        <v>301</v>
      </c>
      <c r="D5" s="184"/>
      <c r="E5" s="111">
        <f>IF(G5=0,0,IF(G5+F5&lt;1000,1000,G5+F5))</f>
        <v>2142</v>
      </c>
      <c r="F5" s="112">
        <f>IF(L5=0,0,IF(G5+(IF(I5&gt;-150,(IF(I5&gt;=150,IF(K5&gt;=$AM$1,0,SUM(IF(MAX(P5:AC5)=999,K5-2,K5)-L5*2*(15+50)%)*10),SUM(IF(MAX(P5:AC5)=999,K5-2,K5)-L5*2*(I5/10+50)%)*10)),(IF(I5&lt;-150,IF((IF(MAX(P5:AC5)=999,K5-2,K5)-L5*2*(I5/10+50)%)*10&lt;1,0,(IF(MAX(P5:AC5)=999,K5-2,K5)-L5*2*(I5/10+50)%)*10))))),(IF(I5&gt;-150,(IF(I5&gt;150,IF(K5&gt;=$AM$1,0,SUM(IF(MAX(P5:AC5)=999,K5-2,K5)-L5*2*(15+50)%)*10),SUM(IF(MAX(P5:AC5)=999,K5-2,K5)-L5*2*(I5/10+50)%)*10)),(IF(I5&lt;-150,IF((IF(MAX(P5:AC5)=999,K5-2,K5)-L5*2*(I5/10+50)%)*10&lt;1,0,(IF(MAX(P5:AC5)=999,K5-2,K5)-L5*2*(I5/10+50)%)*10)))))))</f>
        <v>0</v>
      </c>
      <c r="G5" s="113">
        <v>2142</v>
      </c>
      <c r="H5" s="114"/>
      <c r="I5" s="115">
        <f>SUM(G5-M5)</f>
        <v>587.28571428571422</v>
      </c>
      <c r="J5" s="116">
        <f>BB5</f>
        <v>10</v>
      </c>
      <c r="K5" s="117">
        <v>9</v>
      </c>
      <c r="L5" s="118">
        <v>7</v>
      </c>
      <c r="M5" s="119">
        <f>IF(B5="",0,SUM(AG5:AM5)/L5)</f>
        <v>1554.7142857142858</v>
      </c>
      <c r="N5" s="120">
        <f>AV5</f>
        <v>59</v>
      </c>
      <c r="O5" s="121">
        <f>AY5</f>
        <v>41</v>
      </c>
      <c r="P5" s="122">
        <v>31</v>
      </c>
      <c r="Q5" s="123">
        <v>1</v>
      </c>
      <c r="R5" s="124">
        <v>33</v>
      </c>
      <c r="S5" s="123">
        <v>2</v>
      </c>
      <c r="T5" s="125">
        <v>41</v>
      </c>
      <c r="U5" s="126">
        <v>2</v>
      </c>
      <c r="V5" s="125">
        <v>6</v>
      </c>
      <c r="W5" s="126">
        <v>0</v>
      </c>
      <c r="X5" s="125">
        <v>34</v>
      </c>
      <c r="Y5" s="126">
        <v>2</v>
      </c>
      <c r="Z5" s="125">
        <v>12</v>
      </c>
      <c r="AA5" s="126">
        <v>0</v>
      </c>
      <c r="AB5" s="125">
        <v>22</v>
      </c>
      <c r="AC5" s="126">
        <v>2</v>
      </c>
      <c r="AD5" s="127"/>
      <c r="AE5" s="7"/>
      <c r="AF5" s="127"/>
      <c r="AG5" s="128">
        <f t="shared" ref="AG5:AG64" si="0">IF(B5="",0,IF(B5="BRIVS",0,(LOOKUP(P5,$A$5:$A$64,$G$5:$G$64))))</f>
        <v>1496</v>
      </c>
      <c r="AH5" s="129">
        <f t="shared" ref="AH5:AH64" si="1">IF(B5="",0,IF(B5="BRIVS",0,(LOOKUP(R5,$A$5:$A$64,$G$5:$G$64))))</f>
        <v>1489</v>
      </c>
      <c r="AI5" s="129">
        <f t="shared" ref="AI5:AI64" si="2">IF(B5="",0,IF(B5="BRIVS",0,(LOOKUP(T5,$A$5:$A$64,$G$5:$G$64))))</f>
        <v>1394</v>
      </c>
      <c r="AJ5" s="129">
        <f t="shared" ref="AJ5:AJ64" si="3">IF(B5="",0,IF(B5="BRIVS",0,(LOOKUP(V5,$A$5:$A$64,$G$5:$G$64))))</f>
        <v>1806</v>
      </c>
      <c r="AK5" s="129">
        <f t="shared" ref="AK5:AK64" si="4">IF(B5="",0,IF(B5="BRIVS",0,(LOOKUP(X5,$A$5:$A$64,$G$5:$G$64))))</f>
        <v>1481</v>
      </c>
      <c r="AL5" s="129">
        <f t="shared" ref="AL5:AL64" si="5">IF(B5="",0,IF(B5="BRIVS",0,(LOOKUP(Z5,$A$5:$A$64,$G$5:$G$64))))</f>
        <v>1663</v>
      </c>
      <c r="AM5" s="130">
        <f t="shared" ref="AM5:AM64" si="6">IF(B5="",0,IF(B5="BRIVS",0,(LOOKUP(AB5,$A$5:$A$64,$G$5:$G$64))))</f>
        <v>1554</v>
      </c>
      <c r="AN5" s="7"/>
      <c r="AO5" s="128">
        <f t="shared" ref="AO5:AO64" si="7">IF(P5=999,0,(LOOKUP($P5,$A$5:$A$64,$K$5:$K$64)))</f>
        <v>5</v>
      </c>
      <c r="AP5" s="129">
        <f t="shared" ref="AP5:AP64" si="8">IF(R5=999,0,(LOOKUP($R5,$A$5:$A$64,$K$5:$K$64)))</f>
        <v>7</v>
      </c>
      <c r="AQ5" s="129">
        <f t="shared" ref="AQ5:AQ64" si="9">IF(T5=999,0,(LOOKUP($T5,$A$5:$A$64,$K$5:$K$64)))</f>
        <v>8</v>
      </c>
      <c r="AR5" s="129">
        <f t="shared" ref="AR5:AR64" si="10">IF(V5=999,0,(LOOKUP($V5,$A$5:$A$64,$K$5:$K$64)))</f>
        <v>13</v>
      </c>
      <c r="AS5" s="129">
        <f t="shared" ref="AS5:AS64" si="11">IF(X5=999,0,(LOOKUP($X5,$A$5:$A$64,$K$5:$K$64)))</f>
        <v>9</v>
      </c>
      <c r="AT5" s="129">
        <f t="shared" ref="AT5:AT64" si="12">IF(Z5=999,0,(LOOKUP($Z5,$A$5:$A$64,$K$5:$K$64)))</f>
        <v>10</v>
      </c>
      <c r="AU5" s="129">
        <f t="shared" ref="AU5:AU64" si="13">IF(AB5=999,0,(LOOKUP($AB5,$A$5:$A$64,$K$5:$K$64)))</f>
        <v>7</v>
      </c>
      <c r="AV5" s="131">
        <f>SUM(AO5,AP5,AQ5,AR5,AS5,AU5,AT5)</f>
        <v>59</v>
      </c>
      <c r="AW5" s="129">
        <f>IF(B5="",0,(IF($AP$1=4,MIN(AO5:AR5),IF($AP$1=5,MIN(AO5:AS5),IF($AP$1=6,MIN(AO5:AT5),IF($AP$1=7,MIN(AO5:AU5),IF($AP$1=8,MIN(AO5:AU5))))))))</f>
        <v>5</v>
      </c>
      <c r="AX5" s="129">
        <f>IF(B5="",0,(IF($AP$1=4,MAX(AO5:AR5),IF($AP$1=5,MAX(AO5:AS5),IF($AP$1=6,MAX(AO5:AT5),IF($AP$1=7,MAX(AO5:AU5),IF($AP$1=8,MAX(AO5:AU5))))))))</f>
        <v>13</v>
      </c>
      <c r="AY5" s="132">
        <f>SUM($AV5-$AW5-AX5)</f>
        <v>41</v>
      </c>
      <c r="BA5" s="133">
        <f t="shared" ref="BA5:BA64" si="14">COUNTIF($K$5:$K$64,"&lt;"&amp;K5)+COUNTIFS($K$5:$K$64,K5,$N$5:$N$64,"&lt;"&amp;N5)+COUNTIFS($K$5:$K$64,K5,$N$5:$N$64,N5,$O$5:$O$64,"&lt;"&amp;O5)+1</f>
        <v>51</v>
      </c>
      <c r="BB5" s="134">
        <f t="shared" ref="BB5:BB64" si="15">IF(L5=0,0,RANK(BA5,$BA$5:$BA$64,0))</f>
        <v>10</v>
      </c>
    </row>
    <row r="6" spans="1:54" ht="14.25">
      <c r="A6" s="61">
        <v>2</v>
      </c>
      <c r="B6" s="185" t="s">
        <v>302</v>
      </c>
      <c r="C6" s="183" t="s">
        <v>301</v>
      </c>
      <c r="D6" s="186"/>
      <c r="E6" s="135">
        <f>IF(G6=0,0,IF(G6+F6&lt;1000,1000,G6+F6))</f>
        <v>2014</v>
      </c>
      <c r="F6" s="136">
        <f>IF(L6=0,0,IF(G6+(IF(I6&gt;-150,(IF(I6&gt;=150,IF(K6&gt;=$AM$1,0,SUM(IF(MAX(P6:AC6)=999,K6-2,K6)-L6*2*(15+50)%)*10),SUM(IF(MAX(P6:AC6)=999,K6-2,K6)-L6*2*(I6/10+50)%)*10)),(IF(I6&lt;-150,IF((IF(MAX(P6:AC6)=999,K6-2,K6)-L6*2*(I6/10+50)%)*10&lt;1,0,(IF(MAX(P6:AC6)=999,K6-2,K6)-L6*2*(I6/10+50)%)*10))))),(IF(I6&gt;-150,(IF(I6&gt;150,IF(K6&gt;=$AM$1,0,SUM(IF(MAX(P6:AC6)=999,K6-2,K6)-L6*2*(15+50)%)*10),SUM(IF(MAX(P6:AC6)=999,K6-2,K6)-L6*2*(I6/10+50)%)*10)),(IF(I6&lt;-150,IF((IF(MAX(P6:AC6)=999,K6-2,K6)-L6*2*(I6/10+50)%)*10&lt;1,0,(IF(MAX(P6:AC6)=999,K6-2,K6)-L6*2*(I6/10+50)%)*10)))))))</f>
        <v>0</v>
      </c>
      <c r="G6" s="137">
        <v>2014</v>
      </c>
      <c r="H6" s="138"/>
      <c r="I6" s="139">
        <f>SUM(G6-M6)</f>
        <v>385.85714285714289</v>
      </c>
      <c r="J6" s="140">
        <f>BB6</f>
        <v>11</v>
      </c>
      <c r="K6" s="60">
        <v>9</v>
      </c>
      <c r="L6" s="141">
        <v>7</v>
      </c>
      <c r="M6" s="142">
        <f>IF(B6="",0,SUM(AG6:AM6)/L6)</f>
        <v>1628.1428571428571</v>
      </c>
      <c r="N6" s="139">
        <f>AV6</f>
        <v>57</v>
      </c>
      <c r="O6" s="143">
        <f>AY6</f>
        <v>42</v>
      </c>
      <c r="P6" s="144">
        <v>32</v>
      </c>
      <c r="Q6" s="145">
        <v>2</v>
      </c>
      <c r="R6" s="146">
        <v>17</v>
      </c>
      <c r="S6" s="147">
        <v>1</v>
      </c>
      <c r="T6" s="148">
        <v>25</v>
      </c>
      <c r="U6" s="147">
        <v>2</v>
      </c>
      <c r="V6" s="149">
        <v>7</v>
      </c>
      <c r="W6" s="147">
        <v>1</v>
      </c>
      <c r="X6" s="148">
        <v>9</v>
      </c>
      <c r="Y6" s="147">
        <v>1</v>
      </c>
      <c r="Z6" s="148">
        <v>14</v>
      </c>
      <c r="AA6" s="147">
        <v>0</v>
      </c>
      <c r="AB6" s="148">
        <v>16</v>
      </c>
      <c r="AC6" s="147">
        <v>2</v>
      </c>
      <c r="AD6" s="127"/>
      <c r="AE6" s="7"/>
      <c r="AF6" s="127"/>
      <c r="AG6" s="150">
        <f t="shared" si="0"/>
        <v>1490</v>
      </c>
      <c r="AH6" s="151">
        <f t="shared" si="1"/>
        <v>1590</v>
      </c>
      <c r="AI6" s="151">
        <f t="shared" si="2"/>
        <v>1540</v>
      </c>
      <c r="AJ6" s="151">
        <f t="shared" si="3"/>
        <v>1773</v>
      </c>
      <c r="AK6" s="151">
        <f t="shared" si="4"/>
        <v>1766</v>
      </c>
      <c r="AL6" s="151">
        <f t="shared" si="5"/>
        <v>1645</v>
      </c>
      <c r="AM6" s="152">
        <f t="shared" si="6"/>
        <v>1593</v>
      </c>
      <c r="AN6" s="7"/>
      <c r="AO6" s="150">
        <f t="shared" si="7"/>
        <v>8</v>
      </c>
      <c r="AP6" s="151">
        <f t="shared" si="8"/>
        <v>5</v>
      </c>
      <c r="AQ6" s="151">
        <f t="shared" si="9"/>
        <v>4</v>
      </c>
      <c r="AR6" s="151">
        <f t="shared" si="10"/>
        <v>11</v>
      </c>
      <c r="AS6" s="151">
        <f t="shared" si="11"/>
        <v>10</v>
      </c>
      <c r="AT6" s="151">
        <f t="shared" si="12"/>
        <v>11</v>
      </c>
      <c r="AU6" s="151">
        <f t="shared" si="13"/>
        <v>8</v>
      </c>
      <c r="AV6" s="153">
        <f>SUM(AO6,AP6,AQ6,AR6,AS6,AU6,AT6)</f>
        <v>57</v>
      </c>
      <c r="AW6" s="151">
        <f>IF(B6="",0,(IF($AP$1=4,MIN(AO6:AR6),IF($AP$1=5,MIN(AO6:AS6),IF($AP$1=6,MIN(AO6:AT6),IF($AP$1=7,MIN(AO6:AU6),IF($AP$1=8,MIN(AO6:AU6))))))))</f>
        <v>4</v>
      </c>
      <c r="AX6" s="151">
        <f>IF(B6="",0,(IF($AP$1=4,MAX(AO6:AR6),IF($AP$1=5,MAX(AO6:AS6),IF($AP$1=6,MAX(AO6:AT6),IF($AP$1=7,MAX(AO6:AU6),IF($AP$1=8,MAX(AO6:AU6))))))))</f>
        <v>11</v>
      </c>
      <c r="AY6" s="154">
        <f>SUM($AV6-$AW6-AX6)</f>
        <v>42</v>
      </c>
      <c r="BA6" s="155">
        <f t="shared" si="14"/>
        <v>50</v>
      </c>
      <c r="BB6" s="156">
        <f t="shared" si="15"/>
        <v>11</v>
      </c>
    </row>
    <row r="7" spans="1:54" ht="14.25">
      <c r="A7" s="61">
        <v>3</v>
      </c>
      <c r="B7" s="185" t="s">
        <v>303</v>
      </c>
      <c r="C7" s="183" t="s">
        <v>301</v>
      </c>
      <c r="D7" s="186"/>
      <c r="E7" s="135">
        <f t="shared" ref="E7:E64" si="16">IF(G7=0,0,IF(G7+F7&lt;1000,1000,G7+F7))</f>
        <v>1945</v>
      </c>
      <c r="F7" s="136">
        <f t="shared" ref="F7:F64" si="17">IF(L7=0,0,IF(G7+(IF(I7&gt;-150,(IF(I7&gt;=150,IF(K7&gt;=$AM$1,0,SUM(IF(MAX(P7:AC7)=999,K7-2,K7)-L7*2*(15+50)%)*10),SUM(IF(MAX(P7:AC7)=999,K7-2,K7)-L7*2*(I7/10+50)%)*10)),(IF(I7&lt;-150,IF((IF(MAX(P7:AC7)=999,K7-2,K7)-L7*2*(I7/10+50)%)*10&lt;1,0,(IF(MAX(P7:AC7)=999,K7-2,K7)-L7*2*(I7/10+50)%)*10))))),(IF(I7&gt;-150,(IF(I7&gt;150,IF(K7&gt;=$AM$1,0,SUM(IF(MAX(P7:AC7)=999,K7-2,K7)-L7*2*(15+50)%)*10),SUM(IF(MAX(P7:AC7)=999,K7-2,K7)-L7*2*(I7/10+50)%)*10)),(IF(I7&lt;-150,IF((IF(MAX(P7:AC7)=999,K7-2,K7)-L7*2*(I7/10+50)%)*10&lt;1,0,(IF(MAX(P7:AC7)=999,K7-2,K7)-L7*2*(I7/10+50)%)*10)))))))</f>
        <v>0</v>
      </c>
      <c r="G7" s="137">
        <v>1945</v>
      </c>
      <c r="H7" s="138"/>
      <c r="I7" s="139">
        <f t="shared" ref="I7:I64" si="18">SUM(G7-M7)</f>
        <v>414.42857142857133</v>
      </c>
      <c r="J7" s="140">
        <f t="shared" ref="J7:J64" si="19">BB7</f>
        <v>7</v>
      </c>
      <c r="K7" s="60">
        <v>10</v>
      </c>
      <c r="L7" s="157">
        <v>7</v>
      </c>
      <c r="M7" s="158">
        <f t="shared" ref="M7:M64" si="20">IF(B7="",0,SUM(AG7:AM7)/L7)</f>
        <v>1530.5714285714287</v>
      </c>
      <c r="N7" s="139">
        <f t="shared" ref="N7:N64" si="21">AV7</f>
        <v>55</v>
      </c>
      <c r="O7" s="143">
        <f t="shared" ref="O7:O64" si="22">AY7</f>
        <v>38</v>
      </c>
      <c r="P7" s="144">
        <v>33</v>
      </c>
      <c r="Q7" s="145">
        <v>1</v>
      </c>
      <c r="R7" s="159">
        <v>31</v>
      </c>
      <c r="S7" s="147">
        <v>2</v>
      </c>
      <c r="T7" s="148">
        <v>28</v>
      </c>
      <c r="U7" s="147">
        <v>2</v>
      </c>
      <c r="V7" s="159">
        <v>12</v>
      </c>
      <c r="W7" s="147">
        <v>2</v>
      </c>
      <c r="X7" s="148">
        <v>6</v>
      </c>
      <c r="Y7" s="147">
        <v>0</v>
      </c>
      <c r="Z7" s="148">
        <v>37</v>
      </c>
      <c r="AA7" s="147">
        <v>1</v>
      </c>
      <c r="AB7" s="148">
        <v>53</v>
      </c>
      <c r="AC7" s="147">
        <v>2</v>
      </c>
      <c r="AD7" s="127"/>
      <c r="AE7" s="7"/>
      <c r="AF7" s="127"/>
      <c r="AG7" s="150">
        <f t="shared" si="0"/>
        <v>1489</v>
      </c>
      <c r="AH7" s="151">
        <f t="shared" si="1"/>
        <v>1496</v>
      </c>
      <c r="AI7" s="151">
        <f t="shared" si="2"/>
        <v>1516</v>
      </c>
      <c r="AJ7" s="151">
        <f t="shared" si="3"/>
        <v>1663</v>
      </c>
      <c r="AK7" s="151">
        <f t="shared" si="4"/>
        <v>1806</v>
      </c>
      <c r="AL7" s="151">
        <f t="shared" si="5"/>
        <v>1444</v>
      </c>
      <c r="AM7" s="152">
        <f t="shared" si="6"/>
        <v>1300</v>
      </c>
      <c r="AN7" s="7"/>
      <c r="AO7" s="150">
        <f t="shared" si="7"/>
        <v>7</v>
      </c>
      <c r="AP7" s="151">
        <f t="shared" si="8"/>
        <v>5</v>
      </c>
      <c r="AQ7" s="151">
        <f t="shared" si="9"/>
        <v>4</v>
      </c>
      <c r="AR7" s="151">
        <f t="shared" si="10"/>
        <v>10</v>
      </c>
      <c r="AS7" s="151">
        <f t="shared" si="11"/>
        <v>13</v>
      </c>
      <c r="AT7" s="151">
        <f t="shared" si="12"/>
        <v>8</v>
      </c>
      <c r="AU7" s="151">
        <f t="shared" si="13"/>
        <v>8</v>
      </c>
      <c r="AV7" s="153">
        <f t="shared" ref="AV7:AV64" si="23">SUM(AO7,AP7,AQ7,AR7,AS7,AU7,AT7)</f>
        <v>55</v>
      </c>
      <c r="AW7" s="151">
        <f t="shared" ref="AW7:AW64" si="24">IF(B7="",0,(IF($AP$1=4,MIN(AO7:AR7),IF($AP$1=5,MIN(AO7:AS7),IF($AP$1=6,MIN(AO7:AT7),IF($AP$1=7,MIN(AO7:AU7),IF($AP$1=8,MIN(AO7:AU7))))))))</f>
        <v>4</v>
      </c>
      <c r="AX7" s="151">
        <f t="shared" ref="AX7:AX64" si="25">IF(B7="",0,(IF($AP$1=4,MAX(AO7:AR7),IF($AP$1=5,MAX(AO7:AS7),IF($AP$1=6,MAX(AO7:AT7),IF($AP$1=7,MAX(AO7:AU7),IF($AP$1=8,MAX(AO7:AU7))))))))</f>
        <v>13</v>
      </c>
      <c r="AY7" s="154">
        <f t="shared" ref="AY7:AY64" si="26">SUM($AV7-$AW7-AX7)</f>
        <v>38</v>
      </c>
      <c r="BA7" s="155">
        <f t="shared" si="14"/>
        <v>54</v>
      </c>
      <c r="BB7" s="156">
        <f t="shared" si="15"/>
        <v>7</v>
      </c>
    </row>
    <row r="8" spans="1:54" ht="14.25">
      <c r="A8" s="61">
        <v>4</v>
      </c>
      <c r="B8" s="185" t="s">
        <v>304</v>
      </c>
      <c r="C8" s="183" t="s">
        <v>301</v>
      </c>
      <c r="D8" s="186"/>
      <c r="E8" s="135">
        <f t="shared" si="16"/>
        <v>1853</v>
      </c>
      <c r="F8" s="136">
        <f t="shared" si="17"/>
        <v>0</v>
      </c>
      <c r="G8" s="137">
        <v>1853</v>
      </c>
      <c r="H8" s="138"/>
      <c r="I8" s="139">
        <f t="shared" si="18"/>
        <v>360.71428571428578</v>
      </c>
      <c r="J8" s="140">
        <f t="shared" si="19"/>
        <v>13</v>
      </c>
      <c r="K8" s="60">
        <v>9</v>
      </c>
      <c r="L8" s="142">
        <v>7</v>
      </c>
      <c r="M8" s="158">
        <f t="shared" si="20"/>
        <v>1492.2857142857142</v>
      </c>
      <c r="N8" s="139">
        <f t="shared" si="21"/>
        <v>54</v>
      </c>
      <c r="O8" s="143">
        <f t="shared" si="22"/>
        <v>38</v>
      </c>
      <c r="P8" s="144">
        <v>34</v>
      </c>
      <c r="Q8" s="145">
        <v>1</v>
      </c>
      <c r="R8" s="159">
        <v>36</v>
      </c>
      <c r="S8" s="147">
        <v>1</v>
      </c>
      <c r="T8" s="148">
        <v>27</v>
      </c>
      <c r="U8" s="147">
        <v>1</v>
      </c>
      <c r="V8" s="159">
        <v>32</v>
      </c>
      <c r="W8" s="147">
        <v>2</v>
      </c>
      <c r="X8" s="148">
        <v>16</v>
      </c>
      <c r="Y8" s="147">
        <v>0</v>
      </c>
      <c r="Z8" s="148">
        <v>40</v>
      </c>
      <c r="AA8" s="147">
        <v>2</v>
      </c>
      <c r="AB8" s="148">
        <v>29</v>
      </c>
      <c r="AC8" s="147">
        <v>2</v>
      </c>
      <c r="AD8" s="127"/>
      <c r="AE8" s="7"/>
      <c r="AF8" s="127"/>
      <c r="AG8" s="150">
        <f t="shared" si="0"/>
        <v>1481</v>
      </c>
      <c r="AH8" s="151">
        <f t="shared" si="1"/>
        <v>1452</v>
      </c>
      <c r="AI8" s="151">
        <f t="shared" si="2"/>
        <v>1516</v>
      </c>
      <c r="AJ8" s="151">
        <f t="shared" si="3"/>
        <v>1490</v>
      </c>
      <c r="AK8" s="151">
        <f t="shared" si="4"/>
        <v>1593</v>
      </c>
      <c r="AL8" s="151">
        <f t="shared" si="5"/>
        <v>1408</v>
      </c>
      <c r="AM8" s="152">
        <f t="shared" si="6"/>
        <v>1506</v>
      </c>
      <c r="AN8" s="7"/>
      <c r="AO8" s="150">
        <f t="shared" si="7"/>
        <v>9</v>
      </c>
      <c r="AP8" s="151">
        <f t="shared" si="8"/>
        <v>7</v>
      </c>
      <c r="AQ8" s="151">
        <f t="shared" si="9"/>
        <v>8</v>
      </c>
      <c r="AR8" s="151">
        <f t="shared" si="10"/>
        <v>8</v>
      </c>
      <c r="AS8" s="151">
        <f t="shared" si="11"/>
        <v>8</v>
      </c>
      <c r="AT8" s="151">
        <f t="shared" si="12"/>
        <v>7</v>
      </c>
      <c r="AU8" s="151">
        <f t="shared" si="13"/>
        <v>7</v>
      </c>
      <c r="AV8" s="153">
        <f t="shared" si="23"/>
        <v>54</v>
      </c>
      <c r="AW8" s="151">
        <f t="shared" si="24"/>
        <v>7</v>
      </c>
      <c r="AX8" s="151">
        <f t="shared" si="25"/>
        <v>9</v>
      </c>
      <c r="AY8" s="154">
        <f t="shared" si="26"/>
        <v>38</v>
      </c>
      <c r="BA8" s="155">
        <f t="shared" si="14"/>
        <v>48</v>
      </c>
      <c r="BB8" s="156">
        <f t="shared" si="15"/>
        <v>13</v>
      </c>
    </row>
    <row r="9" spans="1:54" ht="14.25">
      <c r="A9" s="61">
        <v>5</v>
      </c>
      <c r="B9" s="185" t="s">
        <v>305</v>
      </c>
      <c r="C9" s="183" t="s">
        <v>301</v>
      </c>
      <c r="D9" s="186"/>
      <c r="E9" s="135">
        <f t="shared" si="16"/>
        <v>1808</v>
      </c>
      <c r="F9" s="136">
        <f t="shared" si="17"/>
        <v>0</v>
      </c>
      <c r="G9" s="137">
        <v>1808</v>
      </c>
      <c r="H9" s="138"/>
      <c r="I9" s="139">
        <f t="shared" si="18"/>
        <v>183</v>
      </c>
      <c r="J9" s="140">
        <f t="shared" si="19"/>
        <v>4</v>
      </c>
      <c r="K9" s="60">
        <v>10</v>
      </c>
      <c r="L9" s="160">
        <v>7</v>
      </c>
      <c r="M9" s="158">
        <f t="shared" si="20"/>
        <v>1625</v>
      </c>
      <c r="N9" s="139">
        <f t="shared" si="21"/>
        <v>64</v>
      </c>
      <c r="O9" s="143">
        <f t="shared" si="22"/>
        <v>46</v>
      </c>
      <c r="P9" s="144">
        <v>35</v>
      </c>
      <c r="Q9" s="145">
        <v>2</v>
      </c>
      <c r="R9" s="159">
        <v>18</v>
      </c>
      <c r="S9" s="147">
        <v>2</v>
      </c>
      <c r="T9" s="148">
        <v>12</v>
      </c>
      <c r="U9" s="147">
        <v>1</v>
      </c>
      <c r="V9" s="159">
        <v>14</v>
      </c>
      <c r="W9" s="147">
        <v>2</v>
      </c>
      <c r="X9" s="148">
        <v>8</v>
      </c>
      <c r="Y9" s="147">
        <v>1</v>
      </c>
      <c r="Z9" s="148">
        <v>6</v>
      </c>
      <c r="AA9" s="147">
        <v>0</v>
      </c>
      <c r="AB9" s="148">
        <v>37</v>
      </c>
      <c r="AC9" s="147">
        <v>2</v>
      </c>
      <c r="AD9" s="127"/>
      <c r="AE9" s="7"/>
      <c r="AF9" s="127"/>
      <c r="AG9" s="150">
        <f t="shared" si="0"/>
        <v>1460</v>
      </c>
      <c r="AH9" s="151">
        <f t="shared" si="1"/>
        <v>1587</v>
      </c>
      <c r="AI9" s="151">
        <f t="shared" si="2"/>
        <v>1663</v>
      </c>
      <c r="AJ9" s="151">
        <f t="shared" si="3"/>
        <v>1645</v>
      </c>
      <c r="AK9" s="151">
        <f t="shared" si="4"/>
        <v>1770</v>
      </c>
      <c r="AL9" s="151">
        <f t="shared" si="5"/>
        <v>1806</v>
      </c>
      <c r="AM9" s="152">
        <f t="shared" si="6"/>
        <v>1444</v>
      </c>
      <c r="AN9" s="7"/>
      <c r="AO9" s="150">
        <f t="shared" si="7"/>
        <v>5</v>
      </c>
      <c r="AP9" s="151">
        <f t="shared" si="8"/>
        <v>8</v>
      </c>
      <c r="AQ9" s="151">
        <f t="shared" si="9"/>
        <v>10</v>
      </c>
      <c r="AR9" s="151">
        <f t="shared" si="10"/>
        <v>11</v>
      </c>
      <c r="AS9" s="151">
        <f t="shared" si="11"/>
        <v>9</v>
      </c>
      <c r="AT9" s="151">
        <f t="shared" si="12"/>
        <v>13</v>
      </c>
      <c r="AU9" s="151">
        <f t="shared" si="13"/>
        <v>8</v>
      </c>
      <c r="AV9" s="153">
        <f t="shared" si="23"/>
        <v>64</v>
      </c>
      <c r="AW9" s="151">
        <f t="shared" si="24"/>
        <v>5</v>
      </c>
      <c r="AX9" s="151">
        <f t="shared" si="25"/>
        <v>13</v>
      </c>
      <c r="AY9" s="154">
        <f t="shared" si="26"/>
        <v>46</v>
      </c>
      <c r="BA9" s="155">
        <f t="shared" si="14"/>
        <v>57</v>
      </c>
      <c r="BB9" s="156">
        <f t="shared" si="15"/>
        <v>4</v>
      </c>
    </row>
    <row r="10" spans="1:54" ht="14.25">
      <c r="A10" s="61">
        <v>6</v>
      </c>
      <c r="B10" s="185" t="s">
        <v>306</v>
      </c>
      <c r="C10" s="183" t="s">
        <v>301</v>
      </c>
      <c r="D10" s="186"/>
      <c r="E10" s="135">
        <f t="shared" si="16"/>
        <v>1856.84</v>
      </c>
      <c r="F10" s="136">
        <f t="shared" si="17"/>
        <v>50.840000000000025</v>
      </c>
      <c r="G10" s="137">
        <v>1806</v>
      </c>
      <c r="H10" s="138"/>
      <c r="I10" s="139">
        <f t="shared" si="18"/>
        <v>65.428571428571331</v>
      </c>
      <c r="J10" s="140">
        <f t="shared" si="19"/>
        <v>1</v>
      </c>
      <c r="K10" s="60">
        <v>13</v>
      </c>
      <c r="L10" s="142">
        <v>7</v>
      </c>
      <c r="M10" s="158">
        <f t="shared" si="20"/>
        <v>1740.5714285714287</v>
      </c>
      <c r="N10" s="139">
        <f t="shared" si="21"/>
        <v>60</v>
      </c>
      <c r="O10" s="143">
        <f t="shared" si="22"/>
        <v>45</v>
      </c>
      <c r="P10" s="144">
        <v>36</v>
      </c>
      <c r="Q10" s="145">
        <v>1</v>
      </c>
      <c r="R10" s="159">
        <v>34</v>
      </c>
      <c r="S10" s="147">
        <v>2</v>
      </c>
      <c r="T10" s="148">
        <v>17</v>
      </c>
      <c r="U10" s="147">
        <v>2</v>
      </c>
      <c r="V10" s="159">
        <v>1</v>
      </c>
      <c r="W10" s="147">
        <v>2</v>
      </c>
      <c r="X10" s="148">
        <v>3</v>
      </c>
      <c r="Y10" s="147">
        <v>2</v>
      </c>
      <c r="Z10" s="148">
        <v>5</v>
      </c>
      <c r="AA10" s="147">
        <v>2</v>
      </c>
      <c r="AB10" s="148">
        <v>9</v>
      </c>
      <c r="AC10" s="147">
        <v>2</v>
      </c>
      <c r="AD10" s="127"/>
      <c r="AE10" s="7"/>
      <c r="AF10" s="127"/>
      <c r="AG10" s="150">
        <f t="shared" si="0"/>
        <v>1452</v>
      </c>
      <c r="AH10" s="151">
        <f t="shared" si="1"/>
        <v>1481</v>
      </c>
      <c r="AI10" s="151">
        <f t="shared" si="2"/>
        <v>1590</v>
      </c>
      <c r="AJ10" s="151">
        <f t="shared" si="3"/>
        <v>2142</v>
      </c>
      <c r="AK10" s="151">
        <f t="shared" si="4"/>
        <v>1945</v>
      </c>
      <c r="AL10" s="151">
        <f t="shared" si="5"/>
        <v>1808</v>
      </c>
      <c r="AM10" s="152">
        <f t="shared" si="6"/>
        <v>1766</v>
      </c>
      <c r="AN10" s="7"/>
      <c r="AO10" s="150">
        <f t="shared" si="7"/>
        <v>7</v>
      </c>
      <c r="AP10" s="151">
        <f t="shared" si="8"/>
        <v>9</v>
      </c>
      <c r="AQ10" s="151">
        <f t="shared" si="9"/>
        <v>5</v>
      </c>
      <c r="AR10" s="151">
        <f t="shared" si="10"/>
        <v>9</v>
      </c>
      <c r="AS10" s="151">
        <f t="shared" si="11"/>
        <v>10</v>
      </c>
      <c r="AT10" s="151">
        <f t="shared" si="12"/>
        <v>10</v>
      </c>
      <c r="AU10" s="151">
        <f t="shared" si="13"/>
        <v>10</v>
      </c>
      <c r="AV10" s="153">
        <f t="shared" si="23"/>
        <v>60</v>
      </c>
      <c r="AW10" s="151">
        <f t="shared" si="24"/>
        <v>5</v>
      </c>
      <c r="AX10" s="151">
        <f t="shared" si="25"/>
        <v>10</v>
      </c>
      <c r="AY10" s="154">
        <f t="shared" si="26"/>
        <v>45</v>
      </c>
      <c r="BA10" s="155">
        <f t="shared" si="14"/>
        <v>60</v>
      </c>
      <c r="BB10" s="156">
        <f t="shared" si="15"/>
        <v>1</v>
      </c>
    </row>
    <row r="11" spans="1:54" ht="14.25">
      <c r="A11" s="61">
        <v>7</v>
      </c>
      <c r="B11" s="185" t="s">
        <v>307</v>
      </c>
      <c r="C11" s="183" t="s">
        <v>301</v>
      </c>
      <c r="D11" s="186"/>
      <c r="E11" s="135">
        <f t="shared" si="16"/>
        <v>1799.38</v>
      </c>
      <c r="F11" s="136">
        <f t="shared" si="17"/>
        <v>26.380000000000017</v>
      </c>
      <c r="G11" s="161">
        <v>1773</v>
      </c>
      <c r="H11" s="138"/>
      <c r="I11" s="139">
        <f t="shared" si="18"/>
        <v>97.285714285714221</v>
      </c>
      <c r="J11" s="140">
        <f t="shared" si="19"/>
        <v>2</v>
      </c>
      <c r="K11" s="60">
        <v>11</v>
      </c>
      <c r="L11" s="142">
        <v>7</v>
      </c>
      <c r="M11" s="158">
        <f t="shared" si="20"/>
        <v>1675.7142857142858</v>
      </c>
      <c r="N11" s="139">
        <f t="shared" si="21"/>
        <v>62</v>
      </c>
      <c r="O11" s="143">
        <f t="shared" si="22"/>
        <v>44</v>
      </c>
      <c r="P11" s="144">
        <v>37</v>
      </c>
      <c r="Q11" s="145">
        <v>2</v>
      </c>
      <c r="R11" s="159">
        <v>20</v>
      </c>
      <c r="S11" s="147">
        <v>2</v>
      </c>
      <c r="T11" s="148">
        <v>14</v>
      </c>
      <c r="U11" s="147">
        <v>1</v>
      </c>
      <c r="V11" s="159">
        <v>2</v>
      </c>
      <c r="W11" s="147">
        <v>1</v>
      </c>
      <c r="X11" s="148">
        <v>22</v>
      </c>
      <c r="Y11" s="147">
        <v>2</v>
      </c>
      <c r="Z11" s="148">
        <v>8</v>
      </c>
      <c r="AA11" s="147">
        <v>1</v>
      </c>
      <c r="AB11" s="148">
        <v>10</v>
      </c>
      <c r="AC11" s="147">
        <v>2</v>
      </c>
      <c r="AD11" s="127"/>
      <c r="AE11" s="7"/>
      <c r="AF11" s="127"/>
      <c r="AG11" s="150">
        <f t="shared" si="0"/>
        <v>1444</v>
      </c>
      <c r="AH11" s="151">
        <f t="shared" si="1"/>
        <v>1578</v>
      </c>
      <c r="AI11" s="151">
        <f t="shared" si="2"/>
        <v>1645</v>
      </c>
      <c r="AJ11" s="151">
        <f t="shared" si="3"/>
        <v>2014</v>
      </c>
      <c r="AK11" s="151">
        <f t="shared" si="4"/>
        <v>1554</v>
      </c>
      <c r="AL11" s="151">
        <f t="shared" si="5"/>
        <v>1770</v>
      </c>
      <c r="AM11" s="152">
        <f t="shared" si="6"/>
        <v>1725</v>
      </c>
      <c r="AN11" s="7"/>
      <c r="AO11" s="150">
        <f t="shared" si="7"/>
        <v>8</v>
      </c>
      <c r="AP11" s="151">
        <f t="shared" si="8"/>
        <v>8</v>
      </c>
      <c r="AQ11" s="151">
        <f t="shared" si="9"/>
        <v>11</v>
      </c>
      <c r="AR11" s="151">
        <f t="shared" si="10"/>
        <v>9</v>
      </c>
      <c r="AS11" s="151">
        <f t="shared" si="11"/>
        <v>7</v>
      </c>
      <c r="AT11" s="151">
        <f t="shared" si="12"/>
        <v>9</v>
      </c>
      <c r="AU11" s="151">
        <f t="shared" si="13"/>
        <v>10</v>
      </c>
      <c r="AV11" s="153">
        <f t="shared" si="23"/>
        <v>62</v>
      </c>
      <c r="AW11" s="151">
        <f t="shared" si="24"/>
        <v>7</v>
      </c>
      <c r="AX11" s="151">
        <f t="shared" si="25"/>
        <v>11</v>
      </c>
      <c r="AY11" s="154">
        <f t="shared" si="26"/>
        <v>44</v>
      </c>
      <c r="BA11" s="155">
        <f t="shared" si="14"/>
        <v>59</v>
      </c>
      <c r="BB11" s="156">
        <f t="shared" si="15"/>
        <v>2</v>
      </c>
    </row>
    <row r="12" spans="1:54" ht="14.25">
      <c r="A12" s="61">
        <v>8</v>
      </c>
      <c r="B12" s="185" t="s">
        <v>308</v>
      </c>
      <c r="C12" s="183" t="s">
        <v>301</v>
      </c>
      <c r="D12" s="187"/>
      <c r="E12" s="135">
        <f t="shared" si="16"/>
        <v>1774.28</v>
      </c>
      <c r="F12" s="136">
        <f t="shared" si="17"/>
        <v>4.2800000000000082</v>
      </c>
      <c r="G12" s="137">
        <v>1770</v>
      </c>
      <c r="H12" s="138"/>
      <c r="I12" s="139">
        <f t="shared" si="18"/>
        <v>112.28571428571422</v>
      </c>
      <c r="J12" s="140">
        <f t="shared" si="19"/>
        <v>9</v>
      </c>
      <c r="K12" s="60">
        <v>9</v>
      </c>
      <c r="L12" s="142">
        <v>7</v>
      </c>
      <c r="M12" s="158">
        <f t="shared" si="20"/>
        <v>1657.7142857142858</v>
      </c>
      <c r="N12" s="139">
        <f t="shared" si="21"/>
        <v>62</v>
      </c>
      <c r="O12" s="143">
        <f t="shared" si="22"/>
        <v>46</v>
      </c>
      <c r="P12" s="144">
        <v>38</v>
      </c>
      <c r="Q12" s="145">
        <v>2</v>
      </c>
      <c r="R12" s="146">
        <v>19</v>
      </c>
      <c r="S12" s="147">
        <v>2</v>
      </c>
      <c r="T12" s="148">
        <v>16</v>
      </c>
      <c r="U12" s="147">
        <v>2</v>
      </c>
      <c r="V12" s="159">
        <v>9</v>
      </c>
      <c r="W12" s="147">
        <v>1</v>
      </c>
      <c r="X12" s="148">
        <v>5</v>
      </c>
      <c r="Y12" s="147">
        <v>1</v>
      </c>
      <c r="Z12" s="148">
        <v>7</v>
      </c>
      <c r="AA12" s="147">
        <v>1</v>
      </c>
      <c r="AB12" s="148">
        <v>14</v>
      </c>
      <c r="AC12" s="147">
        <v>0</v>
      </c>
      <c r="AD12" s="127"/>
      <c r="AE12" s="7"/>
      <c r="AF12" s="127"/>
      <c r="AG12" s="150">
        <f t="shared" si="0"/>
        <v>1438</v>
      </c>
      <c r="AH12" s="151">
        <f t="shared" si="1"/>
        <v>1581</v>
      </c>
      <c r="AI12" s="151">
        <f t="shared" si="2"/>
        <v>1593</v>
      </c>
      <c r="AJ12" s="151">
        <f t="shared" si="3"/>
        <v>1766</v>
      </c>
      <c r="AK12" s="151">
        <f t="shared" si="4"/>
        <v>1808</v>
      </c>
      <c r="AL12" s="151">
        <f t="shared" si="5"/>
        <v>1773</v>
      </c>
      <c r="AM12" s="152">
        <f t="shared" si="6"/>
        <v>1645</v>
      </c>
      <c r="AN12" s="7"/>
      <c r="AO12" s="150">
        <f t="shared" si="7"/>
        <v>7</v>
      </c>
      <c r="AP12" s="151">
        <f t="shared" si="8"/>
        <v>5</v>
      </c>
      <c r="AQ12" s="151">
        <f t="shared" si="9"/>
        <v>8</v>
      </c>
      <c r="AR12" s="151">
        <f t="shared" si="10"/>
        <v>10</v>
      </c>
      <c r="AS12" s="151">
        <f t="shared" si="11"/>
        <v>10</v>
      </c>
      <c r="AT12" s="151">
        <f t="shared" si="12"/>
        <v>11</v>
      </c>
      <c r="AU12" s="151">
        <f t="shared" si="13"/>
        <v>11</v>
      </c>
      <c r="AV12" s="153">
        <f t="shared" si="23"/>
        <v>62</v>
      </c>
      <c r="AW12" s="151">
        <f t="shared" si="24"/>
        <v>5</v>
      </c>
      <c r="AX12" s="151">
        <f t="shared" si="25"/>
        <v>11</v>
      </c>
      <c r="AY12" s="154">
        <f t="shared" si="26"/>
        <v>46</v>
      </c>
      <c r="BA12" s="155">
        <f t="shared" si="14"/>
        <v>52</v>
      </c>
      <c r="BB12" s="156">
        <f t="shared" si="15"/>
        <v>9</v>
      </c>
    </row>
    <row r="13" spans="1:54" ht="14.25">
      <c r="A13" s="61">
        <v>9</v>
      </c>
      <c r="B13" s="185" t="s">
        <v>309</v>
      </c>
      <c r="C13" s="183" t="s">
        <v>301</v>
      </c>
      <c r="D13" s="187"/>
      <c r="E13" s="135">
        <f t="shared" si="16"/>
        <v>1776.66</v>
      </c>
      <c r="F13" s="136">
        <f t="shared" si="17"/>
        <v>10.660000000000007</v>
      </c>
      <c r="G13" s="137">
        <v>1766</v>
      </c>
      <c r="H13" s="138"/>
      <c r="I13" s="139">
        <f t="shared" si="18"/>
        <v>138.14285714285711</v>
      </c>
      <c r="J13" s="140">
        <f t="shared" si="19"/>
        <v>6</v>
      </c>
      <c r="K13" s="60">
        <v>10</v>
      </c>
      <c r="L13" s="142">
        <v>7</v>
      </c>
      <c r="M13" s="158">
        <f t="shared" si="20"/>
        <v>1627.8571428571429</v>
      </c>
      <c r="N13" s="139">
        <f t="shared" si="21"/>
        <v>57</v>
      </c>
      <c r="O13" s="143">
        <f t="shared" si="22"/>
        <v>40</v>
      </c>
      <c r="P13" s="144">
        <v>39</v>
      </c>
      <c r="Q13" s="145">
        <v>2</v>
      </c>
      <c r="R13" s="159">
        <v>22</v>
      </c>
      <c r="S13" s="147">
        <v>2</v>
      </c>
      <c r="T13" s="148">
        <v>24</v>
      </c>
      <c r="U13" s="147">
        <v>2</v>
      </c>
      <c r="V13" s="159">
        <v>8</v>
      </c>
      <c r="W13" s="147">
        <v>1</v>
      </c>
      <c r="X13" s="148">
        <v>2</v>
      </c>
      <c r="Y13" s="147">
        <v>1</v>
      </c>
      <c r="Z13" s="148">
        <v>53</v>
      </c>
      <c r="AA13" s="147">
        <v>2</v>
      </c>
      <c r="AB13" s="148">
        <v>6</v>
      </c>
      <c r="AC13" s="147">
        <v>0</v>
      </c>
      <c r="AD13" s="127"/>
      <c r="AE13" s="7"/>
      <c r="AF13" s="127"/>
      <c r="AG13" s="150">
        <f t="shared" si="0"/>
        <v>1409</v>
      </c>
      <c r="AH13" s="151">
        <f t="shared" si="1"/>
        <v>1554</v>
      </c>
      <c r="AI13" s="151">
        <f t="shared" si="2"/>
        <v>1542</v>
      </c>
      <c r="AJ13" s="151">
        <f t="shared" si="3"/>
        <v>1770</v>
      </c>
      <c r="AK13" s="151">
        <f t="shared" si="4"/>
        <v>2014</v>
      </c>
      <c r="AL13" s="151">
        <f t="shared" si="5"/>
        <v>1300</v>
      </c>
      <c r="AM13" s="152">
        <f t="shared" si="6"/>
        <v>1806</v>
      </c>
      <c r="AN13" s="7"/>
      <c r="AO13" s="150">
        <f t="shared" si="7"/>
        <v>4</v>
      </c>
      <c r="AP13" s="151">
        <f t="shared" si="8"/>
        <v>7</v>
      </c>
      <c r="AQ13" s="151">
        <f t="shared" si="9"/>
        <v>7</v>
      </c>
      <c r="AR13" s="151">
        <f t="shared" si="10"/>
        <v>9</v>
      </c>
      <c r="AS13" s="151">
        <f t="shared" si="11"/>
        <v>9</v>
      </c>
      <c r="AT13" s="151">
        <f t="shared" si="12"/>
        <v>8</v>
      </c>
      <c r="AU13" s="151">
        <f t="shared" si="13"/>
        <v>13</v>
      </c>
      <c r="AV13" s="153">
        <f t="shared" si="23"/>
        <v>57</v>
      </c>
      <c r="AW13" s="151">
        <f t="shared" si="24"/>
        <v>4</v>
      </c>
      <c r="AX13" s="151">
        <f t="shared" si="25"/>
        <v>13</v>
      </c>
      <c r="AY13" s="154">
        <f t="shared" si="26"/>
        <v>40</v>
      </c>
      <c r="BA13" s="155">
        <f t="shared" si="14"/>
        <v>55</v>
      </c>
      <c r="BB13" s="156">
        <f t="shared" si="15"/>
        <v>6</v>
      </c>
    </row>
    <row r="14" spans="1:54" ht="14.25">
      <c r="A14" s="61">
        <v>10</v>
      </c>
      <c r="B14" s="185" t="s">
        <v>310</v>
      </c>
      <c r="C14" s="183" t="s">
        <v>311</v>
      </c>
      <c r="D14" s="187"/>
      <c r="E14" s="135">
        <f t="shared" si="16"/>
        <v>1725</v>
      </c>
      <c r="F14" s="136">
        <f t="shared" si="17"/>
        <v>0</v>
      </c>
      <c r="G14" s="161">
        <v>1725</v>
      </c>
      <c r="H14" s="138"/>
      <c r="I14" s="139">
        <f t="shared" si="18"/>
        <v>153.14285714285711</v>
      </c>
      <c r="J14" s="140">
        <f t="shared" si="19"/>
        <v>8</v>
      </c>
      <c r="K14" s="60">
        <v>10</v>
      </c>
      <c r="L14" s="142">
        <v>7</v>
      </c>
      <c r="M14" s="158">
        <f t="shared" si="20"/>
        <v>1571.8571428571429</v>
      </c>
      <c r="N14" s="139">
        <f t="shared" si="21"/>
        <v>52</v>
      </c>
      <c r="O14" s="143">
        <f t="shared" si="22"/>
        <v>37</v>
      </c>
      <c r="P14" s="144">
        <v>40</v>
      </c>
      <c r="Q14" s="145">
        <v>2</v>
      </c>
      <c r="R14" s="159">
        <v>25</v>
      </c>
      <c r="S14" s="147">
        <v>1</v>
      </c>
      <c r="T14" s="148">
        <v>30</v>
      </c>
      <c r="U14" s="147">
        <v>1</v>
      </c>
      <c r="V14" s="159">
        <v>23</v>
      </c>
      <c r="W14" s="147">
        <v>2</v>
      </c>
      <c r="X14" s="148">
        <v>15</v>
      </c>
      <c r="Y14" s="147">
        <v>2</v>
      </c>
      <c r="Z14" s="148">
        <v>16</v>
      </c>
      <c r="AA14" s="147">
        <v>2</v>
      </c>
      <c r="AB14" s="148">
        <v>7</v>
      </c>
      <c r="AC14" s="147">
        <v>0</v>
      </c>
      <c r="AD14" s="127"/>
      <c r="AE14" s="7"/>
      <c r="AF14" s="127"/>
      <c r="AG14" s="150">
        <f t="shared" si="0"/>
        <v>1408</v>
      </c>
      <c r="AH14" s="151">
        <f t="shared" si="1"/>
        <v>1540</v>
      </c>
      <c r="AI14" s="151">
        <f t="shared" si="2"/>
        <v>1504</v>
      </c>
      <c r="AJ14" s="151">
        <f t="shared" si="3"/>
        <v>1546</v>
      </c>
      <c r="AK14" s="151">
        <f t="shared" si="4"/>
        <v>1639</v>
      </c>
      <c r="AL14" s="151">
        <f t="shared" si="5"/>
        <v>1593</v>
      </c>
      <c r="AM14" s="152">
        <f t="shared" si="6"/>
        <v>1773</v>
      </c>
      <c r="AN14" s="7"/>
      <c r="AO14" s="150">
        <f t="shared" si="7"/>
        <v>7</v>
      </c>
      <c r="AP14" s="151">
        <f t="shared" si="8"/>
        <v>4</v>
      </c>
      <c r="AQ14" s="151">
        <f t="shared" si="9"/>
        <v>6</v>
      </c>
      <c r="AR14" s="151">
        <f t="shared" si="10"/>
        <v>7</v>
      </c>
      <c r="AS14" s="151">
        <f t="shared" si="11"/>
        <v>9</v>
      </c>
      <c r="AT14" s="151">
        <f t="shared" si="12"/>
        <v>8</v>
      </c>
      <c r="AU14" s="151">
        <f t="shared" si="13"/>
        <v>11</v>
      </c>
      <c r="AV14" s="153">
        <f t="shared" si="23"/>
        <v>52</v>
      </c>
      <c r="AW14" s="151">
        <f t="shared" si="24"/>
        <v>4</v>
      </c>
      <c r="AX14" s="151">
        <f t="shared" si="25"/>
        <v>11</v>
      </c>
      <c r="AY14" s="154">
        <f t="shared" si="26"/>
        <v>37</v>
      </c>
      <c r="BA14" s="155">
        <f t="shared" si="14"/>
        <v>53</v>
      </c>
      <c r="BB14" s="156">
        <f t="shared" si="15"/>
        <v>8</v>
      </c>
    </row>
    <row r="15" spans="1:54" ht="14.25">
      <c r="A15" s="61">
        <v>11</v>
      </c>
      <c r="B15" s="185" t="s">
        <v>312</v>
      </c>
      <c r="C15" s="183" t="s">
        <v>301</v>
      </c>
      <c r="D15" s="187"/>
      <c r="E15" s="135">
        <f t="shared" si="16"/>
        <v>1639</v>
      </c>
      <c r="F15" s="136">
        <f t="shared" si="17"/>
        <v>-30.999999999999996</v>
      </c>
      <c r="G15" s="137">
        <v>1670</v>
      </c>
      <c r="H15" s="138"/>
      <c r="I15" s="139">
        <f t="shared" si="18"/>
        <v>300.28571428571422</v>
      </c>
      <c r="J15" s="140">
        <f t="shared" si="19"/>
        <v>41</v>
      </c>
      <c r="K15" s="60">
        <v>6</v>
      </c>
      <c r="L15" s="142">
        <v>7</v>
      </c>
      <c r="M15" s="158">
        <f t="shared" si="20"/>
        <v>1369.7142857142858</v>
      </c>
      <c r="N15" s="139">
        <f t="shared" si="21"/>
        <v>39</v>
      </c>
      <c r="O15" s="143">
        <f t="shared" si="22"/>
        <v>27</v>
      </c>
      <c r="P15" s="144">
        <v>41</v>
      </c>
      <c r="Q15" s="145">
        <v>0</v>
      </c>
      <c r="R15" s="159">
        <v>45</v>
      </c>
      <c r="S15" s="147">
        <v>1</v>
      </c>
      <c r="T15" s="148">
        <v>43</v>
      </c>
      <c r="U15" s="147">
        <v>0</v>
      </c>
      <c r="V15" s="148">
        <v>49</v>
      </c>
      <c r="W15" s="147">
        <v>2</v>
      </c>
      <c r="X15" s="148">
        <v>33</v>
      </c>
      <c r="Y15" s="147">
        <v>0</v>
      </c>
      <c r="Z15" s="148">
        <v>55</v>
      </c>
      <c r="AA15" s="147">
        <v>1</v>
      </c>
      <c r="AB15" s="148">
        <v>47</v>
      </c>
      <c r="AC15" s="147">
        <v>2</v>
      </c>
      <c r="AD15" s="127"/>
      <c r="AE15" s="7"/>
      <c r="AF15" s="127"/>
      <c r="AG15" s="150">
        <f t="shared" si="0"/>
        <v>1394</v>
      </c>
      <c r="AH15" s="151">
        <f t="shared" si="1"/>
        <v>1370</v>
      </c>
      <c r="AI15" s="151">
        <f t="shared" si="2"/>
        <v>1390</v>
      </c>
      <c r="AJ15" s="151">
        <f t="shared" si="3"/>
        <v>1308</v>
      </c>
      <c r="AK15" s="151">
        <f t="shared" si="4"/>
        <v>1489</v>
      </c>
      <c r="AL15" s="151">
        <f t="shared" si="5"/>
        <v>1300</v>
      </c>
      <c r="AM15" s="152">
        <f t="shared" si="6"/>
        <v>1337</v>
      </c>
      <c r="AN15" s="7"/>
      <c r="AO15" s="150">
        <f t="shared" si="7"/>
        <v>8</v>
      </c>
      <c r="AP15" s="151">
        <f t="shared" si="8"/>
        <v>5</v>
      </c>
      <c r="AQ15" s="151">
        <f t="shared" si="9"/>
        <v>7</v>
      </c>
      <c r="AR15" s="151">
        <f t="shared" si="10"/>
        <v>4</v>
      </c>
      <c r="AS15" s="151">
        <f t="shared" si="11"/>
        <v>7</v>
      </c>
      <c r="AT15" s="151">
        <f t="shared" si="12"/>
        <v>4</v>
      </c>
      <c r="AU15" s="151">
        <f t="shared" si="13"/>
        <v>4</v>
      </c>
      <c r="AV15" s="153">
        <f t="shared" si="23"/>
        <v>39</v>
      </c>
      <c r="AW15" s="151">
        <f t="shared" si="24"/>
        <v>4</v>
      </c>
      <c r="AX15" s="151">
        <f t="shared" si="25"/>
        <v>8</v>
      </c>
      <c r="AY15" s="154">
        <f t="shared" si="26"/>
        <v>27</v>
      </c>
      <c r="BA15" s="155">
        <f t="shared" si="14"/>
        <v>19</v>
      </c>
      <c r="BB15" s="156">
        <f t="shared" si="15"/>
        <v>41</v>
      </c>
    </row>
    <row r="16" spans="1:54" ht="14.25">
      <c r="A16" s="61">
        <v>12</v>
      </c>
      <c r="B16" s="185" t="s">
        <v>313</v>
      </c>
      <c r="C16" s="183" t="s">
        <v>301</v>
      </c>
      <c r="D16" s="187"/>
      <c r="E16" s="135">
        <f t="shared" si="16"/>
        <v>1699.36</v>
      </c>
      <c r="F16" s="136">
        <f t="shared" si="17"/>
        <v>36.359999999999985</v>
      </c>
      <c r="G16" s="137">
        <v>1663</v>
      </c>
      <c r="H16" s="138"/>
      <c r="I16" s="139">
        <f t="shared" si="18"/>
        <v>-45.428571428571331</v>
      </c>
      <c r="J16" s="140">
        <f t="shared" si="19"/>
        <v>5</v>
      </c>
      <c r="K16" s="60">
        <v>10</v>
      </c>
      <c r="L16" s="142">
        <v>7</v>
      </c>
      <c r="M16" s="158">
        <f t="shared" si="20"/>
        <v>1708.4285714285713</v>
      </c>
      <c r="N16" s="139">
        <f t="shared" si="21"/>
        <v>58</v>
      </c>
      <c r="O16" s="143">
        <f t="shared" si="22"/>
        <v>42</v>
      </c>
      <c r="P16" s="144">
        <v>42</v>
      </c>
      <c r="Q16" s="145">
        <v>2</v>
      </c>
      <c r="R16" s="159">
        <v>27</v>
      </c>
      <c r="S16" s="147">
        <v>2</v>
      </c>
      <c r="T16" s="148">
        <v>5</v>
      </c>
      <c r="U16" s="147">
        <v>1</v>
      </c>
      <c r="V16" s="149">
        <v>3</v>
      </c>
      <c r="W16" s="147">
        <v>0</v>
      </c>
      <c r="X16" s="148">
        <v>30</v>
      </c>
      <c r="Y16" s="147">
        <v>2</v>
      </c>
      <c r="Z16" s="148">
        <v>1</v>
      </c>
      <c r="AA16" s="147">
        <v>2</v>
      </c>
      <c r="AB16" s="148">
        <v>13</v>
      </c>
      <c r="AC16" s="147">
        <v>1</v>
      </c>
      <c r="AD16" s="127"/>
      <c r="AE16" s="7"/>
      <c r="AF16" s="127"/>
      <c r="AG16" s="150">
        <f t="shared" si="0"/>
        <v>1392</v>
      </c>
      <c r="AH16" s="151">
        <f t="shared" si="1"/>
        <v>1516</v>
      </c>
      <c r="AI16" s="151">
        <f t="shared" si="2"/>
        <v>1808</v>
      </c>
      <c r="AJ16" s="151">
        <f t="shared" si="3"/>
        <v>1945</v>
      </c>
      <c r="AK16" s="151">
        <f t="shared" si="4"/>
        <v>1504</v>
      </c>
      <c r="AL16" s="151">
        <f t="shared" si="5"/>
        <v>2142</v>
      </c>
      <c r="AM16" s="152">
        <f t="shared" si="6"/>
        <v>1652</v>
      </c>
      <c r="AN16" s="7"/>
      <c r="AO16" s="150">
        <f t="shared" si="7"/>
        <v>6</v>
      </c>
      <c r="AP16" s="151">
        <f t="shared" si="8"/>
        <v>8</v>
      </c>
      <c r="AQ16" s="151">
        <f t="shared" si="9"/>
        <v>10</v>
      </c>
      <c r="AR16" s="151">
        <f t="shared" si="10"/>
        <v>10</v>
      </c>
      <c r="AS16" s="151">
        <f t="shared" si="11"/>
        <v>6</v>
      </c>
      <c r="AT16" s="151">
        <f t="shared" si="12"/>
        <v>9</v>
      </c>
      <c r="AU16" s="151">
        <f t="shared" si="13"/>
        <v>9</v>
      </c>
      <c r="AV16" s="153">
        <f t="shared" si="23"/>
        <v>58</v>
      </c>
      <c r="AW16" s="151">
        <f t="shared" si="24"/>
        <v>6</v>
      </c>
      <c r="AX16" s="151">
        <f t="shared" si="25"/>
        <v>10</v>
      </c>
      <c r="AY16" s="154">
        <f t="shared" si="26"/>
        <v>42</v>
      </c>
      <c r="BA16" s="155">
        <f t="shared" si="14"/>
        <v>56</v>
      </c>
      <c r="BB16" s="156">
        <f t="shared" si="15"/>
        <v>5</v>
      </c>
    </row>
    <row r="17" spans="1:54" ht="14.25">
      <c r="A17" s="61">
        <v>13</v>
      </c>
      <c r="B17" s="185" t="s">
        <v>314</v>
      </c>
      <c r="C17" s="183" t="s">
        <v>301</v>
      </c>
      <c r="D17" s="186"/>
      <c r="E17" s="135">
        <f t="shared" si="16"/>
        <v>1651.18</v>
      </c>
      <c r="F17" s="136">
        <f t="shared" si="17"/>
        <v>-0.82000000000000739</v>
      </c>
      <c r="G17" s="137">
        <v>1652</v>
      </c>
      <c r="H17" s="138"/>
      <c r="I17" s="139">
        <f t="shared" si="18"/>
        <v>148.71428571428578</v>
      </c>
      <c r="J17" s="140">
        <f t="shared" si="19"/>
        <v>14</v>
      </c>
      <c r="K17" s="60">
        <v>9</v>
      </c>
      <c r="L17" s="142">
        <v>7</v>
      </c>
      <c r="M17" s="158">
        <f t="shared" si="20"/>
        <v>1503.2857142857142</v>
      </c>
      <c r="N17" s="139">
        <f t="shared" si="21"/>
        <v>54</v>
      </c>
      <c r="O17" s="143">
        <f t="shared" si="22"/>
        <v>37</v>
      </c>
      <c r="P17" s="144">
        <v>43</v>
      </c>
      <c r="Q17" s="145">
        <v>2</v>
      </c>
      <c r="R17" s="159">
        <v>24</v>
      </c>
      <c r="S17" s="147">
        <v>0</v>
      </c>
      <c r="T17" s="148">
        <v>29</v>
      </c>
      <c r="U17" s="147">
        <v>2</v>
      </c>
      <c r="V17" s="159">
        <v>26</v>
      </c>
      <c r="W17" s="147">
        <v>2</v>
      </c>
      <c r="X17" s="148">
        <v>53</v>
      </c>
      <c r="Y17" s="147">
        <v>0</v>
      </c>
      <c r="Z17" s="148">
        <v>18</v>
      </c>
      <c r="AA17" s="147">
        <v>2</v>
      </c>
      <c r="AB17" s="148">
        <v>12</v>
      </c>
      <c r="AC17" s="147">
        <v>1</v>
      </c>
      <c r="AD17" s="127"/>
      <c r="AE17" s="7"/>
      <c r="AF17" s="127"/>
      <c r="AG17" s="150">
        <f t="shared" si="0"/>
        <v>1390</v>
      </c>
      <c r="AH17" s="151">
        <f t="shared" si="1"/>
        <v>1542</v>
      </c>
      <c r="AI17" s="151">
        <f t="shared" si="2"/>
        <v>1506</v>
      </c>
      <c r="AJ17" s="151">
        <f t="shared" si="3"/>
        <v>1535</v>
      </c>
      <c r="AK17" s="151">
        <f t="shared" si="4"/>
        <v>1300</v>
      </c>
      <c r="AL17" s="151">
        <f t="shared" si="5"/>
        <v>1587</v>
      </c>
      <c r="AM17" s="152">
        <f t="shared" si="6"/>
        <v>1663</v>
      </c>
      <c r="AN17" s="7"/>
      <c r="AO17" s="150">
        <f t="shared" si="7"/>
        <v>7</v>
      </c>
      <c r="AP17" s="151">
        <f t="shared" si="8"/>
        <v>7</v>
      </c>
      <c r="AQ17" s="151">
        <f t="shared" si="9"/>
        <v>7</v>
      </c>
      <c r="AR17" s="151">
        <f t="shared" si="10"/>
        <v>7</v>
      </c>
      <c r="AS17" s="151">
        <f t="shared" si="11"/>
        <v>8</v>
      </c>
      <c r="AT17" s="151">
        <f t="shared" si="12"/>
        <v>8</v>
      </c>
      <c r="AU17" s="151">
        <f t="shared" si="13"/>
        <v>10</v>
      </c>
      <c r="AV17" s="153">
        <f t="shared" si="23"/>
        <v>54</v>
      </c>
      <c r="AW17" s="151">
        <f t="shared" si="24"/>
        <v>7</v>
      </c>
      <c r="AX17" s="151">
        <f t="shared" si="25"/>
        <v>10</v>
      </c>
      <c r="AY17" s="154">
        <f t="shared" si="26"/>
        <v>37</v>
      </c>
      <c r="BA17" s="155">
        <f t="shared" si="14"/>
        <v>47</v>
      </c>
      <c r="BB17" s="156">
        <f t="shared" si="15"/>
        <v>14</v>
      </c>
    </row>
    <row r="18" spans="1:54" ht="14.25">
      <c r="A18" s="61">
        <v>14</v>
      </c>
      <c r="B18" s="185" t="s">
        <v>315</v>
      </c>
      <c r="C18" s="183" t="s">
        <v>301</v>
      </c>
      <c r="D18" s="186"/>
      <c r="E18" s="135">
        <f t="shared" si="16"/>
        <v>1689.58</v>
      </c>
      <c r="F18" s="136">
        <f t="shared" si="17"/>
        <v>44.580000000000013</v>
      </c>
      <c r="G18" s="137">
        <v>1645</v>
      </c>
      <c r="H18" s="138"/>
      <c r="I18" s="139">
        <f t="shared" si="18"/>
        <v>-32.714285714285779</v>
      </c>
      <c r="J18" s="140">
        <f t="shared" si="19"/>
        <v>3</v>
      </c>
      <c r="K18" s="60">
        <v>11</v>
      </c>
      <c r="L18" s="142">
        <v>7</v>
      </c>
      <c r="M18" s="158">
        <f t="shared" si="20"/>
        <v>1677.7142857142858</v>
      </c>
      <c r="N18" s="139">
        <f t="shared" si="21"/>
        <v>55</v>
      </c>
      <c r="O18" s="143">
        <f t="shared" si="22"/>
        <v>40</v>
      </c>
      <c r="P18" s="144">
        <v>44</v>
      </c>
      <c r="Q18" s="145">
        <v>2</v>
      </c>
      <c r="R18" s="146">
        <v>29</v>
      </c>
      <c r="S18" s="147">
        <v>2</v>
      </c>
      <c r="T18" s="148">
        <v>7</v>
      </c>
      <c r="U18" s="147">
        <v>1</v>
      </c>
      <c r="V18" s="159">
        <v>5</v>
      </c>
      <c r="W18" s="147">
        <v>0</v>
      </c>
      <c r="X18" s="148">
        <v>31</v>
      </c>
      <c r="Y18" s="147">
        <v>2</v>
      </c>
      <c r="Z18" s="148">
        <v>2</v>
      </c>
      <c r="AA18" s="147">
        <v>2</v>
      </c>
      <c r="AB18" s="148">
        <v>8</v>
      </c>
      <c r="AC18" s="147">
        <v>2</v>
      </c>
      <c r="AD18" s="127"/>
      <c r="AE18" s="7"/>
      <c r="AF18" s="127"/>
      <c r="AG18" s="150">
        <f t="shared" si="0"/>
        <v>1377</v>
      </c>
      <c r="AH18" s="151">
        <f t="shared" si="1"/>
        <v>1506</v>
      </c>
      <c r="AI18" s="151">
        <f t="shared" si="2"/>
        <v>1773</v>
      </c>
      <c r="AJ18" s="151">
        <f t="shared" si="3"/>
        <v>1808</v>
      </c>
      <c r="AK18" s="151">
        <f t="shared" si="4"/>
        <v>1496</v>
      </c>
      <c r="AL18" s="151">
        <f t="shared" si="5"/>
        <v>2014</v>
      </c>
      <c r="AM18" s="152">
        <f t="shared" si="6"/>
        <v>1770</v>
      </c>
      <c r="AN18" s="7"/>
      <c r="AO18" s="150">
        <f t="shared" si="7"/>
        <v>4</v>
      </c>
      <c r="AP18" s="151">
        <f t="shared" si="8"/>
        <v>7</v>
      </c>
      <c r="AQ18" s="151">
        <f t="shared" si="9"/>
        <v>11</v>
      </c>
      <c r="AR18" s="151">
        <f t="shared" si="10"/>
        <v>10</v>
      </c>
      <c r="AS18" s="151">
        <f t="shared" si="11"/>
        <v>5</v>
      </c>
      <c r="AT18" s="151">
        <f t="shared" si="12"/>
        <v>9</v>
      </c>
      <c r="AU18" s="151">
        <f t="shared" si="13"/>
        <v>9</v>
      </c>
      <c r="AV18" s="153">
        <f t="shared" si="23"/>
        <v>55</v>
      </c>
      <c r="AW18" s="151">
        <f t="shared" si="24"/>
        <v>4</v>
      </c>
      <c r="AX18" s="151">
        <f t="shared" si="25"/>
        <v>11</v>
      </c>
      <c r="AY18" s="154">
        <f t="shared" si="26"/>
        <v>40</v>
      </c>
      <c r="BA18" s="155">
        <f t="shared" si="14"/>
        <v>58</v>
      </c>
      <c r="BB18" s="156">
        <f t="shared" si="15"/>
        <v>3</v>
      </c>
    </row>
    <row r="19" spans="1:54" ht="14.25">
      <c r="A19" s="61">
        <v>15</v>
      </c>
      <c r="B19" s="185" t="s">
        <v>316</v>
      </c>
      <c r="C19" s="183" t="s">
        <v>311</v>
      </c>
      <c r="D19" s="186"/>
      <c r="E19" s="135">
        <f t="shared" si="16"/>
        <v>1639</v>
      </c>
      <c r="F19" s="136">
        <f t="shared" si="17"/>
        <v>0</v>
      </c>
      <c r="G19" s="137">
        <v>1639</v>
      </c>
      <c r="H19" s="138"/>
      <c r="I19" s="139">
        <f t="shared" si="18"/>
        <v>157</v>
      </c>
      <c r="J19" s="140">
        <f t="shared" si="19"/>
        <v>16</v>
      </c>
      <c r="K19" s="60">
        <v>9</v>
      </c>
      <c r="L19" s="142">
        <v>7</v>
      </c>
      <c r="M19" s="158">
        <f t="shared" si="20"/>
        <v>1482</v>
      </c>
      <c r="N19" s="139">
        <f t="shared" si="21"/>
        <v>48</v>
      </c>
      <c r="O19" s="143">
        <f t="shared" si="22"/>
        <v>34</v>
      </c>
      <c r="P19" s="144">
        <v>45</v>
      </c>
      <c r="Q19" s="145">
        <v>2</v>
      </c>
      <c r="R19" s="159">
        <v>41</v>
      </c>
      <c r="S19" s="147">
        <v>0</v>
      </c>
      <c r="T19" s="148">
        <v>51</v>
      </c>
      <c r="U19" s="147">
        <v>2</v>
      </c>
      <c r="V19" s="159">
        <v>24</v>
      </c>
      <c r="W19" s="147">
        <v>2</v>
      </c>
      <c r="X19" s="148">
        <v>10</v>
      </c>
      <c r="Y19" s="147">
        <v>0</v>
      </c>
      <c r="Z19" s="148">
        <v>22</v>
      </c>
      <c r="AA19" s="147">
        <v>1</v>
      </c>
      <c r="AB19" s="148">
        <v>33</v>
      </c>
      <c r="AC19" s="147">
        <v>2</v>
      </c>
      <c r="AD19" s="127"/>
      <c r="AE19" s="7"/>
      <c r="AF19" s="127"/>
      <c r="AG19" s="150">
        <f t="shared" si="0"/>
        <v>1370</v>
      </c>
      <c r="AH19" s="151">
        <f t="shared" si="1"/>
        <v>1394</v>
      </c>
      <c r="AI19" s="151">
        <f t="shared" si="2"/>
        <v>1300</v>
      </c>
      <c r="AJ19" s="151">
        <f t="shared" si="3"/>
        <v>1542</v>
      </c>
      <c r="AK19" s="151">
        <f t="shared" si="4"/>
        <v>1725</v>
      </c>
      <c r="AL19" s="151">
        <f t="shared" si="5"/>
        <v>1554</v>
      </c>
      <c r="AM19" s="152">
        <f t="shared" si="6"/>
        <v>1489</v>
      </c>
      <c r="AN19" s="7"/>
      <c r="AO19" s="150">
        <f t="shared" si="7"/>
        <v>5</v>
      </c>
      <c r="AP19" s="151">
        <f t="shared" si="8"/>
        <v>8</v>
      </c>
      <c r="AQ19" s="151">
        <f t="shared" si="9"/>
        <v>4</v>
      </c>
      <c r="AR19" s="151">
        <f t="shared" si="10"/>
        <v>7</v>
      </c>
      <c r="AS19" s="151">
        <f t="shared" si="11"/>
        <v>10</v>
      </c>
      <c r="AT19" s="151">
        <f t="shared" si="12"/>
        <v>7</v>
      </c>
      <c r="AU19" s="151">
        <f t="shared" si="13"/>
        <v>7</v>
      </c>
      <c r="AV19" s="153">
        <f t="shared" si="23"/>
        <v>48</v>
      </c>
      <c r="AW19" s="151">
        <f t="shared" si="24"/>
        <v>4</v>
      </c>
      <c r="AX19" s="151">
        <f t="shared" si="25"/>
        <v>10</v>
      </c>
      <c r="AY19" s="154">
        <f t="shared" si="26"/>
        <v>34</v>
      </c>
      <c r="BA19" s="155">
        <f t="shared" si="14"/>
        <v>45</v>
      </c>
      <c r="BB19" s="156">
        <f t="shared" si="15"/>
        <v>16</v>
      </c>
    </row>
    <row r="20" spans="1:54" ht="14.25">
      <c r="A20" s="61">
        <v>16</v>
      </c>
      <c r="B20" s="185" t="s">
        <v>317</v>
      </c>
      <c r="C20" s="183" t="s">
        <v>311</v>
      </c>
      <c r="D20" s="186"/>
      <c r="E20" s="135">
        <f t="shared" si="16"/>
        <v>1608.42</v>
      </c>
      <c r="F20" s="136">
        <f t="shared" si="17"/>
        <v>15.420000000000016</v>
      </c>
      <c r="G20" s="161">
        <v>1593</v>
      </c>
      <c r="H20" s="138"/>
      <c r="I20" s="139">
        <f t="shared" si="18"/>
        <v>-38.714285714285779</v>
      </c>
      <c r="J20" s="140">
        <f t="shared" si="19"/>
        <v>17</v>
      </c>
      <c r="K20" s="60">
        <v>8</v>
      </c>
      <c r="L20" s="142">
        <v>7</v>
      </c>
      <c r="M20" s="158">
        <f t="shared" si="20"/>
        <v>1631.7142857142858</v>
      </c>
      <c r="N20" s="139">
        <f t="shared" si="21"/>
        <v>59</v>
      </c>
      <c r="O20" s="143">
        <f t="shared" si="22"/>
        <v>42</v>
      </c>
      <c r="P20" s="144">
        <v>46</v>
      </c>
      <c r="Q20" s="145">
        <v>2</v>
      </c>
      <c r="R20" s="146">
        <v>56</v>
      </c>
      <c r="S20" s="147">
        <v>2</v>
      </c>
      <c r="T20" s="148">
        <v>8</v>
      </c>
      <c r="U20" s="147">
        <v>0</v>
      </c>
      <c r="V20" s="159">
        <v>41</v>
      </c>
      <c r="W20" s="147">
        <v>2</v>
      </c>
      <c r="X20" s="148">
        <v>4</v>
      </c>
      <c r="Y20" s="147">
        <v>2</v>
      </c>
      <c r="Z20" s="148">
        <v>10</v>
      </c>
      <c r="AA20" s="147">
        <v>0</v>
      </c>
      <c r="AB20" s="148">
        <v>2</v>
      </c>
      <c r="AC20" s="147">
        <v>0</v>
      </c>
      <c r="AD20" s="127"/>
      <c r="AE20" s="7"/>
      <c r="AF20" s="127"/>
      <c r="AG20" s="150">
        <f t="shared" si="0"/>
        <v>1366</v>
      </c>
      <c r="AH20" s="151">
        <f t="shared" si="1"/>
        <v>1300</v>
      </c>
      <c r="AI20" s="151">
        <f t="shared" si="2"/>
        <v>1770</v>
      </c>
      <c r="AJ20" s="151">
        <f t="shared" si="3"/>
        <v>1394</v>
      </c>
      <c r="AK20" s="151">
        <f t="shared" si="4"/>
        <v>1853</v>
      </c>
      <c r="AL20" s="151">
        <f t="shared" si="5"/>
        <v>1725</v>
      </c>
      <c r="AM20" s="152">
        <f t="shared" si="6"/>
        <v>2014</v>
      </c>
      <c r="AN20" s="7"/>
      <c r="AO20" s="150">
        <f t="shared" si="7"/>
        <v>7</v>
      </c>
      <c r="AP20" s="151">
        <f t="shared" si="8"/>
        <v>7</v>
      </c>
      <c r="AQ20" s="151">
        <f t="shared" si="9"/>
        <v>9</v>
      </c>
      <c r="AR20" s="151">
        <f t="shared" si="10"/>
        <v>8</v>
      </c>
      <c r="AS20" s="151">
        <f t="shared" si="11"/>
        <v>9</v>
      </c>
      <c r="AT20" s="151">
        <f t="shared" si="12"/>
        <v>10</v>
      </c>
      <c r="AU20" s="151">
        <f t="shared" si="13"/>
        <v>9</v>
      </c>
      <c r="AV20" s="153">
        <f t="shared" si="23"/>
        <v>59</v>
      </c>
      <c r="AW20" s="151">
        <f t="shared" si="24"/>
        <v>7</v>
      </c>
      <c r="AX20" s="151">
        <f t="shared" si="25"/>
        <v>10</v>
      </c>
      <c r="AY20" s="154">
        <f t="shared" si="26"/>
        <v>42</v>
      </c>
      <c r="BA20" s="155">
        <f t="shared" si="14"/>
        <v>44</v>
      </c>
      <c r="BB20" s="156">
        <f t="shared" si="15"/>
        <v>17</v>
      </c>
    </row>
    <row r="21" spans="1:54" ht="14.25">
      <c r="A21" s="61">
        <v>17</v>
      </c>
      <c r="B21" s="185" t="s">
        <v>318</v>
      </c>
      <c r="C21" s="183" t="s">
        <v>301</v>
      </c>
      <c r="D21" s="186"/>
      <c r="E21" s="135">
        <f t="shared" si="16"/>
        <v>1562.62</v>
      </c>
      <c r="F21" s="136">
        <f t="shared" si="17"/>
        <v>-27.380000000000013</v>
      </c>
      <c r="G21" s="161">
        <v>1590</v>
      </c>
      <c r="H21" s="138"/>
      <c r="I21" s="139">
        <f t="shared" si="18"/>
        <v>52.714285714285779</v>
      </c>
      <c r="J21" s="140">
        <f t="shared" si="19"/>
        <v>45</v>
      </c>
      <c r="K21" s="60">
        <v>5</v>
      </c>
      <c r="L21" s="142">
        <v>7</v>
      </c>
      <c r="M21" s="158">
        <f t="shared" si="20"/>
        <v>1537.2857142857142</v>
      </c>
      <c r="N21" s="139">
        <f t="shared" si="21"/>
        <v>52</v>
      </c>
      <c r="O21" s="143">
        <f t="shared" si="22"/>
        <v>35</v>
      </c>
      <c r="P21" s="144">
        <v>47</v>
      </c>
      <c r="Q21" s="145">
        <v>2</v>
      </c>
      <c r="R21" s="159">
        <v>2</v>
      </c>
      <c r="S21" s="147">
        <v>1</v>
      </c>
      <c r="T21" s="148">
        <v>6</v>
      </c>
      <c r="U21" s="147">
        <v>0</v>
      </c>
      <c r="V21" s="159">
        <v>53</v>
      </c>
      <c r="W21" s="147">
        <v>0</v>
      </c>
      <c r="X21" s="148">
        <v>44</v>
      </c>
      <c r="Y21" s="147">
        <v>2</v>
      </c>
      <c r="Z21" s="148">
        <v>33</v>
      </c>
      <c r="AA21" s="147">
        <v>0</v>
      </c>
      <c r="AB21" s="148">
        <v>38</v>
      </c>
      <c r="AC21" s="147">
        <v>0</v>
      </c>
      <c r="AD21" s="127"/>
      <c r="AE21" s="7"/>
      <c r="AF21" s="127"/>
      <c r="AG21" s="150">
        <f t="shared" si="0"/>
        <v>1337</v>
      </c>
      <c r="AH21" s="151">
        <f t="shared" si="1"/>
        <v>2014</v>
      </c>
      <c r="AI21" s="151">
        <f t="shared" si="2"/>
        <v>1806</v>
      </c>
      <c r="AJ21" s="151">
        <f t="shared" si="3"/>
        <v>1300</v>
      </c>
      <c r="AK21" s="151">
        <f t="shared" si="4"/>
        <v>1377</v>
      </c>
      <c r="AL21" s="151">
        <f t="shared" si="5"/>
        <v>1489</v>
      </c>
      <c r="AM21" s="152">
        <f t="shared" si="6"/>
        <v>1438</v>
      </c>
      <c r="AN21" s="7"/>
      <c r="AO21" s="150">
        <f t="shared" si="7"/>
        <v>4</v>
      </c>
      <c r="AP21" s="151">
        <f t="shared" si="8"/>
        <v>9</v>
      </c>
      <c r="AQ21" s="151">
        <f t="shared" si="9"/>
        <v>13</v>
      </c>
      <c r="AR21" s="151">
        <f t="shared" si="10"/>
        <v>8</v>
      </c>
      <c r="AS21" s="151">
        <f t="shared" si="11"/>
        <v>4</v>
      </c>
      <c r="AT21" s="151">
        <f t="shared" si="12"/>
        <v>7</v>
      </c>
      <c r="AU21" s="151">
        <f t="shared" si="13"/>
        <v>7</v>
      </c>
      <c r="AV21" s="153">
        <f t="shared" si="23"/>
        <v>52</v>
      </c>
      <c r="AW21" s="151">
        <f t="shared" si="24"/>
        <v>4</v>
      </c>
      <c r="AX21" s="151">
        <f t="shared" si="25"/>
        <v>13</v>
      </c>
      <c r="AY21" s="154">
        <f t="shared" si="26"/>
        <v>35</v>
      </c>
      <c r="BA21" s="155">
        <f t="shared" si="14"/>
        <v>16</v>
      </c>
      <c r="BB21" s="156">
        <f t="shared" si="15"/>
        <v>45</v>
      </c>
    </row>
    <row r="22" spans="1:54" ht="14.25">
      <c r="A22" s="61">
        <v>18</v>
      </c>
      <c r="B22" s="185" t="s">
        <v>319</v>
      </c>
      <c r="C22" s="183" t="s">
        <v>311</v>
      </c>
      <c r="D22" s="186"/>
      <c r="E22" s="135">
        <f t="shared" si="16"/>
        <v>1586.18</v>
      </c>
      <c r="F22" s="136">
        <f t="shared" si="17"/>
        <v>-0.81999999999998963</v>
      </c>
      <c r="G22" s="137">
        <v>1587</v>
      </c>
      <c r="H22" s="138"/>
      <c r="I22" s="139">
        <f t="shared" si="18"/>
        <v>77.285714285714221</v>
      </c>
      <c r="J22" s="140">
        <f t="shared" si="19"/>
        <v>20</v>
      </c>
      <c r="K22" s="60">
        <v>8</v>
      </c>
      <c r="L22" s="142">
        <v>7</v>
      </c>
      <c r="M22" s="158">
        <f t="shared" si="20"/>
        <v>1509.7142857142858</v>
      </c>
      <c r="N22" s="139">
        <f t="shared" si="21"/>
        <v>53</v>
      </c>
      <c r="O22" s="143">
        <f t="shared" si="22"/>
        <v>37</v>
      </c>
      <c r="P22" s="144">
        <v>48</v>
      </c>
      <c r="Q22" s="145">
        <v>2</v>
      </c>
      <c r="R22" s="146">
        <v>5</v>
      </c>
      <c r="S22" s="147">
        <v>0</v>
      </c>
      <c r="T22" s="148">
        <v>36</v>
      </c>
      <c r="U22" s="147">
        <v>2</v>
      </c>
      <c r="V22" s="159">
        <v>30</v>
      </c>
      <c r="W22" s="147">
        <v>1</v>
      </c>
      <c r="X22" s="148">
        <v>54</v>
      </c>
      <c r="Y22" s="147">
        <v>2</v>
      </c>
      <c r="Z22" s="148">
        <v>13</v>
      </c>
      <c r="AA22" s="147">
        <v>0</v>
      </c>
      <c r="AB22" s="148">
        <v>27</v>
      </c>
      <c r="AC22" s="147">
        <v>1</v>
      </c>
      <c r="AD22" s="127"/>
      <c r="AE22" s="7"/>
      <c r="AF22" s="127"/>
      <c r="AG22" s="150">
        <f t="shared" si="0"/>
        <v>1336</v>
      </c>
      <c r="AH22" s="151">
        <f t="shared" si="1"/>
        <v>1808</v>
      </c>
      <c r="AI22" s="151">
        <f t="shared" si="2"/>
        <v>1452</v>
      </c>
      <c r="AJ22" s="151">
        <f t="shared" si="3"/>
        <v>1504</v>
      </c>
      <c r="AK22" s="151">
        <f t="shared" si="4"/>
        <v>1300</v>
      </c>
      <c r="AL22" s="151">
        <f t="shared" si="5"/>
        <v>1652</v>
      </c>
      <c r="AM22" s="152">
        <f t="shared" si="6"/>
        <v>1516</v>
      </c>
      <c r="AN22" s="7"/>
      <c r="AO22" s="150">
        <f t="shared" si="7"/>
        <v>6</v>
      </c>
      <c r="AP22" s="151">
        <f t="shared" si="8"/>
        <v>10</v>
      </c>
      <c r="AQ22" s="151">
        <f t="shared" si="9"/>
        <v>7</v>
      </c>
      <c r="AR22" s="151">
        <f t="shared" si="10"/>
        <v>6</v>
      </c>
      <c r="AS22" s="151">
        <f t="shared" si="11"/>
        <v>7</v>
      </c>
      <c r="AT22" s="151">
        <f t="shared" si="12"/>
        <v>9</v>
      </c>
      <c r="AU22" s="151">
        <f t="shared" si="13"/>
        <v>8</v>
      </c>
      <c r="AV22" s="153">
        <f t="shared" si="23"/>
        <v>53</v>
      </c>
      <c r="AW22" s="151">
        <f t="shared" si="24"/>
        <v>6</v>
      </c>
      <c r="AX22" s="151">
        <f t="shared" si="25"/>
        <v>10</v>
      </c>
      <c r="AY22" s="154">
        <f t="shared" si="26"/>
        <v>37</v>
      </c>
      <c r="BA22" s="155">
        <f t="shared" si="14"/>
        <v>41</v>
      </c>
      <c r="BB22" s="156">
        <f t="shared" si="15"/>
        <v>20</v>
      </c>
    </row>
    <row r="23" spans="1:54" ht="14.25">
      <c r="A23" s="61">
        <v>19</v>
      </c>
      <c r="B23" s="185" t="s">
        <v>320</v>
      </c>
      <c r="C23" s="183" t="s">
        <v>301</v>
      </c>
      <c r="D23" s="186"/>
      <c r="E23" s="135">
        <f t="shared" si="16"/>
        <v>1540</v>
      </c>
      <c r="F23" s="136">
        <f t="shared" si="17"/>
        <v>-41</v>
      </c>
      <c r="G23" s="137">
        <v>1581</v>
      </c>
      <c r="H23" s="138"/>
      <c r="I23" s="139">
        <f t="shared" si="18"/>
        <v>151.71428571428578</v>
      </c>
      <c r="J23" s="140">
        <f t="shared" si="19"/>
        <v>47</v>
      </c>
      <c r="K23" s="60">
        <v>5</v>
      </c>
      <c r="L23" s="142">
        <v>7</v>
      </c>
      <c r="M23" s="158">
        <f t="shared" si="20"/>
        <v>1429.2857142857142</v>
      </c>
      <c r="N23" s="139">
        <f t="shared" si="21"/>
        <v>47</v>
      </c>
      <c r="O23" s="143">
        <f t="shared" si="22"/>
        <v>34</v>
      </c>
      <c r="P23" s="144">
        <v>49</v>
      </c>
      <c r="Q23" s="145">
        <v>2</v>
      </c>
      <c r="R23" s="159">
        <v>8</v>
      </c>
      <c r="S23" s="147">
        <v>0</v>
      </c>
      <c r="T23" s="148">
        <v>53</v>
      </c>
      <c r="U23" s="147">
        <v>0</v>
      </c>
      <c r="V23" s="159">
        <v>47</v>
      </c>
      <c r="W23" s="147">
        <v>2</v>
      </c>
      <c r="X23" s="148">
        <v>37</v>
      </c>
      <c r="Y23" s="147">
        <v>0</v>
      </c>
      <c r="Z23" s="148">
        <v>38</v>
      </c>
      <c r="AA23" s="147">
        <v>1</v>
      </c>
      <c r="AB23" s="148">
        <v>40</v>
      </c>
      <c r="AC23" s="147">
        <v>0</v>
      </c>
      <c r="AD23" s="127"/>
      <c r="AE23" s="7"/>
      <c r="AF23" s="127"/>
      <c r="AG23" s="150">
        <f t="shared" si="0"/>
        <v>1308</v>
      </c>
      <c r="AH23" s="151">
        <f t="shared" si="1"/>
        <v>1770</v>
      </c>
      <c r="AI23" s="151">
        <f t="shared" si="2"/>
        <v>1300</v>
      </c>
      <c r="AJ23" s="151">
        <f t="shared" si="3"/>
        <v>1337</v>
      </c>
      <c r="AK23" s="151">
        <f t="shared" si="4"/>
        <v>1444</v>
      </c>
      <c r="AL23" s="151">
        <f t="shared" si="5"/>
        <v>1438</v>
      </c>
      <c r="AM23" s="152">
        <f t="shared" si="6"/>
        <v>1408</v>
      </c>
      <c r="AN23" s="7"/>
      <c r="AO23" s="150">
        <f t="shared" si="7"/>
        <v>4</v>
      </c>
      <c r="AP23" s="151">
        <f t="shared" si="8"/>
        <v>9</v>
      </c>
      <c r="AQ23" s="151">
        <f t="shared" si="9"/>
        <v>8</v>
      </c>
      <c r="AR23" s="151">
        <f t="shared" si="10"/>
        <v>4</v>
      </c>
      <c r="AS23" s="151">
        <f t="shared" si="11"/>
        <v>8</v>
      </c>
      <c r="AT23" s="151">
        <f t="shared" si="12"/>
        <v>7</v>
      </c>
      <c r="AU23" s="151">
        <f t="shared" si="13"/>
        <v>7</v>
      </c>
      <c r="AV23" s="153">
        <f t="shared" si="23"/>
        <v>47</v>
      </c>
      <c r="AW23" s="151">
        <f t="shared" si="24"/>
        <v>4</v>
      </c>
      <c r="AX23" s="151">
        <f t="shared" si="25"/>
        <v>9</v>
      </c>
      <c r="AY23" s="154">
        <f t="shared" si="26"/>
        <v>34</v>
      </c>
      <c r="BA23" s="155">
        <f t="shared" si="14"/>
        <v>14</v>
      </c>
      <c r="BB23" s="156">
        <f t="shared" si="15"/>
        <v>47</v>
      </c>
    </row>
    <row r="24" spans="1:54" ht="14.25">
      <c r="A24" s="61">
        <v>20</v>
      </c>
      <c r="B24" s="185" t="s">
        <v>321</v>
      </c>
      <c r="C24" s="183" t="s">
        <v>301</v>
      </c>
      <c r="D24" s="186"/>
      <c r="E24" s="135">
        <f t="shared" si="16"/>
        <v>1571.86</v>
      </c>
      <c r="F24" s="136">
        <f t="shared" si="17"/>
        <v>-6.1399999999999899</v>
      </c>
      <c r="G24" s="137">
        <v>1578</v>
      </c>
      <c r="H24" s="138"/>
      <c r="I24" s="139">
        <f t="shared" si="18"/>
        <v>115.28571428571422</v>
      </c>
      <c r="J24" s="140">
        <f t="shared" si="19"/>
        <v>21</v>
      </c>
      <c r="K24" s="60">
        <v>8</v>
      </c>
      <c r="L24" s="142">
        <v>7</v>
      </c>
      <c r="M24" s="158">
        <f t="shared" si="20"/>
        <v>1462.7142857142858</v>
      </c>
      <c r="N24" s="139">
        <f t="shared" si="21"/>
        <v>52</v>
      </c>
      <c r="O24" s="143">
        <f t="shared" si="22"/>
        <v>36</v>
      </c>
      <c r="P24" s="144">
        <v>50</v>
      </c>
      <c r="Q24" s="145">
        <v>2</v>
      </c>
      <c r="R24" s="159">
        <v>7</v>
      </c>
      <c r="S24" s="147">
        <v>0</v>
      </c>
      <c r="T24" s="148">
        <v>40</v>
      </c>
      <c r="U24" s="147">
        <v>0</v>
      </c>
      <c r="V24" s="159">
        <v>52</v>
      </c>
      <c r="W24" s="147">
        <v>2</v>
      </c>
      <c r="X24" s="148">
        <v>36</v>
      </c>
      <c r="Y24" s="147">
        <v>2</v>
      </c>
      <c r="Z24" s="148">
        <v>27</v>
      </c>
      <c r="AA24" s="147">
        <v>1</v>
      </c>
      <c r="AB24" s="148">
        <v>32</v>
      </c>
      <c r="AC24" s="147">
        <v>1</v>
      </c>
      <c r="AD24" s="127"/>
      <c r="AE24" s="7"/>
      <c r="AF24" s="127"/>
      <c r="AG24" s="150">
        <f t="shared" si="0"/>
        <v>1300</v>
      </c>
      <c r="AH24" s="151">
        <f t="shared" si="1"/>
        <v>1773</v>
      </c>
      <c r="AI24" s="151">
        <f t="shared" si="2"/>
        <v>1408</v>
      </c>
      <c r="AJ24" s="151">
        <f t="shared" si="3"/>
        <v>1300</v>
      </c>
      <c r="AK24" s="151">
        <f t="shared" si="4"/>
        <v>1452</v>
      </c>
      <c r="AL24" s="151">
        <f t="shared" si="5"/>
        <v>1516</v>
      </c>
      <c r="AM24" s="152">
        <f t="shared" si="6"/>
        <v>1490</v>
      </c>
      <c r="AN24" s="7"/>
      <c r="AO24" s="150">
        <f t="shared" si="7"/>
        <v>5</v>
      </c>
      <c r="AP24" s="151">
        <f t="shared" si="8"/>
        <v>11</v>
      </c>
      <c r="AQ24" s="151">
        <f t="shared" si="9"/>
        <v>7</v>
      </c>
      <c r="AR24" s="151">
        <f t="shared" si="10"/>
        <v>6</v>
      </c>
      <c r="AS24" s="151">
        <f t="shared" si="11"/>
        <v>7</v>
      </c>
      <c r="AT24" s="151">
        <f t="shared" si="12"/>
        <v>8</v>
      </c>
      <c r="AU24" s="151">
        <f t="shared" si="13"/>
        <v>8</v>
      </c>
      <c r="AV24" s="153">
        <f t="shared" si="23"/>
        <v>52</v>
      </c>
      <c r="AW24" s="151">
        <f t="shared" si="24"/>
        <v>5</v>
      </c>
      <c r="AX24" s="151">
        <f t="shared" si="25"/>
        <v>11</v>
      </c>
      <c r="AY24" s="154">
        <f t="shared" si="26"/>
        <v>36</v>
      </c>
      <c r="BA24" s="155">
        <f t="shared" si="14"/>
        <v>40</v>
      </c>
      <c r="BB24" s="156">
        <f t="shared" si="15"/>
        <v>21</v>
      </c>
    </row>
    <row r="25" spans="1:54" ht="14.25">
      <c r="A25" s="61">
        <v>21</v>
      </c>
      <c r="B25" s="185" t="s">
        <v>322</v>
      </c>
      <c r="C25" s="183" t="s">
        <v>311</v>
      </c>
      <c r="D25" s="186"/>
      <c r="E25" s="135">
        <f t="shared" si="16"/>
        <v>1562</v>
      </c>
      <c r="F25" s="136">
        <f t="shared" si="17"/>
        <v>0</v>
      </c>
      <c r="G25" s="137">
        <v>1562</v>
      </c>
      <c r="H25" s="138"/>
      <c r="I25" s="139">
        <f t="shared" si="18"/>
        <v>183.28571428571422</v>
      </c>
      <c r="J25" s="140">
        <f t="shared" si="19"/>
        <v>15</v>
      </c>
      <c r="K25" s="60">
        <v>9</v>
      </c>
      <c r="L25" s="142">
        <v>7</v>
      </c>
      <c r="M25" s="158">
        <f t="shared" si="20"/>
        <v>1378.7142857142858</v>
      </c>
      <c r="N25" s="139">
        <f t="shared" si="21"/>
        <v>48</v>
      </c>
      <c r="O25" s="143">
        <f t="shared" si="22"/>
        <v>35</v>
      </c>
      <c r="P25" s="144">
        <v>51</v>
      </c>
      <c r="Q25" s="145">
        <v>1</v>
      </c>
      <c r="R25" s="159">
        <v>53</v>
      </c>
      <c r="S25" s="147">
        <v>1</v>
      </c>
      <c r="T25" s="148">
        <v>37</v>
      </c>
      <c r="U25" s="147">
        <v>1</v>
      </c>
      <c r="V25" s="159">
        <v>34</v>
      </c>
      <c r="W25" s="147">
        <v>0</v>
      </c>
      <c r="X25" s="148">
        <v>45</v>
      </c>
      <c r="Y25" s="147">
        <v>2</v>
      </c>
      <c r="Z25" s="148">
        <v>43</v>
      </c>
      <c r="AA25" s="147">
        <v>2</v>
      </c>
      <c r="AB25" s="148">
        <v>46</v>
      </c>
      <c r="AC25" s="147">
        <v>2</v>
      </c>
      <c r="AD25" s="127"/>
      <c r="AE25" s="7"/>
      <c r="AF25" s="127"/>
      <c r="AG25" s="150">
        <f t="shared" si="0"/>
        <v>1300</v>
      </c>
      <c r="AH25" s="151">
        <f t="shared" si="1"/>
        <v>1300</v>
      </c>
      <c r="AI25" s="151">
        <f t="shared" si="2"/>
        <v>1444</v>
      </c>
      <c r="AJ25" s="151">
        <f t="shared" si="3"/>
        <v>1481</v>
      </c>
      <c r="AK25" s="151">
        <f t="shared" si="4"/>
        <v>1370</v>
      </c>
      <c r="AL25" s="151">
        <f t="shared" si="5"/>
        <v>1390</v>
      </c>
      <c r="AM25" s="152">
        <f t="shared" si="6"/>
        <v>1366</v>
      </c>
      <c r="AN25" s="7"/>
      <c r="AO25" s="150">
        <f t="shared" si="7"/>
        <v>4</v>
      </c>
      <c r="AP25" s="151">
        <f t="shared" si="8"/>
        <v>8</v>
      </c>
      <c r="AQ25" s="151">
        <f t="shared" si="9"/>
        <v>8</v>
      </c>
      <c r="AR25" s="151">
        <f t="shared" si="10"/>
        <v>9</v>
      </c>
      <c r="AS25" s="151">
        <f t="shared" si="11"/>
        <v>5</v>
      </c>
      <c r="AT25" s="151">
        <f t="shared" si="12"/>
        <v>7</v>
      </c>
      <c r="AU25" s="151">
        <f t="shared" si="13"/>
        <v>7</v>
      </c>
      <c r="AV25" s="153">
        <f t="shared" si="23"/>
        <v>48</v>
      </c>
      <c r="AW25" s="151">
        <f t="shared" si="24"/>
        <v>4</v>
      </c>
      <c r="AX25" s="151">
        <f t="shared" si="25"/>
        <v>9</v>
      </c>
      <c r="AY25" s="154">
        <f t="shared" si="26"/>
        <v>35</v>
      </c>
      <c r="BA25" s="155">
        <f t="shared" si="14"/>
        <v>46</v>
      </c>
      <c r="BB25" s="156">
        <f t="shared" si="15"/>
        <v>15</v>
      </c>
    </row>
    <row r="26" spans="1:54" ht="14.25">
      <c r="A26" s="61">
        <v>22</v>
      </c>
      <c r="B26" s="185" t="s">
        <v>323</v>
      </c>
      <c r="C26" s="183" t="s">
        <v>301</v>
      </c>
      <c r="D26" s="186"/>
      <c r="E26" s="135">
        <f t="shared" si="16"/>
        <v>1563</v>
      </c>
      <c r="F26" s="136">
        <f t="shared" si="17"/>
        <v>8.9999999999999947</v>
      </c>
      <c r="G26" s="137">
        <v>1554</v>
      </c>
      <c r="H26" s="138"/>
      <c r="I26" s="139">
        <f t="shared" si="18"/>
        <v>-64.285714285714221</v>
      </c>
      <c r="J26" s="140">
        <f t="shared" si="19"/>
        <v>25</v>
      </c>
      <c r="K26" s="60">
        <v>7</v>
      </c>
      <c r="L26" s="142">
        <v>7</v>
      </c>
      <c r="M26" s="158">
        <f t="shared" si="20"/>
        <v>1618.2857142857142</v>
      </c>
      <c r="N26" s="139">
        <f t="shared" si="21"/>
        <v>59</v>
      </c>
      <c r="O26" s="143">
        <f t="shared" si="22"/>
        <v>42</v>
      </c>
      <c r="P26" s="144">
        <v>52</v>
      </c>
      <c r="Q26" s="145">
        <v>2</v>
      </c>
      <c r="R26" s="159">
        <v>9</v>
      </c>
      <c r="S26" s="147">
        <v>0</v>
      </c>
      <c r="T26" s="148">
        <v>56</v>
      </c>
      <c r="U26" s="147">
        <v>2</v>
      </c>
      <c r="V26" s="159">
        <v>40</v>
      </c>
      <c r="W26" s="147">
        <v>2</v>
      </c>
      <c r="X26" s="148">
        <v>7</v>
      </c>
      <c r="Y26" s="147">
        <v>0</v>
      </c>
      <c r="Z26" s="148">
        <v>15</v>
      </c>
      <c r="AA26" s="147">
        <v>1</v>
      </c>
      <c r="AB26" s="148">
        <v>1</v>
      </c>
      <c r="AC26" s="147">
        <v>0</v>
      </c>
      <c r="AD26" s="127"/>
      <c r="AE26" s="7"/>
      <c r="AF26" s="127"/>
      <c r="AG26" s="150">
        <f t="shared" si="0"/>
        <v>1300</v>
      </c>
      <c r="AH26" s="151">
        <f t="shared" si="1"/>
        <v>1766</v>
      </c>
      <c r="AI26" s="151">
        <f t="shared" si="2"/>
        <v>1300</v>
      </c>
      <c r="AJ26" s="151">
        <f t="shared" si="3"/>
        <v>1408</v>
      </c>
      <c r="AK26" s="151">
        <f t="shared" si="4"/>
        <v>1773</v>
      </c>
      <c r="AL26" s="151">
        <f t="shared" si="5"/>
        <v>1639</v>
      </c>
      <c r="AM26" s="152">
        <f t="shared" si="6"/>
        <v>2142</v>
      </c>
      <c r="AN26" s="7"/>
      <c r="AO26" s="150">
        <f t="shared" si="7"/>
        <v>6</v>
      </c>
      <c r="AP26" s="151">
        <f t="shared" si="8"/>
        <v>10</v>
      </c>
      <c r="AQ26" s="151">
        <f t="shared" si="9"/>
        <v>7</v>
      </c>
      <c r="AR26" s="151">
        <f t="shared" si="10"/>
        <v>7</v>
      </c>
      <c r="AS26" s="151">
        <f t="shared" si="11"/>
        <v>11</v>
      </c>
      <c r="AT26" s="151">
        <f t="shared" si="12"/>
        <v>9</v>
      </c>
      <c r="AU26" s="151">
        <f t="shared" si="13"/>
        <v>9</v>
      </c>
      <c r="AV26" s="153">
        <f t="shared" si="23"/>
        <v>59</v>
      </c>
      <c r="AW26" s="151">
        <f t="shared" si="24"/>
        <v>6</v>
      </c>
      <c r="AX26" s="151">
        <f t="shared" si="25"/>
        <v>11</v>
      </c>
      <c r="AY26" s="154">
        <f t="shared" si="26"/>
        <v>42</v>
      </c>
      <c r="BA26" s="155">
        <f t="shared" si="14"/>
        <v>36</v>
      </c>
      <c r="BB26" s="156">
        <f t="shared" si="15"/>
        <v>25</v>
      </c>
    </row>
    <row r="27" spans="1:54" ht="14.25">
      <c r="A27" s="61">
        <v>23</v>
      </c>
      <c r="B27" s="185" t="s">
        <v>324</v>
      </c>
      <c r="C27" s="183" t="s">
        <v>301</v>
      </c>
      <c r="D27" s="186"/>
      <c r="E27" s="135">
        <f t="shared" si="16"/>
        <v>1526.58</v>
      </c>
      <c r="F27" s="136">
        <f t="shared" si="17"/>
        <v>-19.420000000000002</v>
      </c>
      <c r="G27" s="137">
        <v>1546</v>
      </c>
      <c r="H27" s="138"/>
      <c r="I27" s="139">
        <f t="shared" si="18"/>
        <v>138.71428571428578</v>
      </c>
      <c r="J27" s="140">
        <f t="shared" si="19"/>
        <v>31</v>
      </c>
      <c r="K27" s="60">
        <v>7</v>
      </c>
      <c r="L27" s="142">
        <v>7</v>
      </c>
      <c r="M27" s="158">
        <f t="shared" si="20"/>
        <v>1407.2857142857142</v>
      </c>
      <c r="N27" s="139">
        <f t="shared" si="21"/>
        <v>50</v>
      </c>
      <c r="O27" s="143">
        <f t="shared" si="22"/>
        <v>36</v>
      </c>
      <c r="P27" s="144">
        <v>53</v>
      </c>
      <c r="Q27" s="145">
        <v>1</v>
      </c>
      <c r="R27" s="159">
        <v>51</v>
      </c>
      <c r="S27" s="147">
        <v>1</v>
      </c>
      <c r="T27" s="148">
        <v>59</v>
      </c>
      <c r="U27" s="147">
        <v>2</v>
      </c>
      <c r="V27" s="159">
        <v>10</v>
      </c>
      <c r="W27" s="147">
        <v>0</v>
      </c>
      <c r="X27" s="148">
        <v>41</v>
      </c>
      <c r="Y27" s="147">
        <v>1</v>
      </c>
      <c r="Z27" s="148">
        <v>34</v>
      </c>
      <c r="AA27" s="147">
        <v>0</v>
      </c>
      <c r="AB27" s="148">
        <v>45</v>
      </c>
      <c r="AC27" s="147">
        <v>2</v>
      </c>
      <c r="AD27" s="127"/>
      <c r="AE27" s="7"/>
      <c r="AF27" s="127"/>
      <c r="AG27" s="150">
        <f t="shared" si="0"/>
        <v>1300</v>
      </c>
      <c r="AH27" s="151">
        <f t="shared" si="1"/>
        <v>1300</v>
      </c>
      <c r="AI27" s="151">
        <f t="shared" si="2"/>
        <v>1281</v>
      </c>
      <c r="AJ27" s="151">
        <f t="shared" si="3"/>
        <v>1725</v>
      </c>
      <c r="AK27" s="151">
        <f t="shared" si="4"/>
        <v>1394</v>
      </c>
      <c r="AL27" s="151">
        <f t="shared" si="5"/>
        <v>1481</v>
      </c>
      <c r="AM27" s="152">
        <f t="shared" si="6"/>
        <v>1370</v>
      </c>
      <c r="AN27" s="7"/>
      <c r="AO27" s="150">
        <f t="shared" si="7"/>
        <v>8</v>
      </c>
      <c r="AP27" s="151">
        <f t="shared" si="8"/>
        <v>4</v>
      </c>
      <c r="AQ27" s="151">
        <f t="shared" si="9"/>
        <v>6</v>
      </c>
      <c r="AR27" s="151">
        <f t="shared" si="10"/>
        <v>10</v>
      </c>
      <c r="AS27" s="151">
        <f t="shared" si="11"/>
        <v>8</v>
      </c>
      <c r="AT27" s="151">
        <f t="shared" si="12"/>
        <v>9</v>
      </c>
      <c r="AU27" s="151">
        <f t="shared" si="13"/>
        <v>5</v>
      </c>
      <c r="AV27" s="153">
        <f t="shared" si="23"/>
        <v>50</v>
      </c>
      <c r="AW27" s="151">
        <f t="shared" si="24"/>
        <v>4</v>
      </c>
      <c r="AX27" s="151">
        <f t="shared" si="25"/>
        <v>10</v>
      </c>
      <c r="AY27" s="154">
        <f t="shared" si="26"/>
        <v>36</v>
      </c>
      <c r="BA27" s="155">
        <f t="shared" si="14"/>
        <v>29</v>
      </c>
      <c r="BB27" s="156">
        <f t="shared" si="15"/>
        <v>31</v>
      </c>
    </row>
    <row r="28" spans="1:54" ht="14.25">
      <c r="A28" s="61">
        <v>24</v>
      </c>
      <c r="B28" s="185" t="s">
        <v>325</v>
      </c>
      <c r="C28" s="183" t="s">
        <v>301</v>
      </c>
      <c r="D28" s="186"/>
      <c r="E28" s="135">
        <f t="shared" si="16"/>
        <v>1537.06</v>
      </c>
      <c r="F28" s="136">
        <f t="shared" si="17"/>
        <v>-4.9399999999999977</v>
      </c>
      <c r="G28" s="137">
        <v>1542</v>
      </c>
      <c r="H28" s="138"/>
      <c r="I28" s="139">
        <f t="shared" si="18"/>
        <v>35.285714285714221</v>
      </c>
      <c r="J28" s="140">
        <f t="shared" si="19"/>
        <v>26</v>
      </c>
      <c r="K28" s="60">
        <v>7</v>
      </c>
      <c r="L28" s="142">
        <v>7</v>
      </c>
      <c r="M28" s="158">
        <f t="shared" si="20"/>
        <v>1506.7142857142858</v>
      </c>
      <c r="N28" s="139">
        <f t="shared" si="21"/>
        <v>55</v>
      </c>
      <c r="O28" s="143">
        <f t="shared" si="22"/>
        <v>39</v>
      </c>
      <c r="P28" s="144">
        <v>54</v>
      </c>
      <c r="Q28" s="145">
        <v>2</v>
      </c>
      <c r="R28" s="159">
        <v>13</v>
      </c>
      <c r="S28" s="147">
        <v>2</v>
      </c>
      <c r="T28" s="148">
        <v>9</v>
      </c>
      <c r="U28" s="147">
        <v>0</v>
      </c>
      <c r="V28" s="159">
        <v>15</v>
      </c>
      <c r="W28" s="147">
        <v>0</v>
      </c>
      <c r="X28" s="148">
        <v>40</v>
      </c>
      <c r="Y28" s="147">
        <v>1</v>
      </c>
      <c r="Z28" s="148">
        <v>42</v>
      </c>
      <c r="AA28" s="147">
        <v>1</v>
      </c>
      <c r="AB28" s="148">
        <v>43</v>
      </c>
      <c r="AC28" s="147">
        <v>1</v>
      </c>
      <c r="AD28" s="127"/>
      <c r="AE28" s="7"/>
      <c r="AF28" s="127"/>
      <c r="AG28" s="150">
        <f t="shared" si="0"/>
        <v>1300</v>
      </c>
      <c r="AH28" s="151">
        <f t="shared" si="1"/>
        <v>1652</v>
      </c>
      <c r="AI28" s="151">
        <f t="shared" si="2"/>
        <v>1766</v>
      </c>
      <c r="AJ28" s="151">
        <f t="shared" si="3"/>
        <v>1639</v>
      </c>
      <c r="AK28" s="151">
        <f t="shared" si="4"/>
        <v>1408</v>
      </c>
      <c r="AL28" s="151">
        <f t="shared" si="5"/>
        <v>1392</v>
      </c>
      <c r="AM28" s="152">
        <f t="shared" si="6"/>
        <v>1390</v>
      </c>
      <c r="AN28" s="7"/>
      <c r="AO28" s="150">
        <f t="shared" si="7"/>
        <v>7</v>
      </c>
      <c r="AP28" s="151">
        <f t="shared" si="8"/>
        <v>9</v>
      </c>
      <c r="AQ28" s="151">
        <f t="shared" si="9"/>
        <v>10</v>
      </c>
      <c r="AR28" s="151">
        <f t="shared" si="10"/>
        <v>9</v>
      </c>
      <c r="AS28" s="151">
        <f t="shared" si="11"/>
        <v>7</v>
      </c>
      <c r="AT28" s="151">
        <f t="shared" si="12"/>
        <v>6</v>
      </c>
      <c r="AU28" s="151">
        <f t="shared" si="13"/>
        <v>7</v>
      </c>
      <c r="AV28" s="153">
        <f t="shared" si="23"/>
        <v>55</v>
      </c>
      <c r="AW28" s="151">
        <f t="shared" si="24"/>
        <v>6</v>
      </c>
      <c r="AX28" s="151">
        <f t="shared" si="25"/>
        <v>10</v>
      </c>
      <c r="AY28" s="154">
        <f t="shared" si="26"/>
        <v>39</v>
      </c>
      <c r="BA28" s="155">
        <f t="shared" si="14"/>
        <v>35</v>
      </c>
      <c r="BB28" s="156">
        <f t="shared" si="15"/>
        <v>26</v>
      </c>
    </row>
    <row r="29" spans="1:54" ht="14.25">
      <c r="A29" s="61">
        <v>25</v>
      </c>
      <c r="B29" s="185" t="s">
        <v>326</v>
      </c>
      <c r="C29" s="183" t="s">
        <v>301</v>
      </c>
      <c r="D29" s="186"/>
      <c r="E29" s="135">
        <f t="shared" si="16"/>
        <v>1503.16</v>
      </c>
      <c r="F29" s="136">
        <f t="shared" si="17"/>
        <v>-36.839999999999989</v>
      </c>
      <c r="G29" s="137">
        <v>1540</v>
      </c>
      <c r="H29" s="138"/>
      <c r="I29" s="139">
        <f t="shared" si="18"/>
        <v>48.85714285714289</v>
      </c>
      <c r="J29" s="140">
        <f t="shared" si="19"/>
        <v>52</v>
      </c>
      <c r="K29" s="60">
        <v>4</v>
      </c>
      <c r="L29" s="142">
        <v>7</v>
      </c>
      <c r="M29" s="158">
        <f t="shared" si="20"/>
        <v>1491.1428571428571</v>
      </c>
      <c r="N29" s="139">
        <f t="shared" si="21"/>
        <v>48</v>
      </c>
      <c r="O29" s="143">
        <f t="shared" si="22"/>
        <v>34</v>
      </c>
      <c r="P29" s="144">
        <v>55</v>
      </c>
      <c r="Q29" s="145">
        <v>2</v>
      </c>
      <c r="R29" s="159">
        <v>10</v>
      </c>
      <c r="S29" s="147">
        <v>1</v>
      </c>
      <c r="T29" s="148">
        <v>2</v>
      </c>
      <c r="U29" s="147">
        <v>0</v>
      </c>
      <c r="V29" s="149">
        <v>37</v>
      </c>
      <c r="W29" s="147">
        <v>0</v>
      </c>
      <c r="X29" s="148">
        <v>46</v>
      </c>
      <c r="Y29" s="147">
        <v>0</v>
      </c>
      <c r="Z29" s="148">
        <v>49</v>
      </c>
      <c r="AA29" s="147">
        <v>1</v>
      </c>
      <c r="AB29" s="148">
        <v>59</v>
      </c>
      <c r="AC29" s="147">
        <v>0</v>
      </c>
      <c r="AD29" s="127"/>
      <c r="AE29" s="7"/>
      <c r="AF29" s="127"/>
      <c r="AG29" s="150">
        <f t="shared" si="0"/>
        <v>1300</v>
      </c>
      <c r="AH29" s="151">
        <f t="shared" si="1"/>
        <v>1725</v>
      </c>
      <c r="AI29" s="151">
        <f t="shared" si="2"/>
        <v>2014</v>
      </c>
      <c r="AJ29" s="151">
        <f t="shared" si="3"/>
        <v>1444</v>
      </c>
      <c r="AK29" s="151">
        <f t="shared" si="4"/>
        <v>1366</v>
      </c>
      <c r="AL29" s="151">
        <f t="shared" si="5"/>
        <v>1308</v>
      </c>
      <c r="AM29" s="152">
        <f t="shared" si="6"/>
        <v>1281</v>
      </c>
      <c r="AN29" s="7"/>
      <c r="AO29" s="150">
        <f t="shared" si="7"/>
        <v>4</v>
      </c>
      <c r="AP29" s="151">
        <f t="shared" si="8"/>
        <v>10</v>
      </c>
      <c r="AQ29" s="151">
        <f t="shared" si="9"/>
        <v>9</v>
      </c>
      <c r="AR29" s="151">
        <f t="shared" si="10"/>
        <v>8</v>
      </c>
      <c r="AS29" s="151">
        <f t="shared" si="11"/>
        <v>7</v>
      </c>
      <c r="AT29" s="151">
        <f t="shared" si="12"/>
        <v>4</v>
      </c>
      <c r="AU29" s="151">
        <f t="shared" si="13"/>
        <v>6</v>
      </c>
      <c r="AV29" s="153">
        <f t="shared" si="23"/>
        <v>48</v>
      </c>
      <c r="AW29" s="151">
        <f t="shared" si="24"/>
        <v>4</v>
      </c>
      <c r="AX29" s="151">
        <f t="shared" si="25"/>
        <v>10</v>
      </c>
      <c r="AY29" s="154">
        <f t="shared" si="26"/>
        <v>34</v>
      </c>
      <c r="BA29" s="155">
        <f t="shared" si="14"/>
        <v>9</v>
      </c>
      <c r="BB29" s="156">
        <f t="shared" si="15"/>
        <v>52</v>
      </c>
    </row>
    <row r="30" spans="1:54" ht="14.25">
      <c r="A30" s="61">
        <v>26</v>
      </c>
      <c r="B30" s="185" t="s">
        <v>327</v>
      </c>
      <c r="C30" s="183" t="s">
        <v>301</v>
      </c>
      <c r="D30" s="186"/>
      <c r="E30" s="135">
        <f t="shared" si="16"/>
        <v>1516.9</v>
      </c>
      <c r="F30" s="136">
        <f t="shared" si="17"/>
        <v>-18.099999999999987</v>
      </c>
      <c r="G30" s="137">
        <v>1535</v>
      </c>
      <c r="H30" s="138"/>
      <c r="I30" s="139">
        <f t="shared" si="18"/>
        <v>129.28571428571422</v>
      </c>
      <c r="J30" s="140">
        <f t="shared" si="19"/>
        <v>33</v>
      </c>
      <c r="K30" s="60">
        <v>7</v>
      </c>
      <c r="L30" s="142">
        <v>7</v>
      </c>
      <c r="M30" s="158">
        <f t="shared" si="20"/>
        <v>1405.7142857142858</v>
      </c>
      <c r="N30" s="139">
        <f t="shared" si="21"/>
        <v>48</v>
      </c>
      <c r="O30" s="143">
        <f t="shared" si="22"/>
        <v>34</v>
      </c>
      <c r="P30" s="144">
        <v>56</v>
      </c>
      <c r="Q30" s="145">
        <v>0</v>
      </c>
      <c r="R30" s="159">
        <v>46</v>
      </c>
      <c r="S30" s="147">
        <v>2</v>
      </c>
      <c r="T30" s="148">
        <v>42</v>
      </c>
      <c r="U30" s="147">
        <v>2</v>
      </c>
      <c r="V30" s="159">
        <v>13</v>
      </c>
      <c r="W30" s="147">
        <v>0</v>
      </c>
      <c r="X30" s="148">
        <v>43</v>
      </c>
      <c r="Y30" s="147">
        <v>0</v>
      </c>
      <c r="Z30" s="148">
        <v>58</v>
      </c>
      <c r="AA30" s="147">
        <v>2</v>
      </c>
      <c r="AB30" s="148">
        <v>36</v>
      </c>
      <c r="AC30" s="147">
        <v>1</v>
      </c>
      <c r="AD30" s="127"/>
      <c r="AE30" s="7"/>
      <c r="AF30" s="127"/>
      <c r="AG30" s="150">
        <f t="shared" si="0"/>
        <v>1300</v>
      </c>
      <c r="AH30" s="151">
        <f t="shared" si="1"/>
        <v>1366</v>
      </c>
      <c r="AI30" s="151">
        <f t="shared" si="2"/>
        <v>1392</v>
      </c>
      <c r="AJ30" s="151">
        <f t="shared" si="3"/>
        <v>1652</v>
      </c>
      <c r="AK30" s="151">
        <f t="shared" si="4"/>
        <v>1390</v>
      </c>
      <c r="AL30" s="151">
        <f t="shared" si="5"/>
        <v>1288</v>
      </c>
      <c r="AM30" s="152">
        <f t="shared" si="6"/>
        <v>1452</v>
      </c>
      <c r="AN30" s="7"/>
      <c r="AO30" s="150">
        <f t="shared" si="7"/>
        <v>7</v>
      </c>
      <c r="AP30" s="151">
        <f t="shared" si="8"/>
        <v>7</v>
      </c>
      <c r="AQ30" s="151">
        <f t="shared" si="9"/>
        <v>6</v>
      </c>
      <c r="AR30" s="151">
        <f t="shared" si="10"/>
        <v>9</v>
      </c>
      <c r="AS30" s="151">
        <f t="shared" si="11"/>
        <v>7</v>
      </c>
      <c r="AT30" s="151">
        <f t="shared" si="12"/>
        <v>5</v>
      </c>
      <c r="AU30" s="151">
        <f t="shared" si="13"/>
        <v>7</v>
      </c>
      <c r="AV30" s="153">
        <f t="shared" si="23"/>
        <v>48</v>
      </c>
      <c r="AW30" s="151">
        <f t="shared" si="24"/>
        <v>5</v>
      </c>
      <c r="AX30" s="151">
        <f t="shared" si="25"/>
        <v>9</v>
      </c>
      <c r="AY30" s="154">
        <f t="shared" si="26"/>
        <v>34</v>
      </c>
      <c r="BA30" s="155">
        <f t="shared" si="14"/>
        <v>28</v>
      </c>
      <c r="BB30" s="156">
        <f t="shared" si="15"/>
        <v>33</v>
      </c>
    </row>
    <row r="31" spans="1:54" ht="14.25">
      <c r="A31" s="61">
        <v>27</v>
      </c>
      <c r="B31" s="185" t="s">
        <v>328</v>
      </c>
      <c r="C31" s="183" t="s">
        <v>301</v>
      </c>
      <c r="D31" s="186"/>
      <c r="E31" s="135">
        <f t="shared" si="16"/>
        <v>1526.8</v>
      </c>
      <c r="F31" s="136">
        <f t="shared" si="17"/>
        <v>10.80000000000001</v>
      </c>
      <c r="G31" s="137">
        <v>1516</v>
      </c>
      <c r="H31" s="138"/>
      <c r="I31" s="139">
        <f t="shared" si="18"/>
        <v>-5.7142857142857792</v>
      </c>
      <c r="J31" s="140">
        <f t="shared" si="19"/>
        <v>23</v>
      </c>
      <c r="K31" s="60">
        <v>8</v>
      </c>
      <c r="L31" s="142">
        <v>7</v>
      </c>
      <c r="M31" s="158">
        <f t="shared" si="20"/>
        <v>1521.7142857142858</v>
      </c>
      <c r="N31" s="139">
        <f t="shared" si="21"/>
        <v>48</v>
      </c>
      <c r="O31" s="143">
        <f t="shared" si="22"/>
        <v>38</v>
      </c>
      <c r="P31" s="144">
        <v>57</v>
      </c>
      <c r="Q31" s="145">
        <v>2</v>
      </c>
      <c r="R31" s="159">
        <v>12</v>
      </c>
      <c r="S31" s="147">
        <v>0</v>
      </c>
      <c r="T31" s="148">
        <v>4</v>
      </c>
      <c r="U31" s="147">
        <v>1</v>
      </c>
      <c r="V31" s="149">
        <v>43</v>
      </c>
      <c r="W31" s="147">
        <v>1</v>
      </c>
      <c r="X31" s="148">
        <v>59</v>
      </c>
      <c r="Y31" s="147">
        <v>2</v>
      </c>
      <c r="Z31" s="148">
        <v>20</v>
      </c>
      <c r="AA31" s="147">
        <v>1</v>
      </c>
      <c r="AB31" s="148">
        <v>18</v>
      </c>
      <c r="AC31" s="147">
        <v>1</v>
      </c>
      <c r="AD31" s="127"/>
      <c r="AE31" s="7"/>
      <c r="AF31" s="127"/>
      <c r="AG31" s="150">
        <f t="shared" si="0"/>
        <v>1300</v>
      </c>
      <c r="AH31" s="151">
        <f t="shared" si="1"/>
        <v>1663</v>
      </c>
      <c r="AI31" s="151">
        <f t="shared" si="2"/>
        <v>1853</v>
      </c>
      <c r="AJ31" s="151">
        <f t="shared" si="3"/>
        <v>1390</v>
      </c>
      <c r="AK31" s="151">
        <f t="shared" si="4"/>
        <v>1281</v>
      </c>
      <c r="AL31" s="151">
        <f t="shared" si="5"/>
        <v>1578</v>
      </c>
      <c r="AM31" s="152">
        <f t="shared" si="6"/>
        <v>1587</v>
      </c>
      <c r="AN31" s="7"/>
      <c r="AO31" s="150">
        <f t="shared" si="7"/>
        <v>0</v>
      </c>
      <c r="AP31" s="151">
        <f t="shared" si="8"/>
        <v>10</v>
      </c>
      <c r="AQ31" s="151">
        <f t="shared" si="9"/>
        <v>9</v>
      </c>
      <c r="AR31" s="151">
        <f t="shared" si="10"/>
        <v>7</v>
      </c>
      <c r="AS31" s="151">
        <f t="shared" si="11"/>
        <v>6</v>
      </c>
      <c r="AT31" s="151">
        <f t="shared" si="12"/>
        <v>8</v>
      </c>
      <c r="AU31" s="151">
        <f t="shared" si="13"/>
        <v>8</v>
      </c>
      <c r="AV31" s="153">
        <f t="shared" si="23"/>
        <v>48</v>
      </c>
      <c r="AW31" s="151">
        <f t="shared" si="24"/>
        <v>0</v>
      </c>
      <c r="AX31" s="151">
        <f t="shared" si="25"/>
        <v>10</v>
      </c>
      <c r="AY31" s="154">
        <f t="shared" si="26"/>
        <v>38</v>
      </c>
      <c r="BA31" s="155">
        <f t="shared" si="14"/>
        <v>38</v>
      </c>
      <c r="BB31" s="156">
        <f t="shared" si="15"/>
        <v>23</v>
      </c>
    </row>
    <row r="32" spans="1:54" ht="14.25">
      <c r="A32" s="61">
        <v>28</v>
      </c>
      <c r="B32" s="185" t="s">
        <v>329</v>
      </c>
      <c r="C32" s="183" t="s">
        <v>301</v>
      </c>
      <c r="D32" s="186"/>
      <c r="E32" s="135">
        <f t="shared" si="16"/>
        <v>1467.52</v>
      </c>
      <c r="F32" s="136">
        <f t="shared" si="17"/>
        <v>-48.480000000000004</v>
      </c>
      <c r="G32" s="137">
        <v>1516</v>
      </c>
      <c r="H32" s="138"/>
      <c r="I32" s="139">
        <f t="shared" si="18"/>
        <v>132</v>
      </c>
      <c r="J32" s="140">
        <f t="shared" si="19"/>
        <v>55</v>
      </c>
      <c r="K32" s="60">
        <v>4</v>
      </c>
      <c r="L32" s="142">
        <v>7</v>
      </c>
      <c r="M32" s="158">
        <f t="shared" si="20"/>
        <v>1384</v>
      </c>
      <c r="N32" s="139">
        <f t="shared" si="21"/>
        <v>45</v>
      </c>
      <c r="O32" s="143">
        <f t="shared" si="22"/>
        <v>30</v>
      </c>
      <c r="P32" s="144">
        <v>58</v>
      </c>
      <c r="Q32" s="145">
        <v>1</v>
      </c>
      <c r="R32" s="159">
        <v>60</v>
      </c>
      <c r="S32" s="147">
        <v>2</v>
      </c>
      <c r="T32" s="148">
        <v>3</v>
      </c>
      <c r="U32" s="147">
        <v>0</v>
      </c>
      <c r="V32" s="159">
        <v>54</v>
      </c>
      <c r="W32" s="147">
        <v>0</v>
      </c>
      <c r="X32" s="148">
        <v>56</v>
      </c>
      <c r="Y32" s="147">
        <v>0</v>
      </c>
      <c r="Z32" s="148">
        <v>50</v>
      </c>
      <c r="AA32" s="147">
        <v>1</v>
      </c>
      <c r="AB32" s="148">
        <v>52</v>
      </c>
      <c r="AC32" s="147">
        <v>0</v>
      </c>
      <c r="AD32" s="127"/>
      <c r="AE32" s="7"/>
      <c r="AF32" s="127"/>
      <c r="AG32" s="150">
        <f t="shared" si="0"/>
        <v>1288</v>
      </c>
      <c r="AH32" s="151">
        <f t="shared" si="1"/>
        <v>1255</v>
      </c>
      <c r="AI32" s="151">
        <f t="shared" si="2"/>
        <v>1945</v>
      </c>
      <c r="AJ32" s="151">
        <f t="shared" si="3"/>
        <v>1300</v>
      </c>
      <c r="AK32" s="151">
        <f t="shared" si="4"/>
        <v>1300</v>
      </c>
      <c r="AL32" s="151">
        <f t="shared" si="5"/>
        <v>1300</v>
      </c>
      <c r="AM32" s="152">
        <f t="shared" si="6"/>
        <v>1300</v>
      </c>
      <c r="AN32" s="7"/>
      <c r="AO32" s="150">
        <f t="shared" si="7"/>
        <v>5</v>
      </c>
      <c r="AP32" s="151">
        <f t="shared" si="8"/>
        <v>5</v>
      </c>
      <c r="AQ32" s="151">
        <f t="shared" si="9"/>
        <v>10</v>
      </c>
      <c r="AR32" s="151">
        <f t="shared" si="10"/>
        <v>7</v>
      </c>
      <c r="AS32" s="151">
        <f t="shared" si="11"/>
        <v>7</v>
      </c>
      <c r="AT32" s="151">
        <f t="shared" si="12"/>
        <v>5</v>
      </c>
      <c r="AU32" s="151">
        <f t="shared" si="13"/>
        <v>6</v>
      </c>
      <c r="AV32" s="153">
        <f t="shared" si="23"/>
        <v>45</v>
      </c>
      <c r="AW32" s="151">
        <f t="shared" si="24"/>
        <v>5</v>
      </c>
      <c r="AX32" s="151">
        <f t="shared" si="25"/>
        <v>10</v>
      </c>
      <c r="AY32" s="154">
        <f t="shared" si="26"/>
        <v>30</v>
      </c>
      <c r="BA32" s="155">
        <f t="shared" si="14"/>
        <v>6</v>
      </c>
      <c r="BB32" s="156">
        <f t="shared" si="15"/>
        <v>55</v>
      </c>
    </row>
    <row r="33" spans="1:54" ht="14.25">
      <c r="A33" s="61">
        <v>29</v>
      </c>
      <c r="B33" s="185" t="s">
        <v>330</v>
      </c>
      <c r="C33" s="183" t="s">
        <v>301</v>
      </c>
      <c r="D33" s="186"/>
      <c r="E33" s="135">
        <f t="shared" si="16"/>
        <v>1503.62</v>
      </c>
      <c r="F33" s="136">
        <f t="shared" si="17"/>
        <v>-2.3800000000000043</v>
      </c>
      <c r="G33" s="137">
        <v>1506</v>
      </c>
      <c r="H33" s="138"/>
      <c r="I33" s="139">
        <f t="shared" si="18"/>
        <v>17</v>
      </c>
      <c r="J33" s="140">
        <f t="shared" si="19"/>
        <v>29</v>
      </c>
      <c r="K33" s="60">
        <v>7</v>
      </c>
      <c r="L33" s="142">
        <v>7</v>
      </c>
      <c r="M33" s="158">
        <f t="shared" si="20"/>
        <v>1489</v>
      </c>
      <c r="N33" s="139">
        <f t="shared" si="21"/>
        <v>53</v>
      </c>
      <c r="O33" s="143">
        <f t="shared" si="22"/>
        <v>37</v>
      </c>
      <c r="P33" s="144">
        <v>59</v>
      </c>
      <c r="Q33" s="145">
        <v>2</v>
      </c>
      <c r="R33" s="159">
        <v>14</v>
      </c>
      <c r="S33" s="147">
        <v>0</v>
      </c>
      <c r="T33" s="148">
        <v>13</v>
      </c>
      <c r="U33" s="147">
        <v>0</v>
      </c>
      <c r="V33" s="159">
        <v>50</v>
      </c>
      <c r="W33" s="147">
        <v>2</v>
      </c>
      <c r="X33" s="148">
        <v>42</v>
      </c>
      <c r="Y33" s="147">
        <v>1</v>
      </c>
      <c r="Z33" s="148">
        <v>54</v>
      </c>
      <c r="AA33" s="147">
        <v>2</v>
      </c>
      <c r="AB33" s="148">
        <v>4</v>
      </c>
      <c r="AC33" s="147">
        <v>0</v>
      </c>
      <c r="AD33" s="127"/>
      <c r="AE33" s="7"/>
      <c r="AF33" s="127"/>
      <c r="AG33" s="150">
        <f t="shared" si="0"/>
        <v>1281</v>
      </c>
      <c r="AH33" s="151">
        <f t="shared" si="1"/>
        <v>1645</v>
      </c>
      <c r="AI33" s="151">
        <f t="shared" si="2"/>
        <v>1652</v>
      </c>
      <c r="AJ33" s="151">
        <f t="shared" si="3"/>
        <v>1300</v>
      </c>
      <c r="AK33" s="151">
        <f t="shared" si="4"/>
        <v>1392</v>
      </c>
      <c r="AL33" s="151">
        <f t="shared" si="5"/>
        <v>1300</v>
      </c>
      <c r="AM33" s="152">
        <f t="shared" si="6"/>
        <v>1853</v>
      </c>
      <c r="AN33" s="7"/>
      <c r="AO33" s="150">
        <f t="shared" si="7"/>
        <v>6</v>
      </c>
      <c r="AP33" s="151">
        <f t="shared" si="8"/>
        <v>11</v>
      </c>
      <c r="AQ33" s="151">
        <f t="shared" si="9"/>
        <v>9</v>
      </c>
      <c r="AR33" s="151">
        <f t="shared" si="10"/>
        <v>5</v>
      </c>
      <c r="AS33" s="151">
        <f t="shared" si="11"/>
        <v>6</v>
      </c>
      <c r="AT33" s="151">
        <f t="shared" si="12"/>
        <v>7</v>
      </c>
      <c r="AU33" s="151">
        <f t="shared" si="13"/>
        <v>9</v>
      </c>
      <c r="AV33" s="153">
        <f t="shared" si="23"/>
        <v>53</v>
      </c>
      <c r="AW33" s="151">
        <f t="shared" si="24"/>
        <v>5</v>
      </c>
      <c r="AX33" s="151">
        <f t="shared" si="25"/>
        <v>11</v>
      </c>
      <c r="AY33" s="154">
        <f t="shared" si="26"/>
        <v>37</v>
      </c>
      <c r="BA33" s="155">
        <f t="shared" si="14"/>
        <v>32</v>
      </c>
      <c r="BB33" s="156">
        <f t="shared" si="15"/>
        <v>29</v>
      </c>
    </row>
    <row r="34" spans="1:54" ht="14.25">
      <c r="A34" s="61">
        <v>30</v>
      </c>
      <c r="B34" s="185" t="s">
        <v>331</v>
      </c>
      <c r="C34" s="183" t="s">
        <v>301</v>
      </c>
      <c r="D34" s="186"/>
      <c r="E34" s="135">
        <f t="shared" si="16"/>
        <v>1491.3</v>
      </c>
      <c r="F34" s="136">
        <f t="shared" si="17"/>
        <v>-12.699999999999996</v>
      </c>
      <c r="G34" s="137">
        <v>1504</v>
      </c>
      <c r="H34" s="138"/>
      <c r="I34" s="139">
        <f t="shared" si="18"/>
        <v>19.285714285714221</v>
      </c>
      <c r="J34" s="140">
        <f t="shared" si="19"/>
        <v>38</v>
      </c>
      <c r="K34" s="60">
        <v>6</v>
      </c>
      <c r="L34" s="142">
        <v>7</v>
      </c>
      <c r="M34" s="158">
        <f t="shared" si="20"/>
        <v>1484.7142857142858</v>
      </c>
      <c r="N34" s="139">
        <f t="shared" si="21"/>
        <v>55</v>
      </c>
      <c r="O34" s="143">
        <f t="shared" si="22"/>
        <v>40</v>
      </c>
      <c r="P34" s="144">
        <v>60</v>
      </c>
      <c r="Q34" s="145">
        <v>1</v>
      </c>
      <c r="R34" s="159">
        <v>58</v>
      </c>
      <c r="S34" s="147">
        <v>2</v>
      </c>
      <c r="T34" s="148">
        <v>10</v>
      </c>
      <c r="U34" s="147">
        <v>1</v>
      </c>
      <c r="V34" s="159">
        <v>18</v>
      </c>
      <c r="W34" s="147">
        <v>1</v>
      </c>
      <c r="X34" s="148">
        <v>12</v>
      </c>
      <c r="Y34" s="147">
        <v>0</v>
      </c>
      <c r="Z34" s="148">
        <v>41</v>
      </c>
      <c r="AA34" s="147">
        <v>1</v>
      </c>
      <c r="AB34" s="148">
        <v>34</v>
      </c>
      <c r="AC34" s="147">
        <v>0</v>
      </c>
      <c r="AD34" s="127"/>
      <c r="AE34" s="7"/>
      <c r="AF34" s="127"/>
      <c r="AG34" s="150">
        <f t="shared" si="0"/>
        <v>1255</v>
      </c>
      <c r="AH34" s="151">
        <f t="shared" si="1"/>
        <v>1288</v>
      </c>
      <c r="AI34" s="151">
        <f t="shared" si="2"/>
        <v>1725</v>
      </c>
      <c r="AJ34" s="151">
        <f t="shared" si="3"/>
        <v>1587</v>
      </c>
      <c r="AK34" s="151">
        <f t="shared" si="4"/>
        <v>1663</v>
      </c>
      <c r="AL34" s="151">
        <f t="shared" si="5"/>
        <v>1394</v>
      </c>
      <c r="AM34" s="152">
        <f t="shared" si="6"/>
        <v>1481</v>
      </c>
      <c r="AN34" s="7"/>
      <c r="AO34" s="150">
        <f t="shared" si="7"/>
        <v>5</v>
      </c>
      <c r="AP34" s="151">
        <f t="shared" si="8"/>
        <v>5</v>
      </c>
      <c r="AQ34" s="151">
        <f t="shared" si="9"/>
        <v>10</v>
      </c>
      <c r="AR34" s="151">
        <f t="shared" si="10"/>
        <v>8</v>
      </c>
      <c r="AS34" s="151">
        <f t="shared" si="11"/>
        <v>10</v>
      </c>
      <c r="AT34" s="151">
        <f t="shared" si="12"/>
        <v>8</v>
      </c>
      <c r="AU34" s="151">
        <f t="shared" si="13"/>
        <v>9</v>
      </c>
      <c r="AV34" s="153">
        <f t="shared" si="23"/>
        <v>55</v>
      </c>
      <c r="AW34" s="151">
        <f t="shared" si="24"/>
        <v>5</v>
      </c>
      <c r="AX34" s="151">
        <f t="shared" si="25"/>
        <v>10</v>
      </c>
      <c r="AY34" s="154">
        <f t="shared" si="26"/>
        <v>40</v>
      </c>
      <c r="BA34" s="155">
        <f t="shared" si="14"/>
        <v>23</v>
      </c>
      <c r="BB34" s="156">
        <f t="shared" si="15"/>
        <v>38</v>
      </c>
    </row>
    <row r="35" spans="1:54" ht="14.25">
      <c r="A35" s="61">
        <v>31</v>
      </c>
      <c r="B35" s="185" t="s">
        <v>332</v>
      </c>
      <c r="C35" s="183" t="s">
        <v>301</v>
      </c>
      <c r="D35" s="188"/>
      <c r="E35" s="135">
        <f t="shared" si="16"/>
        <v>1487</v>
      </c>
      <c r="F35" s="136">
        <f t="shared" si="17"/>
        <v>-8.9999999999999858</v>
      </c>
      <c r="G35" s="139">
        <v>1496</v>
      </c>
      <c r="H35" s="138"/>
      <c r="I35" s="139">
        <f t="shared" si="18"/>
        <v>-78.571428571428669</v>
      </c>
      <c r="J35" s="140">
        <f t="shared" si="19"/>
        <v>44</v>
      </c>
      <c r="K35" s="60">
        <v>5</v>
      </c>
      <c r="L35" s="142">
        <v>7</v>
      </c>
      <c r="M35" s="158">
        <f t="shared" si="20"/>
        <v>1574.5714285714287</v>
      </c>
      <c r="N35" s="139">
        <f t="shared" si="21"/>
        <v>55</v>
      </c>
      <c r="O35" s="143">
        <f t="shared" si="22"/>
        <v>39</v>
      </c>
      <c r="P35" s="144">
        <v>1</v>
      </c>
      <c r="Q35" s="145">
        <v>1</v>
      </c>
      <c r="R35" s="159">
        <v>3</v>
      </c>
      <c r="S35" s="147">
        <v>0</v>
      </c>
      <c r="T35" s="148">
        <v>48</v>
      </c>
      <c r="U35" s="147">
        <v>2</v>
      </c>
      <c r="V35" s="159">
        <v>58</v>
      </c>
      <c r="W35" s="147">
        <v>2</v>
      </c>
      <c r="X35" s="148">
        <v>14</v>
      </c>
      <c r="Y35" s="147">
        <v>0</v>
      </c>
      <c r="Z35" s="148">
        <v>46</v>
      </c>
      <c r="AA35" s="147">
        <v>0</v>
      </c>
      <c r="AB35" s="148">
        <v>56</v>
      </c>
      <c r="AC35" s="147">
        <v>0</v>
      </c>
      <c r="AD35" s="127"/>
      <c r="AE35" s="7"/>
      <c r="AF35" s="127"/>
      <c r="AG35" s="150">
        <f t="shared" si="0"/>
        <v>2142</v>
      </c>
      <c r="AH35" s="151">
        <f t="shared" si="1"/>
        <v>1945</v>
      </c>
      <c r="AI35" s="151">
        <f t="shared" si="2"/>
        <v>1336</v>
      </c>
      <c r="AJ35" s="151">
        <f t="shared" si="3"/>
        <v>1288</v>
      </c>
      <c r="AK35" s="151">
        <f t="shared" si="4"/>
        <v>1645</v>
      </c>
      <c r="AL35" s="151">
        <f t="shared" si="5"/>
        <v>1366</v>
      </c>
      <c r="AM35" s="152">
        <f t="shared" si="6"/>
        <v>1300</v>
      </c>
      <c r="AN35" s="7"/>
      <c r="AO35" s="150">
        <f t="shared" si="7"/>
        <v>9</v>
      </c>
      <c r="AP35" s="151">
        <f t="shared" si="8"/>
        <v>10</v>
      </c>
      <c r="AQ35" s="151">
        <f t="shared" si="9"/>
        <v>6</v>
      </c>
      <c r="AR35" s="151">
        <f t="shared" si="10"/>
        <v>5</v>
      </c>
      <c r="AS35" s="151">
        <f t="shared" si="11"/>
        <v>11</v>
      </c>
      <c r="AT35" s="151">
        <f t="shared" si="12"/>
        <v>7</v>
      </c>
      <c r="AU35" s="151">
        <f t="shared" si="13"/>
        <v>7</v>
      </c>
      <c r="AV35" s="153">
        <f t="shared" si="23"/>
        <v>55</v>
      </c>
      <c r="AW35" s="151">
        <f t="shared" si="24"/>
        <v>5</v>
      </c>
      <c r="AX35" s="151">
        <f t="shared" si="25"/>
        <v>11</v>
      </c>
      <c r="AY35" s="154">
        <f t="shared" si="26"/>
        <v>39</v>
      </c>
      <c r="BA35" s="155">
        <f t="shared" si="14"/>
        <v>17</v>
      </c>
      <c r="BB35" s="156">
        <f t="shared" si="15"/>
        <v>44</v>
      </c>
    </row>
    <row r="36" spans="1:54" ht="14.25">
      <c r="A36" s="61">
        <v>32</v>
      </c>
      <c r="B36" s="185" t="s">
        <v>333</v>
      </c>
      <c r="C36" s="183" t="s">
        <v>334</v>
      </c>
      <c r="D36" s="188"/>
      <c r="E36" s="135">
        <f t="shared" si="16"/>
        <v>1506.44</v>
      </c>
      <c r="F36" s="136">
        <f t="shared" si="17"/>
        <v>16.440000000000001</v>
      </c>
      <c r="G36" s="139">
        <v>1490</v>
      </c>
      <c r="H36" s="138"/>
      <c r="I36" s="139">
        <f t="shared" si="18"/>
        <v>-46</v>
      </c>
      <c r="J36" s="140">
        <f t="shared" si="19"/>
        <v>24</v>
      </c>
      <c r="K36" s="60">
        <v>8</v>
      </c>
      <c r="L36" s="142">
        <v>7</v>
      </c>
      <c r="M36" s="158">
        <f t="shared" si="20"/>
        <v>1536</v>
      </c>
      <c r="N36" s="139">
        <f t="shared" si="21"/>
        <v>46</v>
      </c>
      <c r="O36" s="143">
        <f t="shared" si="22"/>
        <v>33</v>
      </c>
      <c r="P36" s="144">
        <v>2</v>
      </c>
      <c r="Q36" s="145">
        <v>0</v>
      </c>
      <c r="R36" s="159">
        <v>47</v>
      </c>
      <c r="S36" s="147">
        <v>1</v>
      </c>
      <c r="T36" s="148">
        <v>45</v>
      </c>
      <c r="U36" s="147">
        <v>2</v>
      </c>
      <c r="V36" s="159">
        <v>4</v>
      </c>
      <c r="W36" s="147">
        <v>0</v>
      </c>
      <c r="X36" s="148">
        <v>55</v>
      </c>
      <c r="Y36" s="147">
        <v>2</v>
      </c>
      <c r="Z36" s="148">
        <v>56</v>
      </c>
      <c r="AA36" s="147">
        <v>2</v>
      </c>
      <c r="AB36" s="148">
        <v>20</v>
      </c>
      <c r="AC36" s="147">
        <v>1</v>
      </c>
      <c r="AD36" s="127"/>
      <c r="AE36" s="7"/>
      <c r="AF36" s="127"/>
      <c r="AG36" s="150">
        <f t="shared" si="0"/>
        <v>2014</v>
      </c>
      <c r="AH36" s="151">
        <f t="shared" si="1"/>
        <v>1337</v>
      </c>
      <c r="AI36" s="151">
        <f t="shared" si="2"/>
        <v>1370</v>
      </c>
      <c r="AJ36" s="151">
        <f t="shared" si="3"/>
        <v>1853</v>
      </c>
      <c r="AK36" s="151">
        <f t="shared" si="4"/>
        <v>1300</v>
      </c>
      <c r="AL36" s="151">
        <f t="shared" si="5"/>
        <v>1300</v>
      </c>
      <c r="AM36" s="152">
        <f t="shared" si="6"/>
        <v>1578</v>
      </c>
      <c r="AN36" s="7"/>
      <c r="AO36" s="150">
        <f t="shared" si="7"/>
        <v>9</v>
      </c>
      <c r="AP36" s="151">
        <f t="shared" si="8"/>
        <v>4</v>
      </c>
      <c r="AQ36" s="151">
        <f t="shared" si="9"/>
        <v>5</v>
      </c>
      <c r="AR36" s="151">
        <f t="shared" si="10"/>
        <v>9</v>
      </c>
      <c r="AS36" s="151">
        <f t="shared" si="11"/>
        <v>4</v>
      </c>
      <c r="AT36" s="151">
        <f t="shared" si="12"/>
        <v>7</v>
      </c>
      <c r="AU36" s="151">
        <f t="shared" si="13"/>
        <v>8</v>
      </c>
      <c r="AV36" s="153">
        <f t="shared" si="23"/>
        <v>46</v>
      </c>
      <c r="AW36" s="151">
        <f t="shared" si="24"/>
        <v>4</v>
      </c>
      <c r="AX36" s="151">
        <f t="shared" si="25"/>
        <v>9</v>
      </c>
      <c r="AY36" s="154">
        <f t="shared" si="26"/>
        <v>33</v>
      </c>
      <c r="BA36" s="155">
        <f t="shared" si="14"/>
        <v>37</v>
      </c>
      <c r="BB36" s="156">
        <f t="shared" si="15"/>
        <v>24</v>
      </c>
    </row>
    <row r="37" spans="1:54" ht="14.25">
      <c r="A37" s="61">
        <v>33</v>
      </c>
      <c r="B37" s="185" t="s">
        <v>335</v>
      </c>
      <c r="C37" s="183" t="s">
        <v>301</v>
      </c>
      <c r="D37" s="188"/>
      <c r="E37" s="135">
        <f t="shared" si="16"/>
        <v>1512.26</v>
      </c>
      <c r="F37" s="136">
        <f t="shared" si="17"/>
        <v>23.260000000000005</v>
      </c>
      <c r="G37" s="139">
        <v>1489</v>
      </c>
      <c r="H37" s="138"/>
      <c r="I37" s="139">
        <f t="shared" si="18"/>
        <v>-166.14285714285711</v>
      </c>
      <c r="J37" s="140">
        <f t="shared" si="19"/>
        <v>30</v>
      </c>
      <c r="K37" s="60">
        <v>7</v>
      </c>
      <c r="L37" s="142">
        <v>7</v>
      </c>
      <c r="M37" s="158">
        <f t="shared" si="20"/>
        <v>1655.1428571428571</v>
      </c>
      <c r="N37" s="139">
        <f t="shared" si="21"/>
        <v>52</v>
      </c>
      <c r="O37" s="143">
        <f t="shared" si="22"/>
        <v>37</v>
      </c>
      <c r="P37" s="144">
        <v>3</v>
      </c>
      <c r="Q37" s="145">
        <v>1</v>
      </c>
      <c r="R37" s="159">
        <v>1</v>
      </c>
      <c r="S37" s="147">
        <v>0</v>
      </c>
      <c r="T37" s="148">
        <v>52</v>
      </c>
      <c r="U37" s="147">
        <v>1</v>
      </c>
      <c r="V37" s="159">
        <v>56</v>
      </c>
      <c r="W37" s="147">
        <v>1</v>
      </c>
      <c r="X37" s="148">
        <v>11</v>
      </c>
      <c r="Y37" s="147">
        <v>2</v>
      </c>
      <c r="Z37" s="148">
        <v>17</v>
      </c>
      <c r="AA37" s="147">
        <v>2</v>
      </c>
      <c r="AB37" s="148">
        <v>15</v>
      </c>
      <c r="AC37" s="147">
        <v>0</v>
      </c>
      <c r="AD37" s="127"/>
      <c r="AE37" s="7"/>
      <c r="AF37" s="127"/>
      <c r="AG37" s="150">
        <f t="shared" si="0"/>
        <v>1945</v>
      </c>
      <c r="AH37" s="151">
        <f t="shared" si="1"/>
        <v>2142</v>
      </c>
      <c r="AI37" s="151">
        <f t="shared" si="2"/>
        <v>1300</v>
      </c>
      <c r="AJ37" s="151">
        <f t="shared" si="3"/>
        <v>1300</v>
      </c>
      <c r="AK37" s="151">
        <f t="shared" si="4"/>
        <v>1670</v>
      </c>
      <c r="AL37" s="151">
        <f t="shared" si="5"/>
        <v>1590</v>
      </c>
      <c r="AM37" s="152">
        <f t="shared" si="6"/>
        <v>1639</v>
      </c>
      <c r="AN37" s="7"/>
      <c r="AO37" s="150">
        <f t="shared" si="7"/>
        <v>10</v>
      </c>
      <c r="AP37" s="151">
        <f t="shared" si="8"/>
        <v>9</v>
      </c>
      <c r="AQ37" s="151">
        <f t="shared" si="9"/>
        <v>6</v>
      </c>
      <c r="AR37" s="151">
        <f t="shared" si="10"/>
        <v>7</v>
      </c>
      <c r="AS37" s="151">
        <f t="shared" si="11"/>
        <v>6</v>
      </c>
      <c r="AT37" s="151">
        <f t="shared" si="12"/>
        <v>5</v>
      </c>
      <c r="AU37" s="151">
        <f t="shared" si="13"/>
        <v>9</v>
      </c>
      <c r="AV37" s="153">
        <f t="shared" si="23"/>
        <v>52</v>
      </c>
      <c r="AW37" s="151">
        <f t="shared" si="24"/>
        <v>5</v>
      </c>
      <c r="AX37" s="151">
        <f t="shared" si="25"/>
        <v>10</v>
      </c>
      <c r="AY37" s="154">
        <f t="shared" si="26"/>
        <v>37</v>
      </c>
      <c r="BA37" s="155">
        <f t="shared" si="14"/>
        <v>31</v>
      </c>
      <c r="BB37" s="156">
        <f t="shared" si="15"/>
        <v>30</v>
      </c>
    </row>
    <row r="38" spans="1:54" ht="14.25">
      <c r="A38" s="61">
        <v>34</v>
      </c>
      <c r="B38" s="185" t="s">
        <v>336</v>
      </c>
      <c r="C38" s="183" t="s">
        <v>301</v>
      </c>
      <c r="D38" s="188"/>
      <c r="E38" s="135">
        <f t="shared" si="16"/>
        <v>1528.08</v>
      </c>
      <c r="F38" s="136">
        <f t="shared" si="17"/>
        <v>47.079999999999984</v>
      </c>
      <c r="G38" s="139">
        <v>1481</v>
      </c>
      <c r="H38" s="138"/>
      <c r="I38" s="139">
        <f t="shared" si="18"/>
        <v>-193.42857142857133</v>
      </c>
      <c r="J38" s="140">
        <f t="shared" si="19"/>
        <v>12</v>
      </c>
      <c r="K38" s="60">
        <v>9</v>
      </c>
      <c r="L38" s="142">
        <v>7</v>
      </c>
      <c r="M38" s="158">
        <f t="shared" si="20"/>
        <v>1674.4285714285713</v>
      </c>
      <c r="N38" s="139">
        <f t="shared" si="21"/>
        <v>57</v>
      </c>
      <c r="O38" s="143">
        <f t="shared" si="22"/>
        <v>40</v>
      </c>
      <c r="P38" s="144">
        <v>4</v>
      </c>
      <c r="Q38" s="145">
        <v>1</v>
      </c>
      <c r="R38" s="159">
        <v>6</v>
      </c>
      <c r="S38" s="147">
        <v>0</v>
      </c>
      <c r="T38" s="148">
        <v>49</v>
      </c>
      <c r="U38" s="147">
        <v>2</v>
      </c>
      <c r="V38" s="159">
        <v>21</v>
      </c>
      <c r="W38" s="147">
        <v>2</v>
      </c>
      <c r="X38" s="148">
        <v>1</v>
      </c>
      <c r="Y38" s="147">
        <v>0</v>
      </c>
      <c r="Z38" s="148">
        <v>23</v>
      </c>
      <c r="AA38" s="147">
        <v>2</v>
      </c>
      <c r="AB38" s="148">
        <v>30</v>
      </c>
      <c r="AC38" s="147">
        <v>2</v>
      </c>
      <c r="AD38" s="127"/>
      <c r="AE38" s="7"/>
      <c r="AF38" s="127"/>
      <c r="AG38" s="150">
        <f t="shared" si="0"/>
        <v>1853</v>
      </c>
      <c r="AH38" s="151">
        <f t="shared" si="1"/>
        <v>1806</v>
      </c>
      <c r="AI38" s="151">
        <f t="shared" si="2"/>
        <v>1308</v>
      </c>
      <c r="AJ38" s="151">
        <f t="shared" si="3"/>
        <v>1562</v>
      </c>
      <c r="AK38" s="151">
        <f t="shared" si="4"/>
        <v>2142</v>
      </c>
      <c r="AL38" s="151">
        <f t="shared" si="5"/>
        <v>1546</v>
      </c>
      <c r="AM38" s="152">
        <f t="shared" si="6"/>
        <v>1504</v>
      </c>
      <c r="AN38" s="7"/>
      <c r="AO38" s="150">
        <f t="shared" si="7"/>
        <v>9</v>
      </c>
      <c r="AP38" s="151">
        <f t="shared" si="8"/>
        <v>13</v>
      </c>
      <c r="AQ38" s="151">
        <f t="shared" si="9"/>
        <v>4</v>
      </c>
      <c r="AR38" s="151">
        <f t="shared" si="10"/>
        <v>9</v>
      </c>
      <c r="AS38" s="151">
        <f t="shared" si="11"/>
        <v>9</v>
      </c>
      <c r="AT38" s="151">
        <f t="shared" si="12"/>
        <v>7</v>
      </c>
      <c r="AU38" s="151">
        <f t="shared" si="13"/>
        <v>6</v>
      </c>
      <c r="AV38" s="153">
        <f t="shared" si="23"/>
        <v>57</v>
      </c>
      <c r="AW38" s="151">
        <f t="shared" si="24"/>
        <v>4</v>
      </c>
      <c r="AX38" s="151">
        <f t="shared" si="25"/>
        <v>13</v>
      </c>
      <c r="AY38" s="154">
        <f t="shared" si="26"/>
        <v>40</v>
      </c>
      <c r="BA38" s="155">
        <f t="shared" si="14"/>
        <v>49</v>
      </c>
      <c r="BB38" s="156">
        <f t="shared" si="15"/>
        <v>12</v>
      </c>
    </row>
    <row r="39" spans="1:54" ht="14.25">
      <c r="A39" s="61">
        <v>35</v>
      </c>
      <c r="B39" s="185" t="s">
        <v>337</v>
      </c>
      <c r="C39" s="183" t="s">
        <v>311</v>
      </c>
      <c r="D39" s="188"/>
      <c r="E39" s="135">
        <f t="shared" si="16"/>
        <v>1429.64</v>
      </c>
      <c r="F39" s="136">
        <f t="shared" si="17"/>
        <v>-30.359999999999996</v>
      </c>
      <c r="G39" s="139">
        <v>1460</v>
      </c>
      <c r="H39" s="138"/>
      <c r="I39" s="139">
        <f t="shared" si="18"/>
        <v>74</v>
      </c>
      <c r="J39" s="140">
        <f t="shared" si="19"/>
        <v>48</v>
      </c>
      <c r="K39" s="60">
        <v>5</v>
      </c>
      <c r="L39" s="142">
        <v>7</v>
      </c>
      <c r="M39" s="158">
        <f t="shared" si="20"/>
        <v>1386</v>
      </c>
      <c r="N39" s="139">
        <f t="shared" si="21"/>
        <v>39</v>
      </c>
      <c r="O39" s="143">
        <f t="shared" si="22"/>
        <v>29</v>
      </c>
      <c r="P39" s="144">
        <v>5</v>
      </c>
      <c r="Q39" s="145">
        <v>0</v>
      </c>
      <c r="R39" s="159">
        <v>48</v>
      </c>
      <c r="S39" s="147">
        <v>1</v>
      </c>
      <c r="T39" s="148">
        <v>54</v>
      </c>
      <c r="U39" s="147">
        <v>0</v>
      </c>
      <c r="V39" s="149">
        <v>45</v>
      </c>
      <c r="W39" s="147">
        <v>0</v>
      </c>
      <c r="X39" s="148">
        <v>52</v>
      </c>
      <c r="Y39" s="147">
        <v>1</v>
      </c>
      <c r="Z39" s="148">
        <v>57</v>
      </c>
      <c r="AA39" s="147">
        <v>2</v>
      </c>
      <c r="AB39" s="148">
        <v>58</v>
      </c>
      <c r="AC39" s="147">
        <v>1</v>
      </c>
      <c r="AD39" s="127"/>
      <c r="AE39" s="7"/>
      <c r="AF39" s="127"/>
      <c r="AG39" s="150">
        <f t="shared" si="0"/>
        <v>1808</v>
      </c>
      <c r="AH39" s="151">
        <f t="shared" si="1"/>
        <v>1336</v>
      </c>
      <c r="AI39" s="151">
        <f t="shared" si="2"/>
        <v>1300</v>
      </c>
      <c r="AJ39" s="151">
        <f t="shared" si="3"/>
        <v>1370</v>
      </c>
      <c r="AK39" s="151">
        <f t="shared" si="4"/>
        <v>1300</v>
      </c>
      <c r="AL39" s="151">
        <f t="shared" si="5"/>
        <v>1300</v>
      </c>
      <c r="AM39" s="152">
        <f t="shared" si="6"/>
        <v>1288</v>
      </c>
      <c r="AN39" s="7"/>
      <c r="AO39" s="150">
        <f t="shared" si="7"/>
        <v>10</v>
      </c>
      <c r="AP39" s="151">
        <f t="shared" si="8"/>
        <v>6</v>
      </c>
      <c r="AQ39" s="151">
        <f t="shared" si="9"/>
        <v>7</v>
      </c>
      <c r="AR39" s="151">
        <f t="shared" si="10"/>
        <v>5</v>
      </c>
      <c r="AS39" s="151">
        <f t="shared" si="11"/>
        <v>6</v>
      </c>
      <c r="AT39" s="151">
        <f t="shared" si="12"/>
        <v>0</v>
      </c>
      <c r="AU39" s="151">
        <f t="shared" si="13"/>
        <v>5</v>
      </c>
      <c r="AV39" s="153">
        <f t="shared" si="23"/>
        <v>39</v>
      </c>
      <c r="AW39" s="151">
        <f t="shared" si="24"/>
        <v>0</v>
      </c>
      <c r="AX39" s="151">
        <f t="shared" si="25"/>
        <v>10</v>
      </c>
      <c r="AY39" s="154">
        <f t="shared" si="26"/>
        <v>29</v>
      </c>
      <c r="BA39" s="155">
        <f t="shared" si="14"/>
        <v>13</v>
      </c>
      <c r="BB39" s="156">
        <f t="shared" si="15"/>
        <v>48</v>
      </c>
    </row>
    <row r="40" spans="1:54" ht="14.25">
      <c r="A40" s="61">
        <v>36</v>
      </c>
      <c r="B40" s="185" t="s">
        <v>338</v>
      </c>
      <c r="C40" s="183" t="s">
        <v>301</v>
      </c>
      <c r="D40" s="188"/>
      <c r="E40" s="135">
        <f t="shared" si="16"/>
        <v>1467.52</v>
      </c>
      <c r="F40" s="136">
        <f t="shared" si="17"/>
        <v>15.520000000000005</v>
      </c>
      <c r="G40" s="139">
        <v>1452</v>
      </c>
      <c r="H40" s="138"/>
      <c r="I40" s="139">
        <f t="shared" si="18"/>
        <v>-110.85714285714289</v>
      </c>
      <c r="J40" s="140">
        <f t="shared" si="19"/>
        <v>27</v>
      </c>
      <c r="K40" s="60">
        <v>7</v>
      </c>
      <c r="L40" s="142">
        <v>7</v>
      </c>
      <c r="M40" s="158">
        <f t="shared" si="20"/>
        <v>1562.8571428571429</v>
      </c>
      <c r="N40" s="139">
        <f t="shared" si="21"/>
        <v>55</v>
      </c>
      <c r="O40" s="143">
        <f t="shared" si="22"/>
        <v>38</v>
      </c>
      <c r="P40" s="144">
        <v>6</v>
      </c>
      <c r="Q40" s="145">
        <v>1</v>
      </c>
      <c r="R40" s="159">
        <v>4</v>
      </c>
      <c r="S40" s="147">
        <v>1</v>
      </c>
      <c r="T40" s="148">
        <v>18</v>
      </c>
      <c r="U40" s="147">
        <v>0</v>
      </c>
      <c r="V40" s="159">
        <v>51</v>
      </c>
      <c r="W40" s="147">
        <v>2</v>
      </c>
      <c r="X40" s="148">
        <v>20</v>
      </c>
      <c r="Y40" s="147">
        <v>0</v>
      </c>
      <c r="Z40" s="148">
        <v>59</v>
      </c>
      <c r="AA40" s="147">
        <v>2</v>
      </c>
      <c r="AB40" s="148">
        <v>26</v>
      </c>
      <c r="AC40" s="147">
        <v>1</v>
      </c>
      <c r="AD40" s="127"/>
      <c r="AE40" s="7"/>
      <c r="AF40" s="127"/>
      <c r="AG40" s="150">
        <f t="shared" si="0"/>
        <v>1806</v>
      </c>
      <c r="AH40" s="151">
        <f t="shared" si="1"/>
        <v>1853</v>
      </c>
      <c r="AI40" s="151">
        <f t="shared" si="2"/>
        <v>1587</v>
      </c>
      <c r="AJ40" s="151">
        <f t="shared" si="3"/>
        <v>1300</v>
      </c>
      <c r="AK40" s="151">
        <f t="shared" si="4"/>
        <v>1578</v>
      </c>
      <c r="AL40" s="151">
        <f t="shared" si="5"/>
        <v>1281</v>
      </c>
      <c r="AM40" s="152">
        <f t="shared" si="6"/>
        <v>1535</v>
      </c>
      <c r="AN40" s="7"/>
      <c r="AO40" s="150">
        <f t="shared" si="7"/>
        <v>13</v>
      </c>
      <c r="AP40" s="151">
        <f t="shared" si="8"/>
        <v>9</v>
      </c>
      <c r="AQ40" s="151">
        <f t="shared" si="9"/>
        <v>8</v>
      </c>
      <c r="AR40" s="151">
        <f t="shared" si="10"/>
        <v>4</v>
      </c>
      <c r="AS40" s="151">
        <f t="shared" si="11"/>
        <v>8</v>
      </c>
      <c r="AT40" s="151">
        <f t="shared" si="12"/>
        <v>6</v>
      </c>
      <c r="AU40" s="151">
        <f t="shared" si="13"/>
        <v>7</v>
      </c>
      <c r="AV40" s="153">
        <f t="shared" si="23"/>
        <v>55</v>
      </c>
      <c r="AW40" s="151">
        <f t="shared" si="24"/>
        <v>4</v>
      </c>
      <c r="AX40" s="151">
        <f t="shared" si="25"/>
        <v>13</v>
      </c>
      <c r="AY40" s="154">
        <f t="shared" si="26"/>
        <v>38</v>
      </c>
      <c r="BA40" s="155">
        <f t="shared" si="14"/>
        <v>34</v>
      </c>
      <c r="BB40" s="156">
        <f t="shared" si="15"/>
        <v>27</v>
      </c>
    </row>
    <row r="41" spans="1:54" ht="14.25">
      <c r="A41" s="61">
        <v>37</v>
      </c>
      <c r="B41" s="185" t="s">
        <v>339</v>
      </c>
      <c r="C41" s="183" t="s">
        <v>301</v>
      </c>
      <c r="D41" s="188"/>
      <c r="E41" s="135">
        <f t="shared" si="16"/>
        <v>1482.02</v>
      </c>
      <c r="F41" s="136">
        <f t="shared" si="17"/>
        <v>38.019999999999996</v>
      </c>
      <c r="G41" s="139">
        <v>1444</v>
      </c>
      <c r="H41" s="138"/>
      <c r="I41" s="139">
        <f t="shared" si="18"/>
        <v>-200.14285714285711</v>
      </c>
      <c r="J41" s="140">
        <f t="shared" si="19"/>
        <v>19</v>
      </c>
      <c r="K41" s="60">
        <v>8</v>
      </c>
      <c r="L41" s="142">
        <v>7</v>
      </c>
      <c r="M41" s="158">
        <f t="shared" si="20"/>
        <v>1644.1428571428571</v>
      </c>
      <c r="N41" s="139">
        <f t="shared" si="21"/>
        <v>54</v>
      </c>
      <c r="O41" s="143">
        <f t="shared" si="22"/>
        <v>39</v>
      </c>
      <c r="P41" s="144">
        <v>7</v>
      </c>
      <c r="Q41" s="145">
        <v>0</v>
      </c>
      <c r="R41" s="159">
        <v>50</v>
      </c>
      <c r="S41" s="147">
        <v>2</v>
      </c>
      <c r="T41" s="148">
        <v>21</v>
      </c>
      <c r="U41" s="147">
        <v>1</v>
      </c>
      <c r="V41" s="159">
        <v>25</v>
      </c>
      <c r="W41" s="147">
        <v>2</v>
      </c>
      <c r="X41" s="148">
        <v>19</v>
      </c>
      <c r="Y41" s="147">
        <v>2</v>
      </c>
      <c r="Z41" s="148">
        <v>3</v>
      </c>
      <c r="AA41" s="147">
        <v>1</v>
      </c>
      <c r="AB41" s="148">
        <v>5</v>
      </c>
      <c r="AC41" s="147">
        <v>0</v>
      </c>
      <c r="AD41" s="127"/>
      <c r="AE41" s="7"/>
      <c r="AF41" s="127"/>
      <c r="AG41" s="150">
        <f t="shared" si="0"/>
        <v>1773</v>
      </c>
      <c r="AH41" s="151">
        <f t="shared" si="1"/>
        <v>1300</v>
      </c>
      <c r="AI41" s="151">
        <f t="shared" si="2"/>
        <v>1562</v>
      </c>
      <c r="AJ41" s="151">
        <f t="shared" si="3"/>
        <v>1540</v>
      </c>
      <c r="AK41" s="151">
        <f t="shared" si="4"/>
        <v>1581</v>
      </c>
      <c r="AL41" s="151">
        <f t="shared" si="5"/>
        <v>1945</v>
      </c>
      <c r="AM41" s="152">
        <f t="shared" si="6"/>
        <v>1808</v>
      </c>
      <c r="AN41" s="7"/>
      <c r="AO41" s="150">
        <f t="shared" si="7"/>
        <v>11</v>
      </c>
      <c r="AP41" s="151">
        <f t="shared" si="8"/>
        <v>5</v>
      </c>
      <c r="AQ41" s="151">
        <f t="shared" si="9"/>
        <v>9</v>
      </c>
      <c r="AR41" s="151">
        <f t="shared" si="10"/>
        <v>4</v>
      </c>
      <c r="AS41" s="151">
        <f t="shared" si="11"/>
        <v>5</v>
      </c>
      <c r="AT41" s="151">
        <f t="shared" si="12"/>
        <v>10</v>
      </c>
      <c r="AU41" s="151">
        <f t="shared" si="13"/>
        <v>10</v>
      </c>
      <c r="AV41" s="153">
        <f t="shared" si="23"/>
        <v>54</v>
      </c>
      <c r="AW41" s="151">
        <f t="shared" si="24"/>
        <v>4</v>
      </c>
      <c r="AX41" s="151">
        <f t="shared" si="25"/>
        <v>11</v>
      </c>
      <c r="AY41" s="154">
        <f t="shared" si="26"/>
        <v>39</v>
      </c>
      <c r="BA41" s="155">
        <f t="shared" si="14"/>
        <v>42</v>
      </c>
      <c r="BB41" s="156">
        <f t="shared" si="15"/>
        <v>19</v>
      </c>
    </row>
    <row r="42" spans="1:54" ht="14.25">
      <c r="A42" s="61">
        <v>38</v>
      </c>
      <c r="B42" s="185" t="s">
        <v>340</v>
      </c>
      <c r="C42" s="183" t="s">
        <v>311</v>
      </c>
      <c r="D42" s="188"/>
      <c r="E42" s="135">
        <f t="shared" si="16"/>
        <v>1440.02</v>
      </c>
      <c r="F42" s="136">
        <f t="shared" si="17"/>
        <v>2.0199999999999907</v>
      </c>
      <c r="G42" s="139">
        <v>1438</v>
      </c>
      <c r="H42" s="138"/>
      <c r="I42" s="139">
        <f t="shared" si="18"/>
        <v>-14.428571428571331</v>
      </c>
      <c r="J42" s="140">
        <f t="shared" si="19"/>
        <v>37</v>
      </c>
      <c r="K42" s="60">
        <v>7</v>
      </c>
      <c r="L42" s="142">
        <v>7</v>
      </c>
      <c r="M42" s="158">
        <f t="shared" si="20"/>
        <v>1452.4285714285713</v>
      </c>
      <c r="N42" s="139">
        <f t="shared" si="21"/>
        <v>37</v>
      </c>
      <c r="O42" s="143">
        <f t="shared" si="22"/>
        <v>24</v>
      </c>
      <c r="P42" s="144">
        <v>8</v>
      </c>
      <c r="Q42" s="145">
        <v>0</v>
      </c>
      <c r="R42" s="159">
        <v>49</v>
      </c>
      <c r="S42" s="147">
        <v>1</v>
      </c>
      <c r="T42" s="148">
        <v>47</v>
      </c>
      <c r="U42" s="147">
        <v>1</v>
      </c>
      <c r="V42" s="159">
        <v>59</v>
      </c>
      <c r="W42" s="147">
        <v>0</v>
      </c>
      <c r="X42" s="148">
        <v>51</v>
      </c>
      <c r="Y42" s="147">
        <v>2</v>
      </c>
      <c r="Z42" s="148">
        <v>19</v>
      </c>
      <c r="AA42" s="147">
        <v>1</v>
      </c>
      <c r="AB42" s="148">
        <v>17</v>
      </c>
      <c r="AC42" s="147">
        <v>2</v>
      </c>
      <c r="AD42" s="127"/>
      <c r="AE42" s="7"/>
      <c r="AF42" s="127"/>
      <c r="AG42" s="150">
        <f t="shared" si="0"/>
        <v>1770</v>
      </c>
      <c r="AH42" s="151">
        <f t="shared" si="1"/>
        <v>1308</v>
      </c>
      <c r="AI42" s="151">
        <f t="shared" si="2"/>
        <v>1337</v>
      </c>
      <c r="AJ42" s="151">
        <f t="shared" si="3"/>
        <v>1281</v>
      </c>
      <c r="AK42" s="151">
        <f t="shared" si="4"/>
        <v>1300</v>
      </c>
      <c r="AL42" s="151">
        <f t="shared" si="5"/>
        <v>1581</v>
      </c>
      <c r="AM42" s="152">
        <f t="shared" si="6"/>
        <v>1590</v>
      </c>
      <c r="AN42" s="7"/>
      <c r="AO42" s="150">
        <f t="shared" si="7"/>
        <v>9</v>
      </c>
      <c r="AP42" s="151">
        <f t="shared" si="8"/>
        <v>4</v>
      </c>
      <c r="AQ42" s="151">
        <f t="shared" si="9"/>
        <v>4</v>
      </c>
      <c r="AR42" s="151">
        <f t="shared" si="10"/>
        <v>6</v>
      </c>
      <c r="AS42" s="151">
        <f t="shared" si="11"/>
        <v>4</v>
      </c>
      <c r="AT42" s="151">
        <f t="shared" si="12"/>
        <v>5</v>
      </c>
      <c r="AU42" s="151">
        <f t="shared" si="13"/>
        <v>5</v>
      </c>
      <c r="AV42" s="153">
        <f t="shared" si="23"/>
        <v>37</v>
      </c>
      <c r="AW42" s="151">
        <f t="shared" si="24"/>
        <v>4</v>
      </c>
      <c r="AX42" s="151">
        <f t="shared" si="25"/>
        <v>9</v>
      </c>
      <c r="AY42" s="154">
        <f t="shared" si="26"/>
        <v>24</v>
      </c>
      <c r="BA42" s="155">
        <f t="shared" si="14"/>
        <v>24</v>
      </c>
      <c r="BB42" s="156">
        <f t="shared" si="15"/>
        <v>37</v>
      </c>
    </row>
    <row r="43" spans="1:54" ht="14.25">
      <c r="A43" s="61">
        <v>39</v>
      </c>
      <c r="B43" s="185" t="s">
        <v>341</v>
      </c>
      <c r="C43" s="183" t="s">
        <v>301</v>
      </c>
      <c r="D43" s="188"/>
      <c r="E43" s="135">
        <f t="shared" si="16"/>
        <v>1375.6</v>
      </c>
      <c r="F43" s="136">
        <f t="shared" si="17"/>
        <v>-33.4</v>
      </c>
      <c r="G43" s="139">
        <v>1409</v>
      </c>
      <c r="H43" s="138"/>
      <c r="I43" s="139">
        <f t="shared" si="18"/>
        <v>24.285714285714221</v>
      </c>
      <c r="J43" s="140">
        <f t="shared" si="19"/>
        <v>56</v>
      </c>
      <c r="K43" s="60">
        <v>4</v>
      </c>
      <c r="L43" s="142">
        <v>7</v>
      </c>
      <c r="M43" s="158">
        <f t="shared" si="20"/>
        <v>1384.7142857142858</v>
      </c>
      <c r="N43" s="139">
        <f t="shared" si="21"/>
        <v>43</v>
      </c>
      <c r="O43" s="143">
        <f t="shared" si="22"/>
        <v>29</v>
      </c>
      <c r="P43" s="144">
        <v>9</v>
      </c>
      <c r="Q43" s="145">
        <v>0</v>
      </c>
      <c r="R43" s="146">
        <v>52</v>
      </c>
      <c r="S43" s="147">
        <v>1</v>
      </c>
      <c r="T43" s="148">
        <v>58</v>
      </c>
      <c r="U43" s="147">
        <v>0</v>
      </c>
      <c r="V43" s="148">
        <v>46</v>
      </c>
      <c r="W43" s="147">
        <v>0</v>
      </c>
      <c r="X43" s="148">
        <v>48</v>
      </c>
      <c r="Y43" s="147">
        <v>1</v>
      </c>
      <c r="Z43" s="148">
        <v>47</v>
      </c>
      <c r="AA43" s="147">
        <v>1</v>
      </c>
      <c r="AB43" s="148">
        <v>50</v>
      </c>
      <c r="AC43" s="147">
        <v>1</v>
      </c>
      <c r="AD43" s="127"/>
      <c r="AE43" s="7"/>
      <c r="AF43" s="127"/>
      <c r="AG43" s="150">
        <f t="shared" si="0"/>
        <v>1766</v>
      </c>
      <c r="AH43" s="151">
        <f t="shared" si="1"/>
        <v>1300</v>
      </c>
      <c r="AI43" s="151">
        <f t="shared" si="2"/>
        <v>1288</v>
      </c>
      <c r="AJ43" s="151">
        <f t="shared" si="3"/>
        <v>1366</v>
      </c>
      <c r="AK43" s="151">
        <f t="shared" si="4"/>
        <v>1336</v>
      </c>
      <c r="AL43" s="151">
        <f t="shared" si="5"/>
        <v>1337</v>
      </c>
      <c r="AM43" s="152">
        <f t="shared" si="6"/>
        <v>1300</v>
      </c>
      <c r="AN43" s="7"/>
      <c r="AO43" s="150">
        <f t="shared" si="7"/>
        <v>10</v>
      </c>
      <c r="AP43" s="151">
        <f t="shared" si="8"/>
        <v>6</v>
      </c>
      <c r="AQ43" s="151">
        <f t="shared" si="9"/>
        <v>5</v>
      </c>
      <c r="AR43" s="151">
        <f t="shared" si="10"/>
        <v>7</v>
      </c>
      <c r="AS43" s="151">
        <f t="shared" si="11"/>
        <v>6</v>
      </c>
      <c r="AT43" s="151">
        <f t="shared" si="12"/>
        <v>4</v>
      </c>
      <c r="AU43" s="151">
        <f t="shared" si="13"/>
        <v>5</v>
      </c>
      <c r="AV43" s="153">
        <f t="shared" si="23"/>
        <v>43</v>
      </c>
      <c r="AW43" s="151">
        <f t="shared" si="24"/>
        <v>4</v>
      </c>
      <c r="AX43" s="151">
        <f t="shared" si="25"/>
        <v>10</v>
      </c>
      <c r="AY43" s="154">
        <f t="shared" si="26"/>
        <v>29</v>
      </c>
      <c r="BA43" s="155">
        <f t="shared" si="14"/>
        <v>5</v>
      </c>
      <c r="BB43" s="156">
        <f t="shared" si="15"/>
        <v>56</v>
      </c>
    </row>
    <row r="44" spans="1:54" ht="14.25">
      <c r="A44" s="61">
        <v>40</v>
      </c>
      <c r="B44" s="185" t="s">
        <v>342</v>
      </c>
      <c r="C44" s="183" t="s">
        <v>301</v>
      </c>
      <c r="D44" s="188"/>
      <c r="E44" s="135">
        <f t="shared" si="16"/>
        <v>1433.54</v>
      </c>
      <c r="F44" s="136">
        <f t="shared" si="17"/>
        <v>25.539999999999985</v>
      </c>
      <c r="G44" s="139">
        <v>1408</v>
      </c>
      <c r="H44" s="138"/>
      <c r="I44" s="139">
        <f t="shared" si="18"/>
        <v>-182.42857142857133</v>
      </c>
      <c r="J44" s="140">
        <f t="shared" si="19"/>
        <v>31</v>
      </c>
      <c r="K44" s="60">
        <v>7</v>
      </c>
      <c r="L44" s="142">
        <v>7</v>
      </c>
      <c r="M44" s="158">
        <f t="shared" si="20"/>
        <v>1590.4285714285713</v>
      </c>
      <c r="N44" s="139">
        <f t="shared" si="21"/>
        <v>50</v>
      </c>
      <c r="O44" s="143">
        <f t="shared" si="22"/>
        <v>36</v>
      </c>
      <c r="P44" s="144">
        <v>10</v>
      </c>
      <c r="Q44" s="145">
        <v>0</v>
      </c>
      <c r="R44" s="159">
        <v>55</v>
      </c>
      <c r="S44" s="147">
        <v>2</v>
      </c>
      <c r="T44" s="148">
        <v>20</v>
      </c>
      <c r="U44" s="147">
        <v>2</v>
      </c>
      <c r="V44" s="149">
        <v>22</v>
      </c>
      <c r="W44" s="147">
        <v>0</v>
      </c>
      <c r="X44" s="148">
        <v>24</v>
      </c>
      <c r="Y44" s="147">
        <v>1</v>
      </c>
      <c r="Z44" s="148">
        <v>4</v>
      </c>
      <c r="AA44" s="147">
        <v>0</v>
      </c>
      <c r="AB44" s="148">
        <v>19</v>
      </c>
      <c r="AC44" s="147">
        <v>2</v>
      </c>
      <c r="AD44" s="127"/>
      <c r="AE44" s="7"/>
      <c r="AF44" s="127"/>
      <c r="AG44" s="150">
        <f t="shared" si="0"/>
        <v>1725</v>
      </c>
      <c r="AH44" s="151">
        <f t="shared" si="1"/>
        <v>1300</v>
      </c>
      <c r="AI44" s="151">
        <f t="shared" si="2"/>
        <v>1578</v>
      </c>
      <c r="AJ44" s="151">
        <f t="shared" si="3"/>
        <v>1554</v>
      </c>
      <c r="AK44" s="151">
        <f t="shared" si="4"/>
        <v>1542</v>
      </c>
      <c r="AL44" s="151">
        <f t="shared" si="5"/>
        <v>1853</v>
      </c>
      <c r="AM44" s="152">
        <f t="shared" si="6"/>
        <v>1581</v>
      </c>
      <c r="AN44" s="7"/>
      <c r="AO44" s="150">
        <f t="shared" si="7"/>
        <v>10</v>
      </c>
      <c r="AP44" s="151">
        <f t="shared" si="8"/>
        <v>4</v>
      </c>
      <c r="AQ44" s="151">
        <f t="shared" si="9"/>
        <v>8</v>
      </c>
      <c r="AR44" s="151">
        <f t="shared" si="10"/>
        <v>7</v>
      </c>
      <c r="AS44" s="151">
        <f t="shared" si="11"/>
        <v>7</v>
      </c>
      <c r="AT44" s="151">
        <f t="shared" si="12"/>
        <v>9</v>
      </c>
      <c r="AU44" s="151">
        <f t="shared" si="13"/>
        <v>5</v>
      </c>
      <c r="AV44" s="153">
        <f t="shared" si="23"/>
        <v>50</v>
      </c>
      <c r="AW44" s="151">
        <f t="shared" si="24"/>
        <v>4</v>
      </c>
      <c r="AX44" s="151">
        <f t="shared" si="25"/>
        <v>10</v>
      </c>
      <c r="AY44" s="154">
        <f t="shared" si="26"/>
        <v>36</v>
      </c>
      <c r="BA44" s="155">
        <f t="shared" si="14"/>
        <v>29</v>
      </c>
      <c r="BB44" s="156">
        <f t="shared" si="15"/>
        <v>31</v>
      </c>
    </row>
    <row r="45" spans="1:54" ht="14.25">
      <c r="A45" s="61">
        <v>41</v>
      </c>
      <c r="B45" s="185" t="s">
        <v>343</v>
      </c>
      <c r="C45" s="183" t="s">
        <v>301</v>
      </c>
      <c r="D45" s="188"/>
      <c r="E45" s="135">
        <f t="shared" si="16"/>
        <v>1438.56</v>
      </c>
      <c r="F45" s="136">
        <f t="shared" si="17"/>
        <v>44.56</v>
      </c>
      <c r="G45" s="189">
        <v>1394</v>
      </c>
      <c r="H45" s="138"/>
      <c r="I45" s="139">
        <f t="shared" si="18"/>
        <v>-246.85714285714289</v>
      </c>
      <c r="J45" s="140">
        <f t="shared" si="19"/>
        <v>22</v>
      </c>
      <c r="K45" s="60">
        <v>8</v>
      </c>
      <c r="L45" s="142">
        <v>7</v>
      </c>
      <c r="M45" s="158">
        <f t="shared" si="20"/>
        <v>1640.8571428571429</v>
      </c>
      <c r="N45" s="139">
        <f t="shared" si="21"/>
        <v>51</v>
      </c>
      <c r="O45" s="143">
        <f t="shared" si="22"/>
        <v>36</v>
      </c>
      <c r="P45" s="144">
        <v>11</v>
      </c>
      <c r="Q45" s="145">
        <v>2</v>
      </c>
      <c r="R45" s="159">
        <v>15</v>
      </c>
      <c r="S45" s="147">
        <v>2</v>
      </c>
      <c r="T45" s="148">
        <v>1</v>
      </c>
      <c r="U45" s="147">
        <v>0</v>
      </c>
      <c r="V45" s="159">
        <v>16</v>
      </c>
      <c r="W45" s="147">
        <v>0</v>
      </c>
      <c r="X45" s="148">
        <v>23</v>
      </c>
      <c r="Y45" s="147">
        <v>1</v>
      </c>
      <c r="Z45" s="148">
        <v>30</v>
      </c>
      <c r="AA45" s="147">
        <v>1</v>
      </c>
      <c r="AB45" s="148">
        <v>42</v>
      </c>
      <c r="AC45" s="147">
        <v>2</v>
      </c>
      <c r="AD45" s="127"/>
      <c r="AE45" s="7"/>
      <c r="AF45" s="127"/>
      <c r="AG45" s="150">
        <f t="shared" si="0"/>
        <v>1670</v>
      </c>
      <c r="AH45" s="151">
        <f t="shared" si="1"/>
        <v>1639</v>
      </c>
      <c r="AI45" s="151">
        <f t="shared" si="2"/>
        <v>2142</v>
      </c>
      <c r="AJ45" s="151">
        <f t="shared" si="3"/>
        <v>1593</v>
      </c>
      <c r="AK45" s="151">
        <f t="shared" si="4"/>
        <v>1546</v>
      </c>
      <c r="AL45" s="151">
        <f t="shared" si="5"/>
        <v>1504</v>
      </c>
      <c r="AM45" s="152">
        <f t="shared" si="6"/>
        <v>1392</v>
      </c>
      <c r="AN45" s="7"/>
      <c r="AO45" s="150">
        <f t="shared" si="7"/>
        <v>6</v>
      </c>
      <c r="AP45" s="151">
        <f t="shared" si="8"/>
        <v>9</v>
      </c>
      <c r="AQ45" s="151">
        <f t="shared" si="9"/>
        <v>9</v>
      </c>
      <c r="AR45" s="151">
        <f t="shared" si="10"/>
        <v>8</v>
      </c>
      <c r="AS45" s="151">
        <f t="shared" si="11"/>
        <v>7</v>
      </c>
      <c r="AT45" s="151">
        <f t="shared" si="12"/>
        <v>6</v>
      </c>
      <c r="AU45" s="151">
        <f t="shared" si="13"/>
        <v>6</v>
      </c>
      <c r="AV45" s="153">
        <f t="shared" si="23"/>
        <v>51</v>
      </c>
      <c r="AW45" s="151">
        <f t="shared" si="24"/>
        <v>6</v>
      </c>
      <c r="AX45" s="151">
        <f t="shared" si="25"/>
        <v>9</v>
      </c>
      <c r="AY45" s="154">
        <f t="shared" si="26"/>
        <v>36</v>
      </c>
      <c r="BA45" s="155">
        <f t="shared" si="14"/>
        <v>39</v>
      </c>
      <c r="BB45" s="156">
        <f t="shared" si="15"/>
        <v>22</v>
      </c>
    </row>
    <row r="46" spans="1:54" ht="14.25">
      <c r="A46" s="61">
        <v>42</v>
      </c>
      <c r="B46" s="185" t="s">
        <v>344</v>
      </c>
      <c r="C46" s="183" t="s">
        <v>301</v>
      </c>
      <c r="D46" s="188"/>
      <c r="E46" s="135">
        <f t="shared" si="16"/>
        <v>1391.02</v>
      </c>
      <c r="F46" s="136">
        <f t="shared" si="17"/>
        <v>-0.98000000000001641</v>
      </c>
      <c r="G46" s="139">
        <v>1392</v>
      </c>
      <c r="H46" s="138"/>
      <c r="I46" s="139">
        <f t="shared" si="18"/>
        <v>-64.428571428571331</v>
      </c>
      <c r="J46" s="140">
        <f t="shared" si="19"/>
        <v>39</v>
      </c>
      <c r="K46" s="60">
        <v>6</v>
      </c>
      <c r="L46" s="142">
        <v>7</v>
      </c>
      <c r="M46" s="158">
        <f t="shared" si="20"/>
        <v>1456.4285714285713</v>
      </c>
      <c r="N46" s="139">
        <f t="shared" si="21"/>
        <v>44</v>
      </c>
      <c r="O46" s="143">
        <f t="shared" si="22"/>
        <v>34</v>
      </c>
      <c r="P46" s="144">
        <v>12</v>
      </c>
      <c r="Q46" s="145">
        <v>0</v>
      </c>
      <c r="R46" s="159">
        <v>57</v>
      </c>
      <c r="S46" s="147">
        <v>2</v>
      </c>
      <c r="T46" s="148">
        <v>26</v>
      </c>
      <c r="U46" s="147">
        <v>0</v>
      </c>
      <c r="V46" s="159">
        <v>60</v>
      </c>
      <c r="W46" s="147">
        <v>2</v>
      </c>
      <c r="X46" s="148">
        <v>29</v>
      </c>
      <c r="Y46" s="147">
        <v>1</v>
      </c>
      <c r="Z46" s="148">
        <v>24</v>
      </c>
      <c r="AA46" s="147">
        <v>1</v>
      </c>
      <c r="AB46" s="148">
        <v>41</v>
      </c>
      <c r="AC46" s="147">
        <v>0</v>
      </c>
      <c r="AD46" s="127"/>
      <c r="AE46" s="7"/>
      <c r="AF46" s="127"/>
      <c r="AG46" s="150">
        <f t="shared" si="0"/>
        <v>1663</v>
      </c>
      <c r="AH46" s="151">
        <f t="shared" si="1"/>
        <v>1300</v>
      </c>
      <c r="AI46" s="151">
        <f t="shared" si="2"/>
        <v>1535</v>
      </c>
      <c r="AJ46" s="151">
        <f t="shared" si="3"/>
        <v>1255</v>
      </c>
      <c r="AK46" s="151">
        <f t="shared" si="4"/>
        <v>1506</v>
      </c>
      <c r="AL46" s="151">
        <f t="shared" si="5"/>
        <v>1542</v>
      </c>
      <c r="AM46" s="152">
        <f t="shared" si="6"/>
        <v>1394</v>
      </c>
      <c r="AN46" s="7"/>
      <c r="AO46" s="150">
        <f t="shared" si="7"/>
        <v>10</v>
      </c>
      <c r="AP46" s="151">
        <f t="shared" si="8"/>
        <v>0</v>
      </c>
      <c r="AQ46" s="151">
        <f t="shared" si="9"/>
        <v>7</v>
      </c>
      <c r="AR46" s="151">
        <f t="shared" si="10"/>
        <v>5</v>
      </c>
      <c r="AS46" s="151">
        <f t="shared" si="11"/>
        <v>7</v>
      </c>
      <c r="AT46" s="151">
        <f t="shared" si="12"/>
        <v>7</v>
      </c>
      <c r="AU46" s="151">
        <f t="shared" si="13"/>
        <v>8</v>
      </c>
      <c r="AV46" s="153">
        <f t="shared" si="23"/>
        <v>44</v>
      </c>
      <c r="AW46" s="151">
        <f t="shared" si="24"/>
        <v>0</v>
      </c>
      <c r="AX46" s="151">
        <f t="shared" si="25"/>
        <v>10</v>
      </c>
      <c r="AY46" s="154">
        <f t="shared" si="26"/>
        <v>34</v>
      </c>
      <c r="BA46" s="155">
        <f t="shared" si="14"/>
        <v>22</v>
      </c>
      <c r="BB46" s="156">
        <f t="shared" si="15"/>
        <v>39</v>
      </c>
    </row>
    <row r="47" spans="1:54" ht="14.25">
      <c r="A47" s="61">
        <v>43</v>
      </c>
      <c r="B47" s="185" t="s">
        <v>345</v>
      </c>
      <c r="C47" s="183" t="s">
        <v>301</v>
      </c>
      <c r="D47" s="188"/>
      <c r="E47" s="135">
        <f t="shared" si="16"/>
        <v>1410.94</v>
      </c>
      <c r="F47" s="136">
        <f t="shared" si="17"/>
        <v>20.940000000000012</v>
      </c>
      <c r="G47" s="139">
        <v>1390</v>
      </c>
      <c r="H47" s="138"/>
      <c r="I47" s="139">
        <f t="shared" si="18"/>
        <v>-149.57142857142867</v>
      </c>
      <c r="J47" s="140">
        <f t="shared" si="19"/>
        <v>28</v>
      </c>
      <c r="K47" s="60">
        <v>7</v>
      </c>
      <c r="L47" s="142">
        <v>7</v>
      </c>
      <c r="M47" s="158">
        <f t="shared" si="20"/>
        <v>1539.5714285714287</v>
      </c>
      <c r="N47" s="139">
        <f t="shared" si="21"/>
        <v>53</v>
      </c>
      <c r="O47" s="143">
        <f t="shared" si="22"/>
        <v>38</v>
      </c>
      <c r="P47" s="144">
        <v>13</v>
      </c>
      <c r="Q47" s="145">
        <v>0</v>
      </c>
      <c r="R47" s="159">
        <v>54</v>
      </c>
      <c r="S47" s="147">
        <v>1</v>
      </c>
      <c r="T47" s="148">
        <v>11</v>
      </c>
      <c r="U47" s="147">
        <v>2</v>
      </c>
      <c r="V47" s="159">
        <v>27</v>
      </c>
      <c r="W47" s="147">
        <v>1</v>
      </c>
      <c r="X47" s="148">
        <v>26</v>
      </c>
      <c r="Y47" s="147">
        <v>2</v>
      </c>
      <c r="Z47" s="148">
        <v>21</v>
      </c>
      <c r="AA47" s="147">
        <v>0</v>
      </c>
      <c r="AB47" s="148">
        <v>24</v>
      </c>
      <c r="AC47" s="147">
        <v>1</v>
      </c>
      <c r="AD47" s="127"/>
      <c r="AE47" s="7"/>
      <c r="AF47" s="127"/>
      <c r="AG47" s="150">
        <f t="shared" si="0"/>
        <v>1652</v>
      </c>
      <c r="AH47" s="151">
        <f t="shared" si="1"/>
        <v>1300</v>
      </c>
      <c r="AI47" s="151">
        <f t="shared" si="2"/>
        <v>1670</v>
      </c>
      <c r="AJ47" s="151">
        <f t="shared" si="3"/>
        <v>1516</v>
      </c>
      <c r="AK47" s="151">
        <f t="shared" si="4"/>
        <v>1535</v>
      </c>
      <c r="AL47" s="151">
        <f t="shared" si="5"/>
        <v>1562</v>
      </c>
      <c r="AM47" s="152">
        <f t="shared" si="6"/>
        <v>1542</v>
      </c>
      <c r="AN47" s="7"/>
      <c r="AO47" s="150">
        <f t="shared" si="7"/>
        <v>9</v>
      </c>
      <c r="AP47" s="151">
        <f t="shared" si="8"/>
        <v>7</v>
      </c>
      <c r="AQ47" s="151">
        <f t="shared" si="9"/>
        <v>6</v>
      </c>
      <c r="AR47" s="151">
        <f t="shared" si="10"/>
        <v>8</v>
      </c>
      <c r="AS47" s="151">
        <f t="shared" si="11"/>
        <v>7</v>
      </c>
      <c r="AT47" s="151">
        <f t="shared" si="12"/>
        <v>9</v>
      </c>
      <c r="AU47" s="151">
        <f t="shared" si="13"/>
        <v>7</v>
      </c>
      <c r="AV47" s="153">
        <f t="shared" si="23"/>
        <v>53</v>
      </c>
      <c r="AW47" s="151">
        <f t="shared" si="24"/>
        <v>6</v>
      </c>
      <c r="AX47" s="151">
        <f t="shared" si="25"/>
        <v>9</v>
      </c>
      <c r="AY47" s="154">
        <f t="shared" si="26"/>
        <v>38</v>
      </c>
      <c r="BA47" s="155">
        <f t="shared" si="14"/>
        <v>33</v>
      </c>
      <c r="BB47" s="156">
        <f t="shared" si="15"/>
        <v>28</v>
      </c>
    </row>
    <row r="48" spans="1:54" ht="14.25">
      <c r="A48" s="61">
        <v>44</v>
      </c>
      <c r="B48" s="185" t="s">
        <v>346</v>
      </c>
      <c r="C48" s="183" t="s">
        <v>301</v>
      </c>
      <c r="D48" s="188"/>
      <c r="E48" s="135">
        <f t="shared" si="16"/>
        <v>1348.36</v>
      </c>
      <c r="F48" s="136">
        <f t="shared" si="17"/>
        <v>-28.64</v>
      </c>
      <c r="G48" s="139">
        <v>1377</v>
      </c>
      <c r="H48" s="138"/>
      <c r="I48" s="139">
        <f t="shared" si="18"/>
        <v>-9.7142857142857792</v>
      </c>
      <c r="J48" s="140">
        <f t="shared" si="19"/>
        <v>53</v>
      </c>
      <c r="K48" s="60">
        <v>4</v>
      </c>
      <c r="L48" s="142">
        <v>7</v>
      </c>
      <c r="M48" s="158">
        <f t="shared" si="20"/>
        <v>1386.7142857142858</v>
      </c>
      <c r="N48" s="139">
        <f t="shared" si="21"/>
        <v>46</v>
      </c>
      <c r="O48" s="143">
        <f t="shared" si="22"/>
        <v>30</v>
      </c>
      <c r="P48" s="144">
        <v>14</v>
      </c>
      <c r="Q48" s="145">
        <v>0</v>
      </c>
      <c r="R48" s="159">
        <v>59</v>
      </c>
      <c r="S48" s="147">
        <v>0</v>
      </c>
      <c r="T48" s="148">
        <v>60</v>
      </c>
      <c r="U48" s="147">
        <v>1</v>
      </c>
      <c r="V48" s="159">
        <v>48</v>
      </c>
      <c r="W48" s="147">
        <v>2</v>
      </c>
      <c r="X48" s="148">
        <v>17</v>
      </c>
      <c r="Y48" s="147">
        <v>0</v>
      </c>
      <c r="Z48" s="148">
        <v>52</v>
      </c>
      <c r="AA48" s="147">
        <v>1</v>
      </c>
      <c r="AB48" s="148">
        <v>54</v>
      </c>
      <c r="AC48" s="147">
        <v>0</v>
      </c>
      <c r="AD48" s="127"/>
      <c r="AE48" s="7"/>
      <c r="AF48" s="127"/>
      <c r="AG48" s="150">
        <f t="shared" si="0"/>
        <v>1645</v>
      </c>
      <c r="AH48" s="151">
        <f t="shared" si="1"/>
        <v>1281</v>
      </c>
      <c r="AI48" s="151">
        <f t="shared" si="2"/>
        <v>1255</v>
      </c>
      <c r="AJ48" s="151">
        <f t="shared" si="3"/>
        <v>1336</v>
      </c>
      <c r="AK48" s="151">
        <f t="shared" si="4"/>
        <v>1590</v>
      </c>
      <c r="AL48" s="151">
        <f t="shared" si="5"/>
        <v>1300</v>
      </c>
      <c r="AM48" s="152">
        <f t="shared" si="6"/>
        <v>1300</v>
      </c>
      <c r="AN48" s="7"/>
      <c r="AO48" s="150">
        <f t="shared" si="7"/>
        <v>11</v>
      </c>
      <c r="AP48" s="151">
        <f t="shared" si="8"/>
        <v>6</v>
      </c>
      <c r="AQ48" s="151">
        <f t="shared" si="9"/>
        <v>5</v>
      </c>
      <c r="AR48" s="151">
        <f t="shared" si="10"/>
        <v>6</v>
      </c>
      <c r="AS48" s="151">
        <f t="shared" si="11"/>
        <v>5</v>
      </c>
      <c r="AT48" s="151">
        <f t="shared" si="12"/>
        <v>6</v>
      </c>
      <c r="AU48" s="151">
        <f t="shared" si="13"/>
        <v>7</v>
      </c>
      <c r="AV48" s="153">
        <f t="shared" si="23"/>
        <v>46</v>
      </c>
      <c r="AW48" s="151">
        <f t="shared" si="24"/>
        <v>5</v>
      </c>
      <c r="AX48" s="151">
        <f t="shared" si="25"/>
        <v>11</v>
      </c>
      <c r="AY48" s="154">
        <f t="shared" si="26"/>
        <v>30</v>
      </c>
      <c r="BA48" s="155">
        <f t="shared" si="14"/>
        <v>8</v>
      </c>
      <c r="BB48" s="156">
        <f t="shared" si="15"/>
        <v>53</v>
      </c>
    </row>
    <row r="49" spans="1:54" ht="14.25">
      <c r="A49" s="61">
        <v>45</v>
      </c>
      <c r="B49" s="185" t="s">
        <v>347</v>
      </c>
      <c r="C49" s="183" t="s">
        <v>311</v>
      </c>
      <c r="D49" s="188"/>
      <c r="E49" s="135">
        <f t="shared" si="16"/>
        <v>1370.64</v>
      </c>
      <c r="F49" s="136">
        <f t="shared" si="17"/>
        <v>0.63999999999999169</v>
      </c>
      <c r="G49" s="139">
        <v>1370</v>
      </c>
      <c r="H49" s="138"/>
      <c r="I49" s="139">
        <f t="shared" si="18"/>
        <v>-147.42857142857133</v>
      </c>
      <c r="J49" s="140">
        <f t="shared" si="19"/>
        <v>46</v>
      </c>
      <c r="K49" s="60">
        <v>5</v>
      </c>
      <c r="L49" s="142">
        <v>7</v>
      </c>
      <c r="M49" s="158">
        <f t="shared" si="20"/>
        <v>1517.4285714285713</v>
      </c>
      <c r="N49" s="139">
        <f t="shared" si="21"/>
        <v>49</v>
      </c>
      <c r="O49" s="143">
        <f t="shared" si="22"/>
        <v>35</v>
      </c>
      <c r="P49" s="144">
        <v>15</v>
      </c>
      <c r="Q49" s="145">
        <v>0</v>
      </c>
      <c r="R49" s="159">
        <v>11</v>
      </c>
      <c r="S49" s="147">
        <v>1</v>
      </c>
      <c r="T49" s="148">
        <v>32</v>
      </c>
      <c r="U49" s="147">
        <v>0</v>
      </c>
      <c r="V49" s="159">
        <v>35</v>
      </c>
      <c r="W49" s="147">
        <v>2</v>
      </c>
      <c r="X49" s="148">
        <v>21</v>
      </c>
      <c r="Y49" s="147">
        <v>0</v>
      </c>
      <c r="Z49" s="148">
        <v>60</v>
      </c>
      <c r="AA49" s="147">
        <v>2</v>
      </c>
      <c r="AB49" s="148">
        <v>23</v>
      </c>
      <c r="AC49" s="147">
        <v>0</v>
      </c>
      <c r="AD49" s="127"/>
      <c r="AE49" s="7"/>
      <c r="AF49" s="127"/>
      <c r="AG49" s="150">
        <f t="shared" si="0"/>
        <v>1639</v>
      </c>
      <c r="AH49" s="151">
        <f t="shared" si="1"/>
        <v>1670</v>
      </c>
      <c r="AI49" s="151">
        <f t="shared" si="2"/>
        <v>1490</v>
      </c>
      <c r="AJ49" s="151">
        <f t="shared" si="3"/>
        <v>1460</v>
      </c>
      <c r="AK49" s="151">
        <f t="shared" si="4"/>
        <v>1562</v>
      </c>
      <c r="AL49" s="151">
        <f t="shared" si="5"/>
        <v>1255</v>
      </c>
      <c r="AM49" s="152">
        <f t="shared" si="6"/>
        <v>1546</v>
      </c>
      <c r="AN49" s="7"/>
      <c r="AO49" s="150">
        <f t="shared" si="7"/>
        <v>9</v>
      </c>
      <c r="AP49" s="151">
        <f t="shared" si="8"/>
        <v>6</v>
      </c>
      <c r="AQ49" s="151">
        <f t="shared" si="9"/>
        <v>8</v>
      </c>
      <c r="AR49" s="151">
        <f t="shared" si="10"/>
        <v>5</v>
      </c>
      <c r="AS49" s="151">
        <f t="shared" si="11"/>
        <v>9</v>
      </c>
      <c r="AT49" s="151">
        <f t="shared" si="12"/>
        <v>5</v>
      </c>
      <c r="AU49" s="151">
        <f t="shared" si="13"/>
        <v>7</v>
      </c>
      <c r="AV49" s="153">
        <f t="shared" si="23"/>
        <v>49</v>
      </c>
      <c r="AW49" s="151">
        <f t="shared" si="24"/>
        <v>5</v>
      </c>
      <c r="AX49" s="151">
        <f t="shared" si="25"/>
        <v>9</v>
      </c>
      <c r="AY49" s="154">
        <f t="shared" si="26"/>
        <v>35</v>
      </c>
      <c r="BA49" s="155">
        <f t="shared" si="14"/>
        <v>15</v>
      </c>
      <c r="BB49" s="156">
        <f t="shared" si="15"/>
        <v>46</v>
      </c>
    </row>
    <row r="50" spans="1:54" ht="14.25">
      <c r="A50" s="61">
        <v>46</v>
      </c>
      <c r="B50" s="185" t="s">
        <v>348</v>
      </c>
      <c r="C50" s="183" t="s">
        <v>301</v>
      </c>
      <c r="D50" s="188"/>
      <c r="E50" s="135">
        <f t="shared" si="16"/>
        <v>1383.46</v>
      </c>
      <c r="F50" s="136">
        <f t="shared" si="17"/>
        <v>17.460000000000004</v>
      </c>
      <c r="G50" s="139">
        <v>1366</v>
      </c>
      <c r="H50" s="138"/>
      <c r="I50" s="139">
        <f t="shared" si="18"/>
        <v>-124.71428571428578</v>
      </c>
      <c r="J50" s="140">
        <f t="shared" si="19"/>
        <v>36</v>
      </c>
      <c r="K50" s="60">
        <v>7</v>
      </c>
      <c r="L50" s="142">
        <v>7</v>
      </c>
      <c r="M50" s="158">
        <f t="shared" si="20"/>
        <v>1490.7142857142858</v>
      </c>
      <c r="N50" s="139">
        <f t="shared" si="21"/>
        <v>41</v>
      </c>
      <c r="O50" s="143">
        <f t="shared" si="22"/>
        <v>28</v>
      </c>
      <c r="P50" s="144">
        <v>16</v>
      </c>
      <c r="Q50" s="145">
        <v>0</v>
      </c>
      <c r="R50" s="159">
        <v>26</v>
      </c>
      <c r="S50" s="147">
        <v>0</v>
      </c>
      <c r="T50" s="148">
        <v>55</v>
      </c>
      <c r="U50" s="147">
        <v>1</v>
      </c>
      <c r="V50" s="159">
        <v>39</v>
      </c>
      <c r="W50" s="147">
        <v>2</v>
      </c>
      <c r="X50" s="148">
        <v>25</v>
      </c>
      <c r="Y50" s="147">
        <v>2</v>
      </c>
      <c r="Z50" s="148">
        <v>31</v>
      </c>
      <c r="AA50" s="147">
        <v>2</v>
      </c>
      <c r="AB50" s="148">
        <v>21</v>
      </c>
      <c r="AC50" s="147">
        <v>0</v>
      </c>
      <c r="AD50" s="127"/>
      <c r="AE50" s="7"/>
      <c r="AF50" s="127"/>
      <c r="AG50" s="150">
        <f t="shared" si="0"/>
        <v>1593</v>
      </c>
      <c r="AH50" s="151">
        <f t="shared" si="1"/>
        <v>1535</v>
      </c>
      <c r="AI50" s="151">
        <f t="shared" si="2"/>
        <v>1300</v>
      </c>
      <c r="AJ50" s="151">
        <f t="shared" si="3"/>
        <v>1409</v>
      </c>
      <c r="AK50" s="151">
        <f t="shared" si="4"/>
        <v>1540</v>
      </c>
      <c r="AL50" s="151">
        <f t="shared" si="5"/>
        <v>1496</v>
      </c>
      <c r="AM50" s="152">
        <f t="shared" si="6"/>
        <v>1562</v>
      </c>
      <c r="AN50" s="7"/>
      <c r="AO50" s="150">
        <f t="shared" si="7"/>
        <v>8</v>
      </c>
      <c r="AP50" s="151">
        <f t="shared" si="8"/>
        <v>7</v>
      </c>
      <c r="AQ50" s="151">
        <f t="shared" si="9"/>
        <v>4</v>
      </c>
      <c r="AR50" s="151">
        <f t="shared" si="10"/>
        <v>4</v>
      </c>
      <c r="AS50" s="151">
        <f t="shared" si="11"/>
        <v>4</v>
      </c>
      <c r="AT50" s="151">
        <f t="shared" si="12"/>
        <v>5</v>
      </c>
      <c r="AU50" s="151">
        <f t="shared" si="13"/>
        <v>9</v>
      </c>
      <c r="AV50" s="153">
        <f t="shared" si="23"/>
        <v>41</v>
      </c>
      <c r="AW50" s="151">
        <f t="shared" si="24"/>
        <v>4</v>
      </c>
      <c r="AX50" s="151">
        <f t="shared" si="25"/>
        <v>9</v>
      </c>
      <c r="AY50" s="154">
        <f t="shared" si="26"/>
        <v>28</v>
      </c>
      <c r="BA50" s="155">
        <f t="shared" si="14"/>
        <v>25</v>
      </c>
      <c r="BB50" s="156">
        <f t="shared" si="15"/>
        <v>36</v>
      </c>
    </row>
    <row r="51" spans="1:54" ht="14.25">
      <c r="A51" s="61">
        <v>47</v>
      </c>
      <c r="B51" s="185" t="s">
        <v>349</v>
      </c>
      <c r="C51" s="183" t="s">
        <v>301</v>
      </c>
      <c r="D51" s="188"/>
      <c r="E51" s="135">
        <f t="shared" si="16"/>
        <v>1337</v>
      </c>
      <c r="F51" s="136">
        <f t="shared" si="17"/>
        <v>0</v>
      </c>
      <c r="G51" s="139">
        <v>1337</v>
      </c>
      <c r="H51" s="138"/>
      <c r="I51" s="139">
        <f t="shared" si="18"/>
        <v>-158.14285714285711</v>
      </c>
      <c r="J51" s="140">
        <f t="shared" si="19"/>
        <v>57</v>
      </c>
      <c r="K51" s="60">
        <v>4</v>
      </c>
      <c r="L51" s="142">
        <v>7</v>
      </c>
      <c r="M51" s="158">
        <f t="shared" si="20"/>
        <v>1495.1428571428571</v>
      </c>
      <c r="N51" s="139">
        <f t="shared" si="21"/>
        <v>40</v>
      </c>
      <c r="O51" s="143">
        <f t="shared" si="22"/>
        <v>28</v>
      </c>
      <c r="P51" s="144">
        <v>17</v>
      </c>
      <c r="Q51" s="145">
        <v>0</v>
      </c>
      <c r="R51" s="159">
        <v>32</v>
      </c>
      <c r="S51" s="147">
        <v>1</v>
      </c>
      <c r="T51" s="148">
        <v>38</v>
      </c>
      <c r="U51" s="147">
        <v>1</v>
      </c>
      <c r="V51" s="159">
        <v>19</v>
      </c>
      <c r="W51" s="147">
        <v>0</v>
      </c>
      <c r="X51" s="148">
        <v>58</v>
      </c>
      <c r="Y51" s="147">
        <v>1</v>
      </c>
      <c r="Z51" s="148">
        <v>39</v>
      </c>
      <c r="AA51" s="147">
        <v>1</v>
      </c>
      <c r="AB51" s="148">
        <v>11</v>
      </c>
      <c r="AC51" s="147">
        <v>0</v>
      </c>
      <c r="AD51" s="127"/>
      <c r="AE51" s="7"/>
      <c r="AF51" s="127"/>
      <c r="AG51" s="150">
        <f t="shared" si="0"/>
        <v>1590</v>
      </c>
      <c r="AH51" s="151">
        <f t="shared" si="1"/>
        <v>1490</v>
      </c>
      <c r="AI51" s="151">
        <f t="shared" si="2"/>
        <v>1438</v>
      </c>
      <c r="AJ51" s="151">
        <f t="shared" si="3"/>
        <v>1581</v>
      </c>
      <c r="AK51" s="151">
        <f t="shared" si="4"/>
        <v>1288</v>
      </c>
      <c r="AL51" s="151">
        <f t="shared" si="5"/>
        <v>1409</v>
      </c>
      <c r="AM51" s="152">
        <f t="shared" si="6"/>
        <v>1670</v>
      </c>
      <c r="AN51" s="7"/>
      <c r="AO51" s="150">
        <f t="shared" si="7"/>
        <v>5</v>
      </c>
      <c r="AP51" s="151">
        <f t="shared" si="8"/>
        <v>8</v>
      </c>
      <c r="AQ51" s="151">
        <f t="shared" si="9"/>
        <v>7</v>
      </c>
      <c r="AR51" s="151">
        <f t="shared" si="10"/>
        <v>5</v>
      </c>
      <c r="AS51" s="151">
        <f t="shared" si="11"/>
        <v>5</v>
      </c>
      <c r="AT51" s="151">
        <f t="shared" si="12"/>
        <v>4</v>
      </c>
      <c r="AU51" s="151">
        <f t="shared" si="13"/>
        <v>6</v>
      </c>
      <c r="AV51" s="153">
        <f t="shared" si="23"/>
        <v>40</v>
      </c>
      <c r="AW51" s="151">
        <f t="shared" si="24"/>
        <v>4</v>
      </c>
      <c r="AX51" s="151">
        <f t="shared" si="25"/>
        <v>8</v>
      </c>
      <c r="AY51" s="154">
        <f t="shared" si="26"/>
        <v>28</v>
      </c>
      <c r="BA51" s="155">
        <f t="shared" si="14"/>
        <v>4</v>
      </c>
      <c r="BB51" s="156">
        <f t="shared" si="15"/>
        <v>57</v>
      </c>
    </row>
    <row r="52" spans="1:54" ht="14.25">
      <c r="A52" s="61">
        <v>48</v>
      </c>
      <c r="B52" s="185" t="s">
        <v>350</v>
      </c>
      <c r="C52" s="183" t="s">
        <v>311</v>
      </c>
      <c r="D52" s="188"/>
      <c r="E52" s="135">
        <f t="shared" si="16"/>
        <v>1337.7</v>
      </c>
      <c r="F52" s="136">
        <f t="shared" si="17"/>
        <v>1.7000000000000171</v>
      </c>
      <c r="G52" s="189">
        <v>1336</v>
      </c>
      <c r="H52" s="138"/>
      <c r="I52" s="139">
        <f t="shared" si="18"/>
        <v>-83.571428571428669</v>
      </c>
      <c r="J52" s="140">
        <f t="shared" si="19"/>
        <v>43</v>
      </c>
      <c r="K52" s="60">
        <v>6</v>
      </c>
      <c r="L52" s="142">
        <v>7</v>
      </c>
      <c r="M52" s="158">
        <f t="shared" si="20"/>
        <v>1419.5714285714287</v>
      </c>
      <c r="N52" s="139">
        <f t="shared" si="21"/>
        <v>34</v>
      </c>
      <c r="O52" s="143">
        <f t="shared" si="22"/>
        <v>22</v>
      </c>
      <c r="P52" s="144">
        <v>18</v>
      </c>
      <c r="Q52" s="145">
        <v>0</v>
      </c>
      <c r="R52" s="159">
        <v>35</v>
      </c>
      <c r="S52" s="147">
        <v>1</v>
      </c>
      <c r="T52" s="148">
        <v>31</v>
      </c>
      <c r="U52" s="147">
        <v>0</v>
      </c>
      <c r="V52" s="159">
        <v>44</v>
      </c>
      <c r="W52" s="147">
        <v>0</v>
      </c>
      <c r="X52" s="148">
        <v>39</v>
      </c>
      <c r="Y52" s="147">
        <v>1</v>
      </c>
      <c r="Z52" s="148">
        <v>51</v>
      </c>
      <c r="AA52" s="147">
        <v>2</v>
      </c>
      <c r="AB52" s="148">
        <v>49</v>
      </c>
      <c r="AC52" s="147">
        <v>2</v>
      </c>
      <c r="AD52" s="127"/>
      <c r="AE52" s="7"/>
      <c r="AF52" s="127"/>
      <c r="AG52" s="150">
        <f t="shared" si="0"/>
        <v>1587</v>
      </c>
      <c r="AH52" s="151">
        <f t="shared" si="1"/>
        <v>1460</v>
      </c>
      <c r="AI52" s="151">
        <f t="shared" si="2"/>
        <v>1496</v>
      </c>
      <c r="AJ52" s="151">
        <f t="shared" si="3"/>
        <v>1377</v>
      </c>
      <c r="AK52" s="151">
        <f t="shared" si="4"/>
        <v>1409</v>
      </c>
      <c r="AL52" s="151">
        <f t="shared" si="5"/>
        <v>1300</v>
      </c>
      <c r="AM52" s="152">
        <f t="shared" si="6"/>
        <v>1308</v>
      </c>
      <c r="AN52" s="7"/>
      <c r="AO52" s="150">
        <f t="shared" si="7"/>
        <v>8</v>
      </c>
      <c r="AP52" s="151">
        <f t="shared" si="8"/>
        <v>5</v>
      </c>
      <c r="AQ52" s="151">
        <f t="shared" si="9"/>
        <v>5</v>
      </c>
      <c r="AR52" s="151">
        <f t="shared" si="10"/>
        <v>4</v>
      </c>
      <c r="AS52" s="151">
        <f t="shared" si="11"/>
        <v>4</v>
      </c>
      <c r="AT52" s="151">
        <f t="shared" si="12"/>
        <v>4</v>
      </c>
      <c r="AU52" s="151">
        <f t="shared" si="13"/>
        <v>4</v>
      </c>
      <c r="AV52" s="153">
        <f t="shared" si="23"/>
        <v>34</v>
      </c>
      <c r="AW52" s="151">
        <f t="shared" si="24"/>
        <v>4</v>
      </c>
      <c r="AX52" s="151">
        <f t="shared" si="25"/>
        <v>8</v>
      </c>
      <c r="AY52" s="154">
        <f t="shared" si="26"/>
        <v>22</v>
      </c>
      <c r="BA52" s="155">
        <f t="shared" si="14"/>
        <v>18</v>
      </c>
      <c r="BB52" s="156">
        <f t="shared" si="15"/>
        <v>43</v>
      </c>
    </row>
    <row r="53" spans="1:54" ht="14.25">
      <c r="A53" s="61">
        <v>49</v>
      </c>
      <c r="B53" s="185" t="s">
        <v>351</v>
      </c>
      <c r="C53" s="183" t="s">
        <v>311</v>
      </c>
      <c r="D53" s="188"/>
      <c r="E53" s="135">
        <f t="shared" si="16"/>
        <v>1308</v>
      </c>
      <c r="F53" s="136">
        <f t="shared" si="17"/>
        <v>0</v>
      </c>
      <c r="G53" s="139">
        <v>1308</v>
      </c>
      <c r="H53" s="138"/>
      <c r="I53" s="139">
        <f t="shared" si="18"/>
        <v>-170</v>
      </c>
      <c r="J53" s="140">
        <f t="shared" si="19"/>
        <v>59</v>
      </c>
      <c r="K53" s="60">
        <v>4</v>
      </c>
      <c r="L53" s="142">
        <v>7</v>
      </c>
      <c r="M53" s="158">
        <f t="shared" si="20"/>
        <v>1478</v>
      </c>
      <c r="N53" s="139">
        <f t="shared" si="21"/>
        <v>37</v>
      </c>
      <c r="O53" s="143">
        <f t="shared" si="22"/>
        <v>28</v>
      </c>
      <c r="P53" s="144">
        <v>19</v>
      </c>
      <c r="Q53" s="145">
        <v>0</v>
      </c>
      <c r="R53" s="146">
        <v>38</v>
      </c>
      <c r="S53" s="147">
        <v>1</v>
      </c>
      <c r="T53" s="148">
        <v>34</v>
      </c>
      <c r="U53" s="147">
        <v>0</v>
      </c>
      <c r="V53" s="159">
        <v>11</v>
      </c>
      <c r="W53" s="147">
        <v>0</v>
      </c>
      <c r="X53" s="148">
        <v>57</v>
      </c>
      <c r="Y53" s="147">
        <v>2</v>
      </c>
      <c r="Z53" s="148">
        <v>25</v>
      </c>
      <c r="AA53" s="147">
        <v>1</v>
      </c>
      <c r="AB53" s="148">
        <v>48</v>
      </c>
      <c r="AC53" s="147">
        <v>0</v>
      </c>
      <c r="AD53" s="127"/>
      <c r="AE53" s="7"/>
      <c r="AF53" s="127"/>
      <c r="AG53" s="150">
        <f t="shared" si="0"/>
        <v>1581</v>
      </c>
      <c r="AH53" s="151">
        <f t="shared" si="1"/>
        <v>1438</v>
      </c>
      <c r="AI53" s="151">
        <f t="shared" si="2"/>
        <v>1481</v>
      </c>
      <c r="AJ53" s="151">
        <f t="shared" si="3"/>
        <v>1670</v>
      </c>
      <c r="AK53" s="151">
        <f t="shared" si="4"/>
        <v>1300</v>
      </c>
      <c r="AL53" s="151">
        <f t="shared" si="5"/>
        <v>1540</v>
      </c>
      <c r="AM53" s="152">
        <f t="shared" si="6"/>
        <v>1336</v>
      </c>
      <c r="AN53" s="7"/>
      <c r="AO53" s="150">
        <f t="shared" si="7"/>
        <v>5</v>
      </c>
      <c r="AP53" s="151">
        <f t="shared" si="8"/>
        <v>7</v>
      </c>
      <c r="AQ53" s="151">
        <f t="shared" si="9"/>
        <v>9</v>
      </c>
      <c r="AR53" s="151">
        <f t="shared" si="10"/>
        <v>6</v>
      </c>
      <c r="AS53" s="151">
        <f t="shared" si="11"/>
        <v>0</v>
      </c>
      <c r="AT53" s="151">
        <f t="shared" si="12"/>
        <v>4</v>
      </c>
      <c r="AU53" s="151">
        <f t="shared" si="13"/>
        <v>6</v>
      </c>
      <c r="AV53" s="153">
        <f t="shared" si="23"/>
        <v>37</v>
      </c>
      <c r="AW53" s="151">
        <f t="shared" si="24"/>
        <v>0</v>
      </c>
      <c r="AX53" s="151">
        <f t="shared" si="25"/>
        <v>9</v>
      </c>
      <c r="AY53" s="154">
        <f t="shared" si="26"/>
        <v>28</v>
      </c>
      <c r="BA53" s="155">
        <f t="shared" si="14"/>
        <v>2</v>
      </c>
      <c r="BB53" s="156">
        <f t="shared" si="15"/>
        <v>59</v>
      </c>
    </row>
    <row r="54" spans="1:54" ht="14.25">
      <c r="A54" s="61">
        <v>50</v>
      </c>
      <c r="B54" s="185" t="s">
        <v>352</v>
      </c>
      <c r="C54" s="183" t="s">
        <v>301</v>
      </c>
      <c r="D54" s="188"/>
      <c r="E54" s="135">
        <f t="shared" si="16"/>
        <v>1298.1600000000001</v>
      </c>
      <c r="F54" s="136">
        <f t="shared" si="17"/>
        <v>-1.8400000000000016</v>
      </c>
      <c r="G54" s="139">
        <v>1300</v>
      </c>
      <c r="H54" s="138"/>
      <c r="I54" s="139">
        <f t="shared" si="18"/>
        <v>-129.71428571428578</v>
      </c>
      <c r="J54" s="140">
        <f t="shared" si="19"/>
        <v>49</v>
      </c>
      <c r="K54" s="60">
        <v>5</v>
      </c>
      <c r="L54" s="142">
        <v>7</v>
      </c>
      <c r="M54" s="158">
        <f t="shared" si="20"/>
        <v>1429.7142857142858</v>
      </c>
      <c r="N54" s="139">
        <f t="shared" si="21"/>
        <v>36</v>
      </c>
      <c r="O54" s="143">
        <f t="shared" si="22"/>
        <v>28</v>
      </c>
      <c r="P54" s="144">
        <v>20</v>
      </c>
      <c r="Q54" s="145">
        <v>0</v>
      </c>
      <c r="R54" s="159">
        <v>37</v>
      </c>
      <c r="S54" s="147">
        <v>0</v>
      </c>
      <c r="T54" s="148">
        <v>57</v>
      </c>
      <c r="U54" s="147">
        <v>2</v>
      </c>
      <c r="V54" s="159">
        <v>29</v>
      </c>
      <c r="W54" s="147">
        <v>0</v>
      </c>
      <c r="X54" s="148">
        <v>60</v>
      </c>
      <c r="Y54" s="147">
        <v>1</v>
      </c>
      <c r="Z54" s="148">
        <v>28</v>
      </c>
      <c r="AA54" s="147">
        <v>1</v>
      </c>
      <c r="AB54" s="148">
        <v>39</v>
      </c>
      <c r="AC54" s="147">
        <v>1</v>
      </c>
      <c r="AD54" s="127"/>
      <c r="AE54" s="7"/>
      <c r="AF54" s="127"/>
      <c r="AG54" s="150">
        <f t="shared" si="0"/>
        <v>1578</v>
      </c>
      <c r="AH54" s="151">
        <f t="shared" si="1"/>
        <v>1444</v>
      </c>
      <c r="AI54" s="151">
        <f t="shared" si="2"/>
        <v>1300</v>
      </c>
      <c r="AJ54" s="151">
        <f t="shared" si="3"/>
        <v>1506</v>
      </c>
      <c r="AK54" s="151">
        <f t="shared" si="4"/>
        <v>1255</v>
      </c>
      <c r="AL54" s="151">
        <f t="shared" si="5"/>
        <v>1516</v>
      </c>
      <c r="AM54" s="152">
        <f t="shared" si="6"/>
        <v>1409</v>
      </c>
      <c r="AN54" s="7"/>
      <c r="AO54" s="150">
        <f t="shared" si="7"/>
        <v>8</v>
      </c>
      <c r="AP54" s="151">
        <f t="shared" si="8"/>
        <v>8</v>
      </c>
      <c r="AQ54" s="151">
        <f t="shared" si="9"/>
        <v>0</v>
      </c>
      <c r="AR54" s="151">
        <f t="shared" si="10"/>
        <v>7</v>
      </c>
      <c r="AS54" s="151">
        <f t="shared" si="11"/>
        <v>5</v>
      </c>
      <c r="AT54" s="151">
        <f t="shared" si="12"/>
        <v>4</v>
      </c>
      <c r="AU54" s="151">
        <f t="shared" si="13"/>
        <v>4</v>
      </c>
      <c r="AV54" s="153">
        <f t="shared" si="23"/>
        <v>36</v>
      </c>
      <c r="AW54" s="151">
        <f t="shared" si="24"/>
        <v>0</v>
      </c>
      <c r="AX54" s="151">
        <f t="shared" si="25"/>
        <v>8</v>
      </c>
      <c r="AY54" s="154">
        <f t="shared" si="26"/>
        <v>28</v>
      </c>
      <c r="BA54" s="155">
        <f t="shared" si="14"/>
        <v>12</v>
      </c>
      <c r="BB54" s="156">
        <f t="shared" si="15"/>
        <v>49</v>
      </c>
    </row>
    <row r="55" spans="1:54" ht="14.25">
      <c r="A55" s="61">
        <v>51</v>
      </c>
      <c r="B55" s="185" t="s">
        <v>353</v>
      </c>
      <c r="C55" s="183" t="s">
        <v>301</v>
      </c>
      <c r="D55" s="188"/>
      <c r="E55" s="135">
        <f t="shared" si="16"/>
        <v>1300</v>
      </c>
      <c r="F55" s="136">
        <f t="shared" si="17"/>
        <v>0</v>
      </c>
      <c r="G55" s="139">
        <v>1300</v>
      </c>
      <c r="H55" s="138"/>
      <c r="I55" s="139">
        <f t="shared" si="18"/>
        <v>-167.57142857142867</v>
      </c>
      <c r="J55" s="140">
        <f t="shared" si="19"/>
        <v>54</v>
      </c>
      <c r="K55" s="60">
        <v>4</v>
      </c>
      <c r="L55" s="142">
        <v>7</v>
      </c>
      <c r="M55" s="158">
        <f t="shared" si="20"/>
        <v>1467.5714285714287</v>
      </c>
      <c r="N55" s="139">
        <f t="shared" si="21"/>
        <v>45</v>
      </c>
      <c r="O55" s="143">
        <f t="shared" si="22"/>
        <v>36</v>
      </c>
      <c r="P55" s="144">
        <v>21</v>
      </c>
      <c r="Q55" s="145">
        <v>1</v>
      </c>
      <c r="R55" s="159">
        <v>23</v>
      </c>
      <c r="S55" s="147">
        <v>1</v>
      </c>
      <c r="T55" s="148">
        <v>15</v>
      </c>
      <c r="U55" s="147">
        <v>0</v>
      </c>
      <c r="V55" s="159">
        <v>36</v>
      </c>
      <c r="W55" s="147">
        <v>0</v>
      </c>
      <c r="X55" s="148">
        <v>38</v>
      </c>
      <c r="Y55" s="147">
        <v>0</v>
      </c>
      <c r="Z55" s="148">
        <v>48</v>
      </c>
      <c r="AA55" s="147">
        <v>0</v>
      </c>
      <c r="AB55" s="148">
        <v>57</v>
      </c>
      <c r="AC55" s="147">
        <v>2</v>
      </c>
      <c r="AD55" s="127"/>
      <c r="AE55" s="7"/>
      <c r="AF55" s="127"/>
      <c r="AG55" s="150">
        <f t="shared" si="0"/>
        <v>1562</v>
      </c>
      <c r="AH55" s="151">
        <f t="shared" si="1"/>
        <v>1546</v>
      </c>
      <c r="AI55" s="151">
        <f t="shared" si="2"/>
        <v>1639</v>
      </c>
      <c r="AJ55" s="151">
        <f t="shared" si="3"/>
        <v>1452</v>
      </c>
      <c r="AK55" s="151">
        <f t="shared" si="4"/>
        <v>1438</v>
      </c>
      <c r="AL55" s="151">
        <f t="shared" si="5"/>
        <v>1336</v>
      </c>
      <c r="AM55" s="152">
        <f t="shared" si="6"/>
        <v>1300</v>
      </c>
      <c r="AN55" s="7"/>
      <c r="AO55" s="150">
        <f t="shared" si="7"/>
        <v>9</v>
      </c>
      <c r="AP55" s="151">
        <f t="shared" si="8"/>
        <v>7</v>
      </c>
      <c r="AQ55" s="151">
        <f t="shared" si="9"/>
        <v>9</v>
      </c>
      <c r="AR55" s="151">
        <f t="shared" si="10"/>
        <v>7</v>
      </c>
      <c r="AS55" s="151">
        <f t="shared" si="11"/>
        <v>7</v>
      </c>
      <c r="AT55" s="151">
        <f t="shared" si="12"/>
        <v>6</v>
      </c>
      <c r="AU55" s="151">
        <f t="shared" si="13"/>
        <v>0</v>
      </c>
      <c r="AV55" s="153">
        <f t="shared" si="23"/>
        <v>45</v>
      </c>
      <c r="AW55" s="151">
        <f t="shared" si="24"/>
        <v>0</v>
      </c>
      <c r="AX55" s="151">
        <f t="shared" si="25"/>
        <v>9</v>
      </c>
      <c r="AY55" s="154">
        <f t="shared" si="26"/>
        <v>36</v>
      </c>
      <c r="BA55" s="155">
        <f t="shared" si="14"/>
        <v>7</v>
      </c>
      <c r="BB55" s="156">
        <f t="shared" si="15"/>
        <v>54</v>
      </c>
    </row>
    <row r="56" spans="1:54" ht="14.25">
      <c r="A56" s="61">
        <v>52</v>
      </c>
      <c r="B56" s="185" t="s">
        <v>354</v>
      </c>
      <c r="C56" s="183" t="s">
        <v>301</v>
      </c>
      <c r="D56" s="188"/>
      <c r="E56" s="135">
        <f t="shared" si="16"/>
        <v>1315.66</v>
      </c>
      <c r="F56" s="136">
        <f t="shared" si="17"/>
        <v>15.659999999999989</v>
      </c>
      <c r="G56" s="139">
        <v>1300</v>
      </c>
      <c r="H56" s="138"/>
      <c r="I56" s="139">
        <f t="shared" si="18"/>
        <v>-183.28571428571422</v>
      </c>
      <c r="J56" s="140">
        <f t="shared" si="19"/>
        <v>41</v>
      </c>
      <c r="K56" s="60">
        <v>6</v>
      </c>
      <c r="L56" s="142">
        <v>7</v>
      </c>
      <c r="M56" s="158">
        <f t="shared" si="20"/>
        <v>1483.2857142857142</v>
      </c>
      <c r="N56" s="139">
        <f t="shared" si="21"/>
        <v>39</v>
      </c>
      <c r="O56" s="143">
        <f t="shared" si="22"/>
        <v>27</v>
      </c>
      <c r="P56" s="144">
        <v>22</v>
      </c>
      <c r="Q56" s="145">
        <v>0</v>
      </c>
      <c r="R56" s="159">
        <v>39</v>
      </c>
      <c r="S56" s="147">
        <v>1</v>
      </c>
      <c r="T56" s="148">
        <v>33</v>
      </c>
      <c r="U56" s="147">
        <v>1</v>
      </c>
      <c r="V56" s="159">
        <v>20</v>
      </c>
      <c r="W56" s="147">
        <v>0</v>
      </c>
      <c r="X56" s="148">
        <v>35</v>
      </c>
      <c r="Y56" s="147">
        <v>1</v>
      </c>
      <c r="Z56" s="148">
        <v>44</v>
      </c>
      <c r="AA56" s="147">
        <v>1</v>
      </c>
      <c r="AB56" s="148">
        <v>28</v>
      </c>
      <c r="AC56" s="147">
        <v>2</v>
      </c>
      <c r="AD56" s="127"/>
      <c r="AE56" s="7"/>
      <c r="AF56" s="127"/>
      <c r="AG56" s="150">
        <f t="shared" si="0"/>
        <v>1554</v>
      </c>
      <c r="AH56" s="151">
        <f t="shared" si="1"/>
        <v>1409</v>
      </c>
      <c r="AI56" s="151">
        <f t="shared" si="2"/>
        <v>1489</v>
      </c>
      <c r="AJ56" s="151">
        <f t="shared" si="3"/>
        <v>1578</v>
      </c>
      <c r="AK56" s="151">
        <f t="shared" si="4"/>
        <v>1460</v>
      </c>
      <c r="AL56" s="151">
        <f t="shared" si="5"/>
        <v>1377</v>
      </c>
      <c r="AM56" s="152">
        <f t="shared" si="6"/>
        <v>1516</v>
      </c>
      <c r="AN56" s="7"/>
      <c r="AO56" s="150">
        <f t="shared" si="7"/>
        <v>7</v>
      </c>
      <c r="AP56" s="151">
        <f t="shared" si="8"/>
        <v>4</v>
      </c>
      <c r="AQ56" s="151">
        <f t="shared" si="9"/>
        <v>7</v>
      </c>
      <c r="AR56" s="151">
        <f t="shared" si="10"/>
        <v>8</v>
      </c>
      <c r="AS56" s="151">
        <f t="shared" si="11"/>
        <v>5</v>
      </c>
      <c r="AT56" s="151">
        <f t="shared" si="12"/>
        <v>4</v>
      </c>
      <c r="AU56" s="151">
        <f t="shared" si="13"/>
        <v>4</v>
      </c>
      <c r="AV56" s="153">
        <f t="shared" si="23"/>
        <v>39</v>
      </c>
      <c r="AW56" s="151">
        <f t="shared" si="24"/>
        <v>4</v>
      </c>
      <c r="AX56" s="151">
        <f t="shared" si="25"/>
        <v>8</v>
      </c>
      <c r="AY56" s="154">
        <f t="shared" si="26"/>
        <v>27</v>
      </c>
      <c r="BA56" s="155">
        <f t="shared" si="14"/>
        <v>19</v>
      </c>
      <c r="BB56" s="156">
        <f t="shared" si="15"/>
        <v>41</v>
      </c>
    </row>
    <row r="57" spans="1:54" ht="14.25">
      <c r="A57" s="61">
        <v>53</v>
      </c>
      <c r="B57" s="185" t="s">
        <v>355</v>
      </c>
      <c r="C57" s="183" t="s">
        <v>301</v>
      </c>
      <c r="D57" s="188"/>
      <c r="E57" s="135">
        <f t="shared" si="16"/>
        <v>1360.84</v>
      </c>
      <c r="F57" s="136">
        <f t="shared" si="17"/>
        <v>60.839999999999996</v>
      </c>
      <c r="G57" s="139">
        <v>1300</v>
      </c>
      <c r="H57" s="138"/>
      <c r="I57" s="139">
        <f t="shared" si="18"/>
        <v>-363.14285714285711</v>
      </c>
      <c r="J57" s="140">
        <f t="shared" si="19"/>
        <v>18</v>
      </c>
      <c r="K57" s="60">
        <v>8</v>
      </c>
      <c r="L57" s="142">
        <v>7</v>
      </c>
      <c r="M57" s="158">
        <f t="shared" si="20"/>
        <v>1663.1428571428571</v>
      </c>
      <c r="N57" s="139">
        <f t="shared" si="21"/>
        <v>55</v>
      </c>
      <c r="O57" s="143">
        <f t="shared" si="22"/>
        <v>40</v>
      </c>
      <c r="P57" s="144">
        <v>23</v>
      </c>
      <c r="Q57" s="145">
        <v>1</v>
      </c>
      <c r="R57" s="159">
        <v>21</v>
      </c>
      <c r="S57" s="147">
        <v>1</v>
      </c>
      <c r="T57" s="148">
        <v>19</v>
      </c>
      <c r="U57" s="147">
        <v>2</v>
      </c>
      <c r="V57" s="159">
        <v>17</v>
      </c>
      <c r="W57" s="147">
        <v>2</v>
      </c>
      <c r="X57" s="148">
        <v>13</v>
      </c>
      <c r="Y57" s="147">
        <v>2</v>
      </c>
      <c r="Z57" s="148">
        <v>9</v>
      </c>
      <c r="AA57" s="147">
        <v>0</v>
      </c>
      <c r="AB57" s="148">
        <v>3</v>
      </c>
      <c r="AC57" s="147">
        <v>0</v>
      </c>
      <c r="AD57" s="127"/>
      <c r="AE57" s="7"/>
      <c r="AF57" s="127"/>
      <c r="AG57" s="150">
        <f t="shared" si="0"/>
        <v>1546</v>
      </c>
      <c r="AH57" s="151">
        <f t="shared" si="1"/>
        <v>1562</v>
      </c>
      <c r="AI57" s="151">
        <f t="shared" si="2"/>
        <v>1581</v>
      </c>
      <c r="AJ57" s="151">
        <f t="shared" si="3"/>
        <v>1590</v>
      </c>
      <c r="AK57" s="151">
        <f t="shared" si="4"/>
        <v>1652</v>
      </c>
      <c r="AL57" s="151">
        <f t="shared" si="5"/>
        <v>1766</v>
      </c>
      <c r="AM57" s="152">
        <f t="shared" si="6"/>
        <v>1945</v>
      </c>
      <c r="AN57" s="7"/>
      <c r="AO57" s="150">
        <f t="shared" si="7"/>
        <v>7</v>
      </c>
      <c r="AP57" s="151">
        <f t="shared" si="8"/>
        <v>9</v>
      </c>
      <c r="AQ57" s="151">
        <f t="shared" si="9"/>
        <v>5</v>
      </c>
      <c r="AR57" s="151">
        <f t="shared" si="10"/>
        <v>5</v>
      </c>
      <c r="AS57" s="151">
        <f t="shared" si="11"/>
        <v>9</v>
      </c>
      <c r="AT57" s="151">
        <f t="shared" si="12"/>
        <v>10</v>
      </c>
      <c r="AU57" s="151">
        <f t="shared" si="13"/>
        <v>10</v>
      </c>
      <c r="AV57" s="153">
        <f t="shared" si="23"/>
        <v>55</v>
      </c>
      <c r="AW57" s="151">
        <f t="shared" si="24"/>
        <v>5</v>
      </c>
      <c r="AX57" s="151">
        <f t="shared" si="25"/>
        <v>10</v>
      </c>
      <c r="AY57" s="154">
        <f t="shared" si="26"/>
        <v>40</v>
      </c>
      <c r="BA57" s="155">
        <f t="shared" si="14"/>
        <v>43</v>
      </c>
      <c r="BB57" s="156">
        <f t="shared" si="15"/>
        <v>18</v>
      </c>
    </row>
    <row r="58" spans="1:54" ht="14.25">
      <c r="A58" s="61">
        <v>54</v>
      </c>
      <c r="B58" s="185" t="s">
        <v>356</v>
      </c>
      <c r="C58" s="183" t="s">
        <v>301</v>
      </c>
      <c r="D58" s="188"/>
      <c r="E58" s="135">
        <f t="shared" si="16"/>
        <v>1325.56</v>
      </c>
      <c r="F58" s="136">
        <f t="shared" si="17"/>
        <v>25.560000000000009</v>
      </c>
      <c r="G58" s="139">
        <v>1300</v>
      </c>
      <c r="H58" s="138"/>
      <c r="I58" s="139">
        <f t="shared" si="18"/>
        <v>-182.57142857142867</v>
      </c>
      <c r="J58" s="140">
        <f t="shared" si="19"/>
        <v>35</v>
      </c>
      <c r="K58" s="60">
        <v>7</v>
      </c>
      <c r="L58" s="142">
        <v>7</v>
      </c>
      <c r="M58" s="158">
        <f t="shared" si="20"/>
        <v>1482.5714285714287</v>
      </c>
      <c r="N58" s="139">
        <f t="shared" si="21"/>
        <v>42</v>
      </c>
      <c r="O58" s="143">
        <f t="shared" si="22"/>
        <v>30</v>
      </c>
      <c r="P58" s="144">
        <v>24</v>
      </c>
      <c r="Q58" s="145">
        <v>0</v>
      </c>
      <c r="R58" s="159">
        <v>43</v>
      </c>
      <c r="S58" s="147">
        <v>1</v>
      </c>
      <c r="T58" s="148">
        <v>35</v>
      </c>
      <c r="U58" s="147">
        <v>2</v>
      </c>
      <c r="V58" s="159">
        <v>28</v>
      </c>
      <c r="W58" s="147">
        <v>2</v>
      </c>
      <c r="X58" s="148">
        <v>18</v>
      </c>
      <c r="Y58" s="147">
        <v>0</v>
      </c>
      <c r="Z58" s="148">
        <v>29</v>
      </c>
      <c r="AA58" s="147">
        <v>0</v>
      </c>
      <c r="AB58" s="148">
        <v>44</v>
      </c>
      <c r="AC58" s="147">
        <v>2</v>
      </c>
      <c r="AD58" s="127"/>
      <c r="AE58" s="7"/>
      <c r="AF58" s="127"/>
      <c r="AG58" s="150">
        <f t="shared" si="0"/>
        <v>1542</v>
      </c>
      <c r="AH58" s="151">
        <f t="shared" si="1"/>
        <v>1390</v>
      </c>
      <c r="AI58" s="151">
        <f t="shared" si="2"/>
        <v>1460</v>
      </c>
      <c r="AJ58" s="151">
        <f t="shared" si="3"/>
        <v>1516</v>
      </c>
      <c r="AK58" s="151">
        <f t="shared" si="4"/>
        <v>1587</v>
      </c>
      <c r="AL58" s="151">
        <f t="shared" si="5"/>
        <v>1506</v>
      </c>
      <c r="AM58" s="152">
        <f t="shared" si="6"/>
        <v>1377</v>
      </c>
      <c r="AN58" s="7"/>
      <c r="AO58" s="150">
        <f t="shared" si="7"/>
        <v>7</v>
      </c>
      <c r="AP58" s="151">
        <f t="shared" si="8"/>
        <v>7</v>
      </c>
      <c r="AQ58" s="151">
        <f t="shared" si="9"/>
        <v>5</v>
      </c>
      <c r="AR58" s="151">
        <f t="shared" si="10"/>
        <v>4</v>
      </c>
      <c r="AS58" s="151">
        <f t="shared" si="11"/>
        <v>8</v>
      </c>
      <c r="AT58" s="151">
        <f t="shared" si="12"/>
        <v>7</v>
      </c>
      <c r="AU58" s="151">
        <f t="shared" si="13"/>
        <v>4</v>
      </c>
      <c r="AV58" s="153">
        <f t="shared" si="23"/>
        <v>42</v>
      </c>
      <c r="AW58" s="151">
        <f t="shared" si="24"/>
        <v>4</v>
      </c>
      <c r="AX58" s="151">
        <f t="shared" si="25"/>
        <v>8</v>
      </c>
      <c r="AY58" s="154">
        <f t="shared" si="26"/>
        <v>30</v>
      </c>
      <c r="BA58" s="155">
        <f t="shared" si="14"/>
        <v>26</v>
      </c>
      <c r="BB58" s="156">
        <f t="shared" si="15"/>
        <v>35</v>
      </c>
    </row>
    <row r="59" spans="1:54" ht="14.25">
      <c r="A59" s="61">
        <v>55</v>
      </c>
      <c r="B59" s="185" t="s">
        <v>357</v>
      </c>
      <c r="C59" s="183" t="s">
        <v>301</v>
      </c>
      <c r="D59" s="188"/>
      <c r="E59" s="135">
        <f t="shared" si="16"/>
        <v>1288.58</v>
      </c>
      <c r="F59" s="136">
        <f t="shared" si="17"/>
        <v>-11.419999999999995</v>
      </c>
      <c r="G59" s="139">
        <v>1300</v>
      </c>
      <c r="H59" s="138"/>
      <c r="I59" s="139">
        <f t="shared" si="18"/>
        <v>-132.71428571428578</v>
      </c>
      <c r="J59" s="140">
        <f t="shared" si="19"/>
        <v>58</v>
      </c>
      <c r="K59" s="60">
        <v>4</v>
      </c>
      <c r="L59" s="142">
        <v>7</v>
      </c>
      <c r="M59" s="158">
        <f t="shared" si="20"/>
        <v>1432.7142857142858</v>
      </c>
      <c r="N59" s="139">
        <f t="shared" si="21"/>
        <v>37</v>
      </c>
      <c r="O59" s="143">
        <f t="shared" si="22"/>
        <v>29</v>
      </c>
      <c r="P59" s="144">
        <v>25</v>
      </c>
      <c r="Q59" s="145">
        <v>0</v>
      </c>
      <c r="R59" s="159">
        <v>40</v>
      </c>
      <c r="S59" s="147">
        <v>0</v>
      </c>
      <c r="T59" s="148">
        <v>46</v>
      </c>
      <c r="U59" s="147">
        <v>1</v>
      </c>
      <c r="V59" s="159">
        <v>57</v>
      </c>
      <c r="W59" s="147">
        <v>2</v>
      </c>
      <c r="X59" s="148">
        <v>32</v>
      </c>
      <c r="Y59" s="147">
        <v>0</v>
      </c>
      <c r="Z59" s="148">
        <v>11</v>
      </c>
      <c r="AA59" s="147">
        <v>1</v>
      </c>
      <c r="AB59" s="148">
        <v>60</v>
      </c>
      <c r="AC59" s="147">
        <v>0</v>
      </c>
      <c r="AD59" s="127"/>
      <c r="AE59" s="7"/>
      <c r="AF59" s="127"/>
      <c r="AG59" s="150">
        <f t="shared" si="0"/>
        <v>1540</v>
      </c>
      <c r="AH59" s="151">
        <f t="shared" si="1"/>
        <v>1408</v>
      </c>
      <c r="AI59" s="151">
        <f t="shared" si="2"/>
        <v>1366</v>
      </c>
      <c r="AJ59" s="151">
        <f t="shared" si="3"/>
        <v>1300</v>
      </c>
      <c r="AK59" s="151">
        <f t="shared" si="4"/>
        <v>1490</v>
      </c>
      <c r="AL59" s="151">
        <f t="shared" si="5"/>
        <v>1670</v>
      </c>
      <c r="AM59" s="152">
        <f t="shared" si="6"/>
        <v>1255</v>
      </c>
      <c r="AN59" s="7"/>
      <c r="AO59" s="150">
        <f t="shared" si="7"/>
        <v>4</v>
      </c>
      <c r="AP59" s="151">
        <f t="shared" si="8"/>
        <v>7</v>
      </c>
      <c r="AQ59" s="151">
        <f t="shared" si="9"/>
        <v>7</v>
      </c>
      <c r="AR59" s="151">
        <f t="shared" si="10"/>
        <v>0</v>
      </c>
      <c r="AS59" s="151">
        <f t="shared" si="11"/>
        <v>8</v>
      </c>
      <c r="AT59" s="151">
        <f t="shared" si="12"/>
        <v>6</v>
      </c>
      <c r="AU59" s="151">
        <f t="shared" si="13"/>
        <v>5</v>
      </c>
      <c r="AV59" s="153">
        <f t="shared" si="23"/>
        <v>37</v>
      </c>
      <c r="AW59" s="151">
        <f t="shared" si="24"/>
        <v>0</v>
      </c>
      <c r="AX59" s="151">
        <f t="shared" si="25"/>
        <v>8</v>
      </c>
      <c r="AY59" s="154">
        <f t="shared" si="26"/>
        <v>29</v>
      </c>
      <c r="BA59" s="155">
        <f t="shared" si="14"/>
        <v>3</v>
      </c>
      <c r="BB59" s="156">
        <f t="shared" si="15"/>
        <v>58</v>
      </c>
    </row>
    <row r="60" spans="1:54" ht="14.25">
      <c r="A60" s="61">
        <v>56</v>
      </c>
      <c r="B60" s="185" t="s">
        <v>358</v>
      </c>
      <c r="C60" s="183" t="s">
        <v>301</v>
      </c>
      <c r="D60" s="188"/>
      <c r="E60" s="135">
        <f t="shared" si="16"/>
        <v>1331.46</v>
      </c>
      <c r="F60" s="136">
        <f t="shared" si="17"/>
        <v>31.460000000000012</v>
      </c>
      <c r="G60" s="139">
        <v>1300</v>
      </c>
      <c r="H60" s="138"/>
      <c r="I60" s="139">
        <f t="shared" si="18"/>
        <v>-224.71428571428578</v>
      </c>
      <c r="J60" s="140">
        <f t="shared" si="19"/>
        <v>34</v>
      </c>
      <c r="K60" s="60">
        <v>7</v>
      </c>
      <c r="L60" s="142">
        <v>7</v>
      </c>
      <c r="M60" s="158">
        <f t="shared" si="20"/>
        <v>1524.7142857142858</v>
      </c>
      <c r="N60" s="139">
        <f t="shared" si="21"/>
        <v>46</v>
      </c>
      <c r="O60" s="143">
        <f t="shared" si="22"/>
        <v>34</v>
      </c>
      <c r="P60" s="144">
        <v>26</v>
      </c>
      <c r="Q60" s="145">
        <v>2</v>
      </c>
      <c r="R60" s="159">
        <v>16</v>
      </c>
      <c r="S60" s="147">
        <v>0</v>
      </c>
      <c r="T60" s="148">
        <v>22</v>
      </c>
      <c r="U60" s="147">
        <v>0</v>
      </c>
      <c r="V60" s="159">
        <v>33</v>
      </c>
      <c r="W60" s="147">
        <v>1</v>
      </c>
      <c r="X60" s="148">
        <v>28</v>
      </c>
      <c r="Y60" s="147">
        <v>2</v>
      </c>
      <c r="Z60" s="148">
        <v>32</v>
      </c>
      <c r="AA60" s="147">
        <v>0</v>
      </c>
      <c r="AB60" s="148">
        <v>31</v>
      </c>
      <c r="AC60" s="147">
        <v>2</v>
      </c>
      <c r="AD60" s="127"/>
      <c r="AE60" s="7"/>
      <c r="AF60" s="127"/>
      <c r="AG60" s="150">
        <f t="shared" si="0"/>
        <v>1535</v>
      </c>
      <c r="AH60" s="151">
        <f t="shared" si="1"/>
        <v>1593</v>
      </c>
      <c r="AI60" s="151">
        <f t="shared" si="2"/>
        <v>1554</v>
      </c>
      <c r="AJ60" s="151">
        <f t="shared" si="3"/>
        <v>1489</v>
      </c>
      <c r="AK60" s="151">
        <f t="shared" si="4"/>
        <v>1516</v>
      </c>
      <c r="AL60" s="151">
        <f t="shared" si="5"/>
        <v>1490</v>
      </c>
      <c r="AM60" s="152">
        <f t="shared" si="6"/>
        <v>1496</v>
      </c>
      <c r="AN60" s="7"/>
      <c r="AO60" s="150">
        <f t="shared" si="7"/>
        <v>7</v>
      </c>
      <c r="AP60" s="151">
        <f t="shared" si="8"/>
        <v>8</v>
      </c>
      <c r="AQ60" s="151">
        <f t="shared" si="9"/>
        <v>7</v>
      </c>
      <c r="AR60" s="151">
        <f t="shared" si="10"/>
        <v>7</v>
      </c>
      <c r="AS60" s="151">
        <f t="shared" si="11"/>
        <v>4</v>
      </c>
      <c r="AT60" s="151">
        <f t="shared" si="12"/>
        <v>8</v>
      </c>
      <c r="AU60" s="151">
        <f t="shared" si="13"/>
        <v>5</v>
      </c>
      <c r="AV60" s="153">
        <f t="shared" si="23"/>
        <v>46</v>
      </c>
      <c r="AW60" s="151">
        <f t="shared" si="24"/>
        <v>4</v>
      </c>
      <c r="AX60" s="151">
        <f t="shared" si="25"/>
        <v>8</v>
      </c>
      <c r="AY60" s="154">
        <f t="shared" si="26"/>
        <v>34</v>
      </c>
      <c r="BA60" s="155">
        <f t="shared" si="14"/>
        <v>27</v>
      </c>
      <c r="BB60" s="156">
        <f t="shared" si="15"/>
        <v>34</v>
      </c>
    </row>
    <row r="61" spans="1:54" ht="14.25">
      <c r="A61" s="61">
        <v>57</v>
      </c>
      <c r="B61" s="185" t="s">
        <v>359</v>
      </c>
      <c r="C61" s="183" t="s">
        <v>301</v>
      </c>
      <c r="D61" s="188"/>
      <c r="E61" s="135">
        <f t="shared" si="16"/>
        <v>1239.52</v>
      </c>
      <c r="F61" s="136">
        <f t="shared" si="17"/>
        <v>-60.480000000000011</v>
      </c>
      <c r="G61" s="139">
        <v>1300</v>
      </c>
      <c r="H61" s="138"/>
      <c r="I61" s="139">
        <f t="shared" si="18"/>
        <v>-68</v>
      </c>
      <c r="J61" s="140">
        <f t="shared" si="19"/>
        <v>60</v>
      </c>
      <c r="K61" s="60">
        <v>0</v>
      </c>
      <c r="L61" s="142">
        <v>7</v>
      </c>
      <c r="M61" s="158">
        <f t="shared" si="20"/>
        <v>1368</v>
      </c>
      <c r="N61" s="139">
        <f t="shared" si="21"/>
        <v>36</v>
      </c>
      <c r="O61" s="143">
        <f t="shared" si="22"/>
        <v>24</v>
      </c>
      <c r="P61" s="144">
        <v>27</v>
      </c>
      <c r="Q61" s="145">
        <v>0</v>
      </c>
      <c r="R61" s="159">
        <v>42</v>
      </c>
      <c r="S61" s="147">
        <v>0</v>
      </c>
      <c r="T61" s="148">
        <v>50</v>
      </c>
      <c r="U61" s="147">
        <v>0</v>
      </c>
      <c r="V61" s="159">
        <v>55</v>
      </c>
      <c r="W61" s="147">
        <v>0</v>
      </c>
      <c r="X61" s="148">
        <v>49</v>
      </c>
      <c r="Y61" s="147">
        <v>0</v>
      </c>
      <c r="Z61" s="148">
        <v>35</v>
      </c>
      <c r="AA61" s="147">
        <v>0</v>
      </c>
      <c r="AB61" s="148">
        <v>51</v>
      </c>
      <c r="AC61" s="147">
        <v>0</v>
      </c>
      <c r="AD61" s="127"/>
      <c r="AE61" s="7"/>
      <c r="AF61" s="127"/>
      <c r="AG61" s="150">
        <f t="shared" si="0"/>
        <v>1516</v>
      </c>
      <c r="AH61" s="151">
        <f t="shared" si="1"/>
        <v>1392</v>
      </c>
      <c r="AI61" s="151">
        <f t="shared" si="2"/>
        <v>1300</v>
      </c>
      <c r="AJ61" s="151">
        <f t="shared" si="3"/>
        <v>1300</v>
      </c>
      <c r="AK61" s="151">
        <f t="shared" si="4"/>
        <v>1308</v>
      </c>
      <c r="AL61" s="151">
        <f t="shared" si="5"/>
        <v>1460</v>
      </c>
      <c r="AM61" s="152">
        <f t="shared" si="6"/>
        <v>1300</v>
      </c>
      <c r="AN61" s="7"/>
      <c r="AO61" s="150">
        <f t="shared" si="7"/>
        <v>8</v>
      </c>
      <c r="AP61" s="151">
        <f t="shared" si="8"/>
        <v>6</v>
      </c>
      <c r="AQ61" s="151">
        <f t="shared" si="9"/>
        <v>5</v>
      </c>
      <c r="AR61" s="151">
        <f t="shared" si="10"/>
        <v>4</v>
      </c>
      <c r="AS61" s="151">
        <f t="shared" si="11"/>
        <v>4</v>
      </c>
      <c r="AT61" s="151">
        <f t="shared" si="12"/>
        <v>5</v>
      </c>
      <c r="AU61" s="151">
        <f t="shared" si="13"/>
        <v>4</v>
      </c>
      <c r="AV61" s="153">
        <f t="shared" si="23"/>
        <v>36</v>
      </c>
      <c r="AW61" s="151">
        <f t="shared" si="24"/>
        <v>4</v>
      </c>
      <c r="AX61" s="151">
        <f t="shared" si="25"/>
        <v>8</v>
      </c>
      <c r="AY61" s="154">
        <f t="shared" si="26"/>
        <v>24</v>
      </c>
      <c r="BA61" s="155">
        <f t="shared" si="14"/>
        <v>1</v>
      </c>
      <c r="BB61" s="156">
        <f t="shared" si="15"/>
        <v>60</v>
      </c>
    </row>
    <row r="62" spans="1:54" ht="14.25">
      <c r="A62" s="61">
        <v>58</v>
      </c>
      <c r="B62" s="185" t="s">
        <v>360</v>
      </c>
      <c r="C62" s="183" t="s">
        <v>311</v>
      </c>
      <c r="D62" s="188"/>
      <c r="E62" s="135">
        <f t="shared" si="16"/>
        <v>1292.82</v>
      </c>
      <c r="F62" s="136">
        <f t="shared" si="17"/>
        <v>4.8199999999999932</v>
      </c>
      <c r="G62" s="139">
        <v>1288</v>
      </c>
      <c r="H62" s="138"/>
      <c r="I62" s="139">
        <f t="shared" si="18"/>
        <v>-177.28571428571422</v>
      </c>
      <c r="J62" s="140">
        <f t="shared" si="19"/>
        <v>50</v>
      </c>
      <c r="K62" s="60">
        <v>5</v>
      </c>
      <c r="L62" s="142">
        <v>7</v>
      </c>
      <c r="M62" s="158">
        <f t="shared" si="20"/>
        <v>1465.2857142857142</v>
      </c>
      <c r="N62" s="139">
        <f t="shared" si="21"/>
        <v>35</v>
      </c>
      <c r="O62" s="143">
        <f t="shared" si="22"/>
        <v>24</v>
      </c>
      <c r="P62" s="144">
        <v>28</v>
      </c>
      <c r="Q62" s="145">
        <v>1</v>
      </c>
      <c r="R62" s="159">
        <v>30</v>
      </c>
      <c r="S62" s="147">
        <v>0</v>
      </c>
      <c r="T62" s="148">
        <v>39</v>
      </c>
      <c r="U62" s="147">
        <v>2</v>
      </c>
      <c r="V62" s="159">
        <v>31</v>
      </c>
      <c r="W62" s="147">
        <v>0</v>
      </c>
      <c r="X62" s="148">
        <v>47</v>
      </c>
      <c r="Y62" s="147">
        <v>1</v>
      </c>
      <c r="Z62" s="148">
        <v>26</v>
      </c>
      <c r="AA62" s="147">
        <v>0</v>
      </c>
      <c r="AB62" s="148">
        <v>35</v>
      </c>
      <c r="AC62" s="147">
        <v>1</v>
      </c>
      <c r="AD62" s="127"/>
      <c r="AE62" s="7"/>
      <c r="AF62" s="127"/>
      <c r="AG62" s="150">
        <f t="shared" si="0"/>
        <v>1516</v>
      </c>
      <c r="AH62" s="151">
        <f t="shared" si="1"/>
        <v>1504</v>
      </c>
      <c r="AI62" s="151">
        <f t="shared" si="2"/>
        <v>1409</v>
      </c>
      <c r="AJ62" s="151">
        <f t="shared" si="3"/>
        <v>1496</v>
      </c>
      <c r="AK62" s="151">
        <f t="shared" si="4"/>
        <v>1337</v>
      </c>
      <c r="AL62" s="151">
        <f t="shared" si="5"/>
        <v>1535</v>
      </c>
      <c r="AM62" s="152">
        <f t="shared" si="6"/>
        <v>1460</v>
      </c>
      <c r="AN62" s="7"/>
      <c r="AO62" s="150">
        <f t="shared" si="7"/>
        <v>4</v>
      </c>
      <c r="AP62" s="151">
        <f t="shared" si="8"/>
        <v>6</v>
      </c>
      <c r="AQ62" s="151">
        <f t="shared" si="9"/>
        <v>4</v>
      </c>
      <c r="AR62" s="151">
        <f t="shared" si="10"/>
        <v>5</v>
      </c>
      <c r="AS62" s="151">
        <f t="shared" si="11"/>
        <v>4</v>
      </c>
      <c r="AT62" s="151">
        <f t="shared" si="12"/>
        <v>7</v>
      </c>
      <c r="AU62" s="151">
        <f t="shared" si="13"/>
        <v>5</v>
      </c>
      <c r="AV62" s="153">
        <f t="shared" si="23"/>
        <v>35</v>
      </c>
      <c r="AW62" s="151">
        <f t="shared" si="24"/>
        <v>4</v>
      </c>
      <c r="AX62" s="151">
        <f t="shared" si="25"/>
        <v>7</v>
      </c>
      <c r="AY62" s="154">
        <f t="shared" si="26"/>
        <v>24</v>
      </c>
      <c r="BA62" s="155">
        <f t="shared" si="14"/>
        <v>11</v>
      </c>
      <c r="BB62" s="156">
        <f t="shared" si="15"/>
        <v>50</v>
      </c>
    </row>
    <row r="63" spans="1:54" ht="14.25">
      <c r="A63" s="61">
        <v>59</v>
      </c>
      <c r="B63" s="185" t="s">
        <v>361</v>
      </c>
      <c r="C63" s="183" t="s">
        <v>334</v>
      </c>
      <c r="D63" s="188"/>
      <c r="E63" s="135">
        <f t="shared" si="16"/>
        <v>1299.1600000000001</v>
      </c>
      <c r="F63" s="136">
        <f t="shared" si="17"/>
        <v>18.159999999999997</v>
      </c>
      <c r="G63" s="139">
        <v>1281</v>
      </c>
      <c r="H63" s="138"/>
      <c r="I63" s="139">
        <f t="shared" si="18"/>
        <v>-201.14285714285711</v>
      </c>
      <c r="J63" s="140">
        <f t="shared" si="19"/>
        <v>40</v>
      </c>
      <c r="K63" s="60">
        <v>6</v>
      </c>
      <c r="L63" s="142">
        <v>7</v>
      </c>
      <c r="M63" s="158">
        <f t="shared" si="20"/>
        <v>1482.1428571428571</v>
      </c>
      <c r="N63" s="139">
        <f t="shared" si="21"/>
        <v>44</v>
      </c>
      <c r="O63" s="143">
        <f t="shared" si="22"/>
        <v>32</v>
      </c>
      <c r="P63" s="144">
        <v>29</v>
      </c>
      <c r="Q63" s="145">
        <v>0</v>
      </c>
      <c r="R63" s="159">
        <v>44</v>
      </c>
      <c r="S63" s="147">
        <v>2</v>
      </c>
      <c r="T63" s="148">
        <v>23</v>
      </c>
      <c r="U63" s="147">
        <v>0</v>
      </c>
      <c r="V63" s="159">
        <v>38</v>
      </c>
      <c r="W63" s="147">
        <v>2</v>
      </c>
      <c r="X63" s="148">
        <v>27</v>
      </c>
      <c r="Y63" s="147">
        <v>0</v>
      </c>
      <c r="Z63" s="148">
        <v>36</v>
      </c>
      <c r="AA63" s="147">
        <v>0</v>
      </c>
      <c r="AB63" s="148">
        <v>25</v>
      </c>
      <c r="AC63" s="147">
        <v>2</v>
      </c>
      <c r="AD63" s="127"/>
      <c r="AE63" s="7"/>
      <c r="AF63" s="127"/>
      <c r="AG63" s="150">
        <f t="shared" si="0"/>
        <v>1506</v>
      </c>
      <c r="AH63" s="151">
        <f t="shared" si="1"/>
        <v>1377</v>
      </c>
      <c r="AI63" s="151">
        <f t="shared" si="2"/>
        <v>1546</v>
      </c>
      <c r="AJ63" s="151">
        <f t="shared" si="3"/>
        <v>1438</v>
      </c>
      <c r="AK63" s="151">
        <f t="shared" si="4"/>
        <v>1516</v>
      </c>
      <c r="AL63" s="151">
        <f t="shared" si="5"/>
        <v>1452</v>
      </c>
      <c r="AM63" s="152">
        <f t="shared" si="6"/>
        <v>1540</v>
      </c>
      <c r="AN63" s="7"/>
      <c r="AO63" s="150">
        <f t="shared" si="7"/>
        <v>7</v>
      </c>
      <c r="AP63" s="151">
        <f t="shared" si="8"/>
        <v>4</v>
      </c>
      <c r="AQ63" s="151">
        <f t="shared" si="9"/>
        <v>7</v>
      </c>
      <c r="AR63" s="151">
        <f t="shared" si="10"/>
        <v>7</v>
      </c>
      <c r="AS63" s="151">
        <f t="shared" si="11"/>
        <v>8</v>
      </c>
      <c r="AT63" s="151">
        <f t="shared" si="12"/>
        <v>7</v>
      </c>
      <c r="AU63" s="151">
        <f t="shared" si="13"/>
        <v>4</v>
      </c>
      <c r="AV63" s="153">
        <f t="shared" si="23"/>
        <v>44</v>
      </c>
      <c r="AW63" s="151">
        <f t="shared" si="24"/>
        <v>4</v>
      </c>
      <c r="AX63" s="151">
        <f t="shared" si="25"/>
        <v>8</v>
      </c>
      <c r="AY63" s="154">
        <f t="shared" si="26"/>
        <v>32</v>
      </c>
      <c r="BA63" s="155">
        <f t="shared" si="14"/>
        <v>21</v>
      </c>
      <c r="BB63" s="156">
        <f t="shared" si="15"/>
        <v>40</v>
      </c>
    </row>
    <row r="64" spans="1:54" ht="14.25">
      <c r="A64" s="61">
        <v>60</v>
      </c>
      <c r="B64" s="185" t="s">
        <v>362</v>
      </c>
      <c r="C64" s="183" t="s">
        <v>311</v>
      </c>
      <c r="D64" s="188"/>
      <c r="E64" s="135">
        <f t="shared" si="16"/>
        <v>1254.48</v>
      </c>
      <c r="F64" s="136">
        <f t="shared" si="17"/>
        <v>-0.5200000000000049</v>
      </c>
      <c r="G64" s="139">
        <v>1255</v>
      </c>
      <c r="H64" s="138"/>
      <c r="I64" s="139">
        <f t="shared" si="18"/>
        <v>-139.14285714285711</v>
      </c>
      <c r="J64" s="140">
        <f t="shared" si="19"/>
        <v>51</v>
      </c>
      <c r="K64" s="60">
        <v>5</v>
      </c>
      <c r="L64" s="142">
        <v>7</v>
      </c>
      <c r="M64" s="158">
        <f t="shared" si="20"/>
        <v>1394.1428571428571</v>
      </c>
      <c r="N64" s="139">
        <f t="shared" si="21"/>
        <v>34</v>
      </c>
      <c r="O64" s="143">
        <f t="shared" si="22"/>
        <v>24</v>
      </c>
      <c r="P64" s="144">
        <v>30</v>
      </c>
      <c r="Q64" s="145">
        <v>1</v>
      </c>
      <c r="R64" s="159">
        <v>28</v>
      </c>
      <c r="S64" s="147">
        <v>0</v>
      </c>
      <c r="T64" s="148">
        <v>44</v>
      </c>
      <c r="U64" s="147">
        <v>1</v>
      </c>
      <c r="V64" s="159">
        <v>42</v>
      </c>
      <c r="W64" s="147">
        <v>0</v>
      </c>
      <c r="X64" s="148">
        <v>50</v>
      </c>
      <c r="Y64" s="147">
        <v>1</v>
      </c>
      <c r="Z64" s="148">
        <v>45</v>
      </c>
      <c r="AA64" s="147">
        <v>0</v>
      </c>
      <c r="AB64" s="148">
        <v>55</v>
      </c>
      <c r="AC64" s="147">
        <v>2</v>
      </c>
      <c r="AD64" s="127"/>
      <c r="AE64" s="7"/>
      <c r="AF64" s="127"/>
      <c r="AG64" s="150">
        <f t="shared" si="0"/>
        <v>1504</v>
      </c>
      <c r="AH64" s="151">
        <f t="shared" si="1"/>
        <v>1516</v>
      </c>
      <c r="AI64" s="151">
        <f t="shared" si="2"/>
        <v>1377</v>
      </c>
      <c r="AJ64" s="151">
        <f t="shared" si="3"/>
        <v>1392</v>
      </c>
      <c r="AK64" s="151">
        <f t="shared" si="4"/>
        <v>1300</v>
      </c>
      <c r="AL64" s="151">
        <f t="shared" si="5"/>
        <v>1370</v>
      </c>
      <c r="AM64" s="152">
        <f t="shared" si="6"/>
        <v>1300</v>
      </c>
      <c r="AN64" s="7"/>
      <c r="AO64" s="150">
        <f t="shared" si="7"/>
        <v>6</v>
      </c>
      <c r="AP64" s="151">
        <f t="shared" si="8"/>
        <v>4</v>
      </c>
      <c r="AQ64" s="151">
        <f t="shared" si="9"/>
        <v>4</v>
      </c>
      <c r="AR64" s="151">
        <f t="shared" si="10"/>
        <v>6</v>
      </c>
      <c r="AS64" s="151">
        <f t="shared" si="11"/>
        <v>5</v>
      </c>
      <c r="AT64" s="151">
        <f t="shared" si="12"/>
        <v>5</v>
      </c>
      <c r="AU64" s="151">
        <f t="shared" si="13"/>
        <v>4</v>
      </c>
      <c r="AV64" s="153">
        <f t="shared" si="23"/>
        <v>34</v>
      </c>
      <c r="AW64" s="151">
        <f t="shared" si="24"/>
        <v>4</v>
      </c>
      <c r="AX64" s="151">
        <f t="shared" si="25"/>
        <v>6</v>
      </c>
      <c r="AY64" s="154">
        <f t="shared" si="26"/>
        <v>24</v>
      </c>
      <c r="BA64" s="155">
        <f t="shared" si="14"/>
        <v>10</v>
      </c>
      <c r="BB64" s="156">
        <f t="shared" si="15"/>
        <v>51</v>
      </c>
    </row>
    <row r="65" spans="1:51">
      <c r="A65" s="162">
        <f>COUNTIF(A5:A64,"&lt;201")</f>
        <v>60</v>
      </c>
      <c r="B65" s="92"/>
      <c r="C65" s="22"/>
      <c r="D65" s="22"/>
      <c r="E65" s="22"/>
      <c r="F65" s="102"/>
      <c r="G65" s="94"/>
      <c r="H65" s="95"/>
      <c r="I65" s="95"/>
      <c r="J65" s="95"/>
      <c r="K65" s="96"/>
      <c r="L65" s="95"/>
      <c r="M65" s="95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"/>
      <c r="AF65" s="22"/>
      <c r="AG65" s="98"/>
      <c r="AH65" s="99"/>
      <c r="AI65" s="99"/>
      <c r="AJ65" s="98"/>
      <c r="AK65" s="98"/>
      <c r="AL65" s="98"/>
      <c r="AM65" s="98"/>
      <c r="AN65" s="2"/>
      <c r="AO65" s="2"/>
      <c r="AP65" s="2"/>
      <c r="AQ65" s="2"/>
      <c r="AR65" s="2"/>
      <c r="AS65" s="99"/>
      <c r="AT65" s="98"/>
      <c r="AU65" s="99"/>
      <c r="AV65" s="99"/>
      <c r="AW65" s="98"/>
      <c r="AX65" s="99"/>
      <c r="AY65" s="2"/>
    </row>
    <row r="66" spans="1:51">
      <c r="A66" s="100"/>
      <c r="B66" s="101"/>
      <c r="C66" s="22"/>
      <c r="D66" s="22"/>
      <c r="E66" s="22"/>
      <c r="F66" s="102"/>
      <c r="G66" s="94"/>
      <c r="H66" s="95"/>
      <c r="I66" s="95"/>
      <c r="J66" s="95"/>
      <c r="K66" s="96"/>
      <c r="L66" s="95"/>
      <c r="M66" s="95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"/>
      <c r="AF66" s="22"/>
      <c r="AG66" s="98"/>
      <c r="AH66" s="99"/>
      <c r="AI66" s="99"/>
      <c r="AJ66" s="98"/>
      <c r="AK66" s="98"/>
      <c r="AL66" s="98"/>
      <c r="AM66" s="98"/>
      <c r="AN66" s="2"/>
      <c r="AO66" s="2"/>
      <c r="AP66" s="2"/>
      <c r="AQ66" s="2"/>
      <c r="AR66" s="2"/>
      <c r="AS66" s="99"/>
      <c r="AT66" s="98"/>
      <c r="AU66" s="99"/>
      <c r="AV66" s="99"/>
      <c r="AW66" s="98"/>
      <c r="AX66" s="99"/>
      <c r="AY66" s="2"/>
    </row>
    <row r="67" spans="1:51">
      <c r="A67" s="103"/>
      <c r="B67" s="104"/>
      <c r="C67" s="22"/>
      <c r="D67" s="22"/>
      <c r="E67" s="22"/>
      <c r="F67" s="2"/>
      <c r="G67" s="94"/>
      <c r="H67" s="95"/>
      <c r="I67" s="95"/>
      <c r="J67" s="95"/>
      <c r="K67" s="95"/>
      <c r="L67" s="95"/>
      <c r="M67" s="95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"/>
      <c r="AF67" s="22"/>
      <c r="AG67" s="2"/>
      <c r="AH67" s="2"/>
      <c r="AI67" s="2"/>
      <c r="AJ67" s="98"/>
      <c r="AK67" s="98"/>
      <c r="AL67" s="98"/>
      <c r="AM67" s="98"/>
      <c r="AN67" s="2"/>
      <c r="AO67" s="2"/>
      <c r="AP67" s="2"/>
      <c r="AQ67" s="2"/>
      <c r="AR67" s="2"/>
      <c r="AS67" s="99"/>
      <c r="AT67" s="99"/>
      <c r="AU67" s="99"/>
      <c r="AV67" s="99"/>
      <c r="AW67" s="99"/>
      <c r="AX67" s="99"/>
      <c r="AY67" s="2"/>
    </row>
    <row r="68" spans="1:51" ht="15.75">
      <c r="A68" s="166" t="s">
        <v>213</v>
      </c>
      <c r="B68" s="166"/>
      <c r="C68" s="167" t="s">
        <v>214</v>
      </c>
      <c r="D68" s="167"/>
      <c r="E68" s="167"/>
      <c r="F68" s="167"/>
      <c r="G68" s="167"/>
      <c r="H68" s="167"/>
      <c r="I68" s="167"/>
      <c r="J68" s="167"/>
      <c r="K68" s="167"/>
      <c r="L68" s="168" t="s">
        <v>215</v>
      </c>
      <c r="M68" s="168"/>
      <c r="N68" s="168"/>
      <c r="O68" s="168"/>
      <c r="P68" s="168"/>
      <c r="Q68" s="167" t="s">
        <v>363</v>
      </c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06"/>
      <c r="AE68" s="2"/>
      <c r="AF68" s="106"/>
      <c r="AG68" s="2"/>
      <c r="AH68" s="2"/>
      <c r="AI68" s="2"/>
      <c r="AJ68" s="99"/>
      <c r="AK68" s="99"/>
      <c r="AL68" s="99"/>
      <c r="AM68" s="99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</row>
    <row r="69" spans="1:51">
      <c r="A69" s="2"/>
      <c r="B69" s="2"/>
      <c r="C69" s="2"/>
      <c r="D69" s="2"/>
      <c r="E69" s="163"/>
      <c r="F69" s="16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</row>
    <row r="70" spans="1:5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1:5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>
      <c r="A73" s="2"/>
      <c r="B73" s="2"/>
      <c r="C73" s="99"/>
      <c r="D73" s="2"/>
      <c r="E73" s="2"/>
      <c r="F73" s="2"/>
      <c r="G73" s="2"/>
      <c r="H73" s="2"/>
      <c r="I73" s="2"/>
      <c r="J73" s="2"/>
      <c r="K73" s="2"/>
      <c r="L73" s="2"/>
      <c r="M73" s="99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1:5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</row>
    <row r="75" spans="1:51">
      <c r="A75" s="107"/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2"/>
    </row>
    <row r="76" spans="1:51">
      <c r="A76" s="107"/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2"/>
    </row>
    <row r="77" spans="1:51">
      <c r="A77" s="107"/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</row>
    <row r="78" spans="1:51">
      <c r="A78" s="107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</row>
    <row r="79" spans="1:51">
      <c r="A79" s="107"/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</row>
    <row r="80" spans="1:51">
      <c r="A80" s="107"/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</row>
    <row r="81" spans="1:31">
      <c r="A81" s="107"/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pans="1:31">
      <c r="A82" s="107"/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pans="1:31">
      <c r="A83" s="107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pans="1:31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pans="1:31">
      <c r="A85" s="107"/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pans="1:31">
      <c r="A86" s="107"/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pans="1:31">
      <c r="A87" s="107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pans="1:31">
      <c r="A88" s="107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pans="1:31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pans="1:31">
      <c r="A90" s="107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pans="1:31">
      <c r="A91" s="107"/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</row>
    <row r="92" spans="1:31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</row>
    <row r="93" spans="1:31">
      <c r="A93" s="107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</row>
    <row r="94" spans="1:31">
      <c r="A94" s="107"/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</row>
    <row r="95" spans="1:31">
      <c r="A95" s="107"/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</row>
    <row r="96" spans="1:31">
      <c r="A96" s="107"/>
      <c r="B96" s="107"/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</row>
    <row r="97" spans="1:31">
      <c r="A97" s="107"/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</row>
    <row r="98" spans="1:31">
      <c r="A98" s="107"/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</row>
    <row r="99" spans="1:31">
      <c r="A99" s="107"/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</row>
    <row r="100" spans="1:31">
      <c r="A100" s="107"/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</row>
    <row r="101" spans="1:31">
      <c r="A101" s="107"/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</row>
    <row r="102" spans="1:31">
      <c r="A102" s="107"/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</row>
    <row r="103" spans="1:31">
      <c r="A103" s="107"/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</row>
    <row r="104" spans="1:31">
      <c r="A104" s="107"/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</row>
    <row r="105" spans="1:31">
      <c r="A105" s="107"/>
      <c r="B105" s="107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</row>
    <row r="106" spans="1:31">
      <c r="A106" s="107"/>
      <c r="B106" s="107"/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</row>
    <row r="107" spans="1:31">
      <c r="A107" s="107"/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</row>
    <row r="108" spans="1:31">
      <c r="A108" s="107"/>
      <c r="B108" s="107"/>
      <c r="C108" s="107"/>
      <c r="D108" s="107"/>
      <c r="E108" s="107"/>
      <c r="F108" s="107"/>
      <c r="G108" s="107"/>
      <c r="H108" s="107"/>
      <c r="I108" s="107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</row>
    <row r="109" spans="1:31">
      <c r="A109" s="107"/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</row>
    <row r="110" spans="1:31">
      <c r="A110" s="107"/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</row>
    <row r="111" spans="1:31">
      <c r="A111" s="107"/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</row>
    <row r="112" spans="1:31">
      <c r="A112" s="107"/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</row>
    <row r="113" spans="1:31">
      <c r="A113" s="107"/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</row>
    <row r="114" spans="1:31">
      <c r="A114" s="107"/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</row>
    <row r="115" spans="1:31">
      <c r="A115" s="107"/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</row>
  </sheetData>
  <protectedRanges>
    <protectedRange sqref="L5:L64" name="Diapazons4"/>
    <protectedRange sqref="P5:AC64" name="Diapazons2"/>
    <protectedRange sqref="A1 A3 K65:K66 A65 B66 G5:G64 K5:L64 A5:D64" name="Diapazons1"/>
    <protectedRange sqref="M3 C68 Q68 J5:J64" name="Diapazons3"/>
  </protectedRanges>
  <mergeCells count="21">
    <mergeCell ref="AB4:AC4"/>
    <mergeCell ref="A68:B68"/>
    <mergeCell ref="C68:K68"/>
    <mergeCell ref="L68:P68"/>
    <mergeCell ref="Q68:AC68"/>
    <mergeCell ref="E69:F69"/>
    <mergeCell ref="P4:Q4"/>
    <mergeCell ref="R4:S4"/>
    <mergeCell ref="T4:U4"/>
    <mergeCell ref="V4:W4"/>
    <mergeCell ref="X4:Y4"/>
    <mergeCell ref="Z4:AA4"/>
    <mergeCell ref="A1:AC2"/>
    <mergeCell ref="AG1:AH1"/>
    <mergeCell ref="AJ1:AL1"/>
    <mergeCell ref="AN1:AO1"/>
    <mergeCell ref="A3:B3"/>
    <mergeCell ref="I3:L3"/>
    <mergeCell ref="M3:AC3"/>
    <mergeCell ref="AG3:AM3"/>
    <mergeCell ref="AO3:AY3"/>
  </mergeCells>
  <conditionalFormatting sqref="B5:B64">
    <cfRule type="expression" dxfId="77" priority="37" stopIfTrue="1">
      <formula>J5=1</formula>
    </cfRule>
    <cfRule type="expression" dxfId="76" priority="38" stopIfTrue="1">
      <formula>J5=2</formula>
    </cfRule>
    <cfRule type="expression" dxfId="75" priority="39" stopIfTrue="1">
      <formula>J5=3</formula>
    </cfRule>
  </conditionalFormatting>
  <conditionalFormatting sqref="I5:I64">
    <cfRule type="expression" dxfId="71" priority="35" stopIfTrue="1">
      <formula>I5&gt;150</formula>
    </cfRule>
    <cfRule type="expression" dxfId="70" priority="36" stopIfTrue="1">
      <formula>I5&lt;-150</formula>
    </cfRule>
  </conditionalFormatting>
  <conditionalFormatting sqref="P5:P64">
    <cfRule type="expression" dxfId="67" priority="34" stopIfTrue="1">
      <formula>P5=999</formula>
    </cfRule>
  </conditionalFormatting>
  <conditionalFormatting sqref="R5:R64 T5:T64 V5:V64">
    <cfRule type="expression" dxfId="65" priority="33" stopIfTrue="1">
      <formula>R5=999</formula>
    </cfRule>
  </conditionalFormatting>
  <conditionalFormatting sqref="X5:X64 Z5:Z64 AB5:AB64">
    <cfRule type="expression" dxfId="63" priority="32" stopIfTrue="1">
      <formula>X5=999</formula>
    </cfRule>
  </conditionalFormatting>
  <conditionalFormatting sqref="M3">
    <cfRule type="expression" dxfId="61" priority="31" stopIfTrue="1">
      <formula>$M$3=""</formula>
    </cfRule>
  </conditionalFormatting>
  <conditionalFormatting sqref="C68:K68">
    <cfRule type="expression" dxfId="59" priority="30" stopIfTrue="1">
      <formula>$C$68=0</formula>
    </cfRule>
  </conditionalFormatting>
  <conditionalFormatting sqref="Q68:AC68">
    <cfRule type="expression" dxfId="57" priority="29" stopIfTrue="1">
      <formula>$Q$68=0</formula>
    </cfRule>
  </conditionalFormatting>
  <conditionalFormatting sqref="J5:J64">
    <cfRule type="cellIs" dxfId="55" priority="26" stopIfTrue="1" operator="equal">
      <formula>3</formula>
    </cfRule>
    <cfRule type="cellIs" dxfId="54" priority="27" stopIfTrue="1" operator="equal">
      <formula>2</formula>
    </cfRule>
    <cfRule type="cellIs" dxfId="53" priority="28" stopIfTrue="1" operator="equal">
      <formula>1</formula>
    </cfRule>
  </conditionalFormatting>
  <conditionalFormatting sqref="AC5:AC64 Q5:Q64 S5:S64 U5:U64 W5:W64 Y5:Y64 AA5:AA64">
    <cfRule type="cellIs" dxfId="49" priority="25" stopIfTrue="1" operator="equal">
      <formula>2</formula>
    </cfRule>
  </conditionalFormatting>
  <conditionalFormatting sqref="O5:O64">
    <cfRule type="expression" dxfId="47" priority="24" stopIfTrue="1">
      <formula>A5=0</formula>
    </cfRule>
  </conditionalFormatting>
  <conditionalFormatting sqref="N5:N64">
    <cfRule type="expression" dxfId="45" priority="23" stopIfTrue="1">
      <formula>A5=0</formula>
    </cfRule>
  </conditionalFormatting>
  <conditionalFormatting sqref="M5:M64">
    <cfRule type="expression" dxfId="43" priority="22" stopIfTrue="1">
      <formula>A5=0</formula>
    </cfRule>
  </conditionalFormatting>
  <conditionalFormatting sqref="I5:I64">
    <cfRule type="expression" dxfId="41" priority="21" stopIfTrue="1">
      <formula>A5=0</formula>
    </cfRule>
  </conditionalFormatting>
  <conditionalFormatting sqref="F5:F64">
    <cfRule type="expression" dxfId="39" priority="20" stopIfTrue="1">
      <formula>A5=0</formula>
    </cfRule>
  </conditionalFormatting>
  <conditionalFormatting sqref="E5:E64">
    <cfRule type="expression" dxfId="37" priority="19" stopIfTrue="1">
      <formula>A5=0</formula>
    </cfRule>
  </conditionalFormatting>
  <conditionalFormatting sqref="AO5:AO64">
    <cfRule type="expression" dxfId="35" priority="18" stopIfTrue="1">
      <formula>A5=0</formula>
    </cfRule>
  </conditionalFormatting>
  <conditionalFormatting sqref="AP5:AP64">
    <cfRule type="expression" dxfId="33" priority="17" stopIfTrue="1">
      <formula>A5=0</formula>
    </cfRule>
  </conditionalFormatting>
  <conditionalFormatting sqref="AQ5:AQ64">
    <cfRule type="expression" dxfId="31" priority="16" stopIfTrue="1">
      <formula>A5=0</formula>
    </cfRule>
  </conditionalFormatting>
  <conditionalFormatting sqref="AR5:AR64">
    <cfRule type="expression" dxfId="29" priority="15" stopIfTrue="1">
      <formula>A5=0</formula>
    </cfRule>
  </conditionalFormatting>
  <conditionalFormatting sqref="AS5:AS64">
    <cfRule type="expression" dxfId="27" priority="14" stopIfTrue="1">
      <formula>A5=0</formula>
    </cfRule>
  </conditionalFormatting>
  <conditionalFormatting sqref="AT5:AT64">
    <cfRule type="expression" dxfId="25" priority="13" stopIfTrue="1">
      <formula>A5=0</formula>
    </cfRule>
  </conditionalFormatting>
  <conditionalFormatting sqref="AU5:AU64">
    <cfRule type="expression" dxfId="23" priority="12" stopIfTrue="1">
      <formula>A5=0</formula>
    </cfRule>
  </conditionalFormatting>
  <conditionalFormatting sqref="AV5:AV64">
    <cfRule type="expression" dxfId="21" priority="11" stopIfTrue="1">
      <formula>A5=0</formula>
    </cfRule>
  </conditionalFormatting>
  <conditionalFormatting sqref="AW5:AW64">
    <cfRule type="expression" dxfId="19" priority="10" stopIfTrue="1">
      <formula>A5=0</formula>
    </cfRule>
  </conditionalFormatting>
  <conditionalFormatting sqref="AX5:AX64">
    <cfRule type="expression" dxfId="17" priority="9" stopIfTrue="1">
      <formula>A5=0</formula>
    </cfRule>
  </conditionalFormatting>
  <conditionalFormatting sqref="AY5:AY64">
    <cfRule type="expression" dxfId="15" priority="8" stopIfTrue="1">
      <formula>A5=0</formula>
    </cfRule>
  </conditionalFormatting>
  <conditionalFormatting sqref="AG5:AG64">
    <cfRule type="expression" dxfId="13" priority="7" stopIfTrue="1">
      <formula>A5=0</formula>
    </cfRule>
  </conditionalFormatting>
  <conditionalFormatting sqref="AH5:AH64">
    <cfRule type="expression" dxfId="11" priority="6" stopIfTrue="1">
      <formula>A5=0</formula>
    </cfRule>
  </conditionalFormatting>
  <conditionalFormatting sqref="AI5:AI64">
    <cfRule type="expression" dxfId="9" priority="5" stopIfTrue="1">
      <formula>A5=0</formula>
    </cfRule>
  </conditionalFormatting>
  <conditionalFormatting sqref="AJ5:AJ64">
    <cfRule type="expression" dxfId="7" priority="4" stopIfTrue="1">
      <formula>A5=0</formula>
    </cfRule>
  </conditionalFormatting>
  <conditionalFormatting sqref="AK5:AK64">
    <cfRule type="expression" dxfId="5" priority="3" stopIfTrue="1">
      <formula>A5=0</formula>
    </cfRule>
  </conditionalFormatting>
  <conditionalFormatting sqref="AL5:AL64">
    <cfRule type="expression" dxfId="3" priority="2" stopIfTrue="1">
      <formula>A5=0</formula>
    </cfRule>
  </conditionalFormatting>
  <conditionalFormatting sqref="AM5:AM64">
    <cfRule type="expression" dxfId="1" priority="1" stopIfTrue="1">
      <formula>A5=0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M91"/>
  <sheetViews>
    <sheetView topLeftCell="A7" workbookViewId="0">
      <selection activeCell="B23" sqref="B23"/>
    </sheetView>
  </sheetViews>
  <sheetFormatPr defaultRowHeight="12.75"/>
  <cols>
    <col min="1" max="1" width="3.42578125" style="1" customWidth="1"/>
    <col min="2" max="2" width="27.7109375" style="1" customWidth="1"/>
    <col min="3" max="3" width="8.42578125" style="1" customWidth="1"/>
    <col min="4" max="4" width="5" style="1" hidden="1" customWidth="1"/>
    <col min="5" max="7" width="4.7109375" style="1" customWidth="1"/>
    <col min="8" max="8" width="4.7109375" style="1" hidden="1" customWidth="1"/>
    <col min="9" max="12" width="4.7109375" style="1" customWidth="1"/>
    <col min="13" max="13" width="6.7109375" style="1" customWidth="1"/>
    <col min="14" max="15" width="5" style="1" customWidth="1"/>
    <col min="16" max="29" width="3.42578125" style="1" customWidth="1"/>
    <col min="30" max="30" width="2.42578125" style="1" customWidth="1"/>
    <col min="31" max="31" width="3.7109375" style="1" customWidth="1"/>
    <col min="32" max="32" width="2.42578125" style="1" customWidth="1"/>
    <col min="33" max="39" width="5.7109375" style="1" customWidth="1"/>
    <col min="40" max="40" width="2.42578125" style="1" customWidth="1"/>
    <col min="41" max="47" width="5.7109375" style="1" customWidth="1"/>
    <col min="48" max="48" width="5.85546875" style="1" customWidth="1"/>
    <col min="49" max="50" width="6.42578125" style="1" customWidth="1"/>
    <col min="51" max="51" width="9.42578125" style="1" customWidth="1"/>
    <col min="52" max="52" width="9.140625" style="7"/>
    <col min="53" max="53" width="18.7109375" style="7" customWidth="1"/>
    <col min="54" max="54" width="7.42578125" style="7" customWidth="1"/>
    <col min="55" max="65" width="9.140625" style="7"/>
    <col min="66" max="16384" width="9.140625" style="1"/>
  </cols>
  <sheetData>
    <row r="1" spans="1:54" ht="18.75">
      <c r="A1" s="173" t="s">
        <v>365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3"/>
      <c r="AE1" s="3"/>
      <c r="AF1" s="4"/>
      <c r="AG1" s="174" t="s">
        <v>0</v>
      </c>
      <c r="AH1" s="175"/>
      <c r="AI1" s="5">
        <f>SUM(MAX(L5:L40)*2)</f>
        <v>14</v>
      </c>
      <c r="AJ1" s="176" t="s">
        <v>1</v>
      </c>
      <c r="AK1" s="177"/>
      <c r="AL1" s="178"/>
      <c r="AM1" s="6">
        <f>SUM(ROUND(AI1/100*65,0))</f>
        <v>9</v>
      </c>
      <c r="AN1" s="174" t="s">
        <v>2</v>
      </c>
      <c r="AO1" s="175"/>
      <c r="AP1" s="6">
        <f>MAX(L5:L40)</f>
        <v>7</v>
      </c>
      <c r="AQ1" s="7"/>
      <c r="AR1" s="7"/>
      <c r="AS1" s="7"/>
      <c r="AT1" s="7"/>
      <c r="AU1" s="7"/>
      <c r="AV1" s="7"/>
      <c r="AW1" s="7"/>
      <c r="AX1" s="7"/>
      <c r="AY1" s="7"/>
    </row>
    <row r="2" spans="1:54" ht="15.7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7"/>
      <c r="AE2" s="7"/>
      <c r="AF2" s="7"/>
      <c r="AG2" s="9"/>
      <c r="AH2" s="9"/>
      <c r="AI2" s="9"/>
      <c r="AJ2" s="9"/>
      <c r="AK2" s="9"/>
      <c r="AL2" s="9"/>
      <c r="AM2" s="9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</row>
    <row r="3" spans="1:54" ht="15.75">
      <c r="A3" s="180" t="s">
        <v>260</v>
      </c>
      <c r="B3" s="180"/>
      <c r="C3" s="10"/>
      <c r="D3" s="109"/>
      <c r="E3" s="109"/>
      <c r="F3" s="109"/>
      <c r="G3" s="109"/>
      <c r="H3" s="11"/>
      <c r="I3" s="168" t="s">
        <v>4</v>
      </c>
      <c r="J3" s="168"/>
      <c r="K3" s="168"/>
      <c r="L3" s="168"/>
      <c r="M3" s="181" t="s">
        <v>5</v>
      </c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3"/>
      <c r="AE3" s="7"/>
      <c r="AF3" s="13"/>
      <c r="AG3" s="169" t="s">
        <v>6</v>
      </c>
      <c r="AH3" s="169"/>
      <c r="AI3" s="169"/>
      <c r="AJ3" s="169"/>
      <c r="AK3" s="169"/>
      <c r="AL3" s="169"/>
      <c r="AM3" s="169"/>
      <c r="AN3" s="7"/>
      <c r="AO3" s="169" t="s">
        <v>7</v>
      </c>
      <c r="AP3" s="169"/>
      <c r="AQ3" s="169"/>
      <c r="AR3" s="169"/>
      <c r="AS3" s="169"/>
      <c r="AT3" s="169"/>
      <c r="AU3" s="169"/>
      <c r="AV3" s="169"/>
      <c r="AW3" s="169"/>
      <c r="AX3" s="169"/>
      <c r="AY3" s="169"/>
    </row>
    <row r="4" spans="1:54" ht="25.5">
      <c r="A4" s="14" t="s">
        <v>8</v>
      </c>
      <c r="B4" s="15" t="s">
        <v>9</v>
      </c>
      <c r="C4" s="16" t="s">
        <v>10</v>
      </c>
      <c r="D4" s="17" t="s">
        <v>11</v>
      </c>
      <c r="E4" s="18" t="s">
        <v>12</v>
      </c>
      <c r="F4" s="19" t="s">
        <v>13</v>
      </c>
      <c r="G4" s="19" t="s">
        <v>14</v>
      </c>
      <c r="H4" s="19" t="s">
        <v>15</v>
      </c>
      <c r="I4" s="19" t="s">
        <v>16</v>
      </c>
      <c r="J4" s="19" t="s">
        <v>17</v>
      </c>
      <c r="K4" s="19" t="s">
        <v>18</v>
      </c>
      <c r="L4" s="19" t="s">
        <v>19</v>
      </c>
      <c r="M4" s="19" t="s">
        <v>20</v>
      </c>
      <c r="N4" s="19" t="s">
        <v>21</v>
      </c>
      <c r="O4" s="20" t="s">
        <v>22</v>
      </c>
      <c r="P4" s="170">
        <v>1</v>
      </c>
      <c r="Q4" s="171"/>
      <c r="R4" s="165">
        <v>2</v>
      </c>
      <c r="S4" s="172"/>
      <c r="T4" s="172">
        <v>3</v>
      </c>
      <c r="U4" s="172"/>
      <c r="V4" s="172">
        <v>4</v>
      </c>
      <c r="W4" s="172"/>
      <c r="X4" s="172">
        <v>5</v>
      </c>
      <c r="Y4" s="172"/>
      <c r="Z4" s="172">
        <v>6</v>
      </c>
      <c r="AA4" s="172"/>
      <c r="AB4" s="172">
        <v>7</v>
      </c>
      <c r="AC4" s="172"/>
      <c r="AD4" s="21"/>
      <c r="AE4" s="7"/>
      <c r="AF4" s="21"/>
      <c r="AG4" s="23">
        <v>1</v>
      </c>
      <c r="AH4" s="23">
        <v>2</v>
      </c>
      <c r="AI4" s="23">
        <v>3</v>
      </c>
      <c r="AJ4" s="23">
        <v>4</v>
      </c>
      <c r="AK4" s="23">
        <v>5</v>
      </c>
      <c r="AL4" s="23">
        <v>6</v>
      </c>
      <c r="AM4" s="23">
        <v>7</v>
      </c>
      <c r="AN4" s="24"/>
      <c r="AO4" s="25">
        <v>1</v>
      </c>
      <c r="AP4" s="25">
        <v>2</v>
      </c>
      <c r="AQ4" s="25">
        <v>3</v>
      </c>
      <c r="AR4" s="25">
        <v>4</v>
      </c>
      <c r="AS4" s="25">
        <v>5</v>
      </c>
      <c r="AT4" s="25">
        <v>6</v>
      </c>
      <c r="AU4" s="25">
        <v>7</v>
      </c>
      <c r="AV4" s="25" t="s">
        <v>23</v>
      </c>
      <c r="AW4" s="26" t="s">
        <v>24</v>
      </c>
      <c r="AX4" s="26" t="s">
        <v>25</v>
      </c>
      <c r="AY4" s="27" t="s">
        <v>261</v>
      </c>
      <c r="BA4" s="110" t="s">
        <v>27</v>
      </c>
      <c r="BB4" s="23" t="s">
        <v>28</v>
      </c>
    </row>
    <row r="5" spans="1:54" ht="14.25">
      <c r="A5" s="29">
        <v>1</v>
      </c>
      <c r="B5" s="30" t="s">
        <v>262</v>
      </c>
      <c r="C5" s="31" t="s">
        <v>219</v>
      </c>
      <c r="D5" s="32"/>
      <c r="E5" s="111">
        <f>IF(G5=0,0,IF(G5+F5&lt;1000,1000,G5+F5))</f>
        <v>1879</v>
      </c>
      <c r="F5" s="112">
        <f>IF(L5=0,0,IF(G5+(IF(I5&gt;-150,(IF(I5&gt;=150,IF(K5&gt;=$AM$1,0,SUM(IF(MAX(P5:AC5)=999,K5-2,K5)-L5*2*(15+50)%)*10),SUM(IF(MAX(P5:AC5)=999,K5-2,K5)-L5*2*(I5/10+50)%)*10)),(IF(I5&lt;-150,IF((IF(MAX(P5:AC5)=999,K5-2,K5)-L5*2*(I5/10+50)%)*10&lt;1,0,(IF(MAX(P5:AC5)=999,K5-2,K5)-L5*2*(I5/10+50)%)*10))))),(IF(I5&gt;-150,(IF(I5&gt;150,IF(K5&gt;=$AM$1,0,SUM(IF(MAX(P5:AC5)=999,K5-2,K5)-L5*2*(15+50)%)*10),SUM(IF(MAX(P5:AC5)=999,K5-2,K5)-L5*2*(I5/10+50)%)*10)),(IF(I5&lt;-150,IF((IF(MAX(P5:AC5)=999,K5-2,K5)-L5*2*(I5/10+50)%)*10&lt;1,0,(IF(MAX(P5:AC5)=999,K5-2,K5)-L5*2*(I5/10+50)%)*10)))))))</f>
        <v>-10.999999999999996</v>
      </c>
      <c r="G5" s="113">
        <v>1890</v>
      </c>
      <c r="H5" s="114"/>
      <c r="I5" s="115">
        <f>SUM(G5-M5)</f>
        <v>249.71428571428578</v>
      </c>
      <c r="J5" s="116">
        <f>BB5</f>
        <v>10</v>
      </c>
      <c r="K5" s="117">
        <v>8</v>
      </c>
      <c r="L5" s="118">
        <v>7</v>
      </c>
      <c r="M5" s="119">
        <f>IF(B5="",0,SUM(AG5:AM5)/L5)</f>
        <v>1640.2857142857142</v>
      </c>
      <c r="N5" s="120">
        <f>AV5</f>
        <v>56</v>
      </c>
      <c r="O5" s="121">
        <f>AY5</f>
        <v>41</v>
      </c>
      <c r="P5" s="122">
        <v>18</v>
      </c>
      <c r="Q5" s="123">
        <v>2</v>
      </c>
      <c r="R5" s="124">
        <v>15</v>
      </c>
      <c r="S5" s="123">
        <v>2</v>
      </c>
      <c r="T5" s="125">
        <v>6</v>
      </c>
      <c r="U5" s="126">
        <v>0</v>
      </c>
      <c r="V5" s="125">
        <v>4</v>
      </c>
      <c r="W5" s="126">
        <v>1</v>
      </c>
      <c r="X5" s="125">
        <v>20</v>
      </c>
      <c r="Y5" s="126">
        <v>2</v>
      </c>
      <c r="Z5" s="125">
        <v>8</v>
      </c>
      <c r="AA5" s="126">
        <v>1</v>
      </c>
      <c r="AB5" s="125">
        <v>7</v>
      </c>
      <c r="AC5" s="126">
        <v>0</v>
      </c>
      <c r="AD5" s="127"/>
      <c r="AE5" s="7"/>
      <c r="AF5" s="127"/>
      <c r="AG5" s="128">
        <f t="shared" ref="AG5:AG40" si="0">IF(B5="",0,IF(B5="BRIVS",0,(LOOKUP(P5,$A$5:$A$40,$G$5:$G$40))))</f>
        <v>1572</v>
      </c>
      <c r="AH5" s="129">
        <f t="shared" ref="AH5:AH40" si="1">IF(B5="",0,IF(B5="BRIVS",0,(LOOKUP(R5,$A$5:$A$40,$G$5:$G$40))))</f>
        <v>1581</v>
      </c>
      <c r="AI5" s="129">
        <f t="shared" ref="AI5:AI40" si="2">IF(B5="",0,IF(B5="BRIVS",0,(LOOKUP(T5,$A$5:$A$40,$G$5:$G$40))))</f>
        <v>1719</v>
      </c>
      <c r="AJ5" s="129">
        <f t="shared" ref="AJ5:AJ40" si="3">IF(B5="",0,IF(B5="BRIVS",0,(LOOKUP(V5,$A$5:$A$40,$G$5:$G$40))))</f>
        <v>1759</v>
      </c>
      <c r="AK5" s="129">
        <f t="shared" ref="AK5:AK40" si="4">IF(B5="",0,IF(B5="BRIVS",0,(LOOKUP(X5,$A$5:$A$40,$G$5:$G$40))))</f>
        <v>1518</v>
      </c>
      <c r="AL5" s="129">
        <f t="shared" ref="AL5:AL40" si="5">IF(B5="",0,IF(B5="BRIVS",0,(LOOKUP(Z5,$A$5:$A$40,$G$5:$G$40))))</f>
        <v>1646</v>
      </c>
      <c r="AM5" s="130">
        <f t="shared" ref="AM5:AM40" si="6">IF(B5="",0,IF(B5="BRIVS",0,(LOOKUP(AB5,$A$5:$A$40,$G$5:$G$40))))</f>
        <v>1687</v>
      </c>
      <c r="AN5" s="7"/>
      <c r="AO5" s="128">
        <f t="shared" ref="AO5:AO40" si="7">IF(P5=999,0,(LOOKUP($P5,$A$5:$A$40,$K$5:$K$40)))</f>
        <v>6</v>
      </c>
      <c r="AP5" s="129">
        <f t="shared" ref="AP5:AP40" si="8">IF(R5=999,0,(LOOKUP($R5,$A$5:$A$40,$K$5:$K$40)))</f>
        <v>5</v>
      </c>
      <c r="AQ5" s="129">
        <f t="shared" ref="AQ5:AQ40" si="9">IF(T5=999,0,(LOOKUP($T5,$A$5:$A$40,$K$5:$K$40)))</f>
        <v>10</v>
      </c>
      <c r="AR5" s="129">
        <f t="shared" ref="AR5:AR40" si="10">IF(V5=999,0,(LOOKUP($V5,$A$5:$A$40,$K$5:$K$40)))</f>
        <v>8</v>
      </c>
      <c r="AS5" s="129">
        <f t="shared" ref="AS5:AS40" si="11">IF(X5=999,0,(LOOKUP($X5,$A$5:$A$40,$K$5:$K$40)))</f>
        <v>8</v>
      </c>
      <c r="AT5" s="129">
        <f t="shared" ref="AT5:AT40" si="12">IF(Z5=999,0,(LOOKUP($Z5,$A$5:$A$40,$K$5:$K$40)))</f>
        <v>9</v>
      </c>
      <c r="AU5" s="129">
        <f t="shared" ref="AU5:AU40" si="13">IF(AB5=999,0,(LOOKUP($AB5,$A$5:$A$40,$K$5:$K$40)))</f>
        <v>10</v>
      </c>
      <c r="AV5" s="131">
        <f>SUM(AO5,AP5,AQ5,AR5,AS5,AU5,AT5)</f>
        <v>56</v>
      </c>
      <c r="AW5" s="129">
        <f>IF(B5="",0,(IF($AP$1=4,MIN(AO5:AR5),IF($AP$1=5,MIN(AO5:AS5),IF($AP$1=6,MIN(AO5:AT5),IF($AP$1=7,MIN(AO5:AU5),IF($AP$1=8,MIN(AO5:AU5))))))))</f>
        <v>5</v>
      </c>
      <c r="AX5" s="129">
        <f>IF(B5="",0,(IF($AP$1=4,MAX(AO5:AR5),IF($AP$1=5,MAX(AO5:AS5),IF($AP$1=6,MAX(AO5:AT5),IF($AP$1=7,MAX(AO5:AU5),IF($AP$1=8,MAX(AO5:AU5))))))))</f>
        <v>10</v>
      </c>
      <c r="AY5" s="132">
        <f>SUM($AV5-$AW5-AX5)</f>
        <v>41</v>
      </c>
      <c r="BA5" s="133">
        <f t="shared" ref="BA5:BA40" si="14">COUNTIF($K$5:$K$40,"&lt;"&amp;K5)+COUNTIFS($K$5:$K$40,K5,$N$5:$N$40,"&lt;"&amp;N5)+COUNTIFS($K$5:$K$40,K5,$N$5:$N$40,N5,$O$5:$O$40,"&lt;"&amp;O5)+1</f>
        <v>27</v>
      </c>
      <c r="BB5" s="134">
        <f t="shared" ref="BB5:BB40" si="15">IF(L5=0,0,RANK(BA5,$BA$5:$BA$40,0))</f>
        <v>10</v>
      </c>
    </row>
    <row r="6" spans="1:54" ht="14.25">
      <c r="A6" s="61">
        <v>2</v>
      </c>
      <c r="B6" s="62" t="s">
        <v>263</v>
      </c>
      <c r="C6" s="108" t="s">
        <v>219</v>
      </c>
      <c r="D6" s="63"/>
      <c r="E6" s="135">
        <f>IF(G6=0,0,IF(G6+F6&lt;1000,1000,G6+F6))</f>
        <v>1851</v>
      </c>
      <c r="F6" s="136">
        <f>IF(L6=0,0,IF(G6+(IF(I6&gt;-150,(IF(I6&gt;=150,IF(K6&gt;=$AM$1,0,SUM(IF(MAX(P6:AC6)=999,K6-2,K6)-L6*2*(15+50)%)*10),SUM(IF(MAX(P6:AC6)=999,K6-2,K6)-L6*2*(I6/10+50)%)*10)),(IF(I6&lt;-150,IF((IF(MAX(P6:AC6)=999,K6-2,K6)-L6*2*(I6/10+50)%)*10&lt;1,0,(IF(MAX(P6:AC6)=999,K6-2,K6)-L6*2*(I6/10+50)%)*10))))),(IF(I6&gt;-150,(IF(I6&gt;150,IF(K6&gt;=$AM$1,0,SUM(IF(MAX(P6:AC6)=999,K6-2,K6)-L6*2*(15+50)%)*10),SUM(IF(MAX(P6:AC6)=999,K6-2,K6)-L6*2*(I6/10+50)%)*10)),(IF(I6&lt;-150,IF((IF(MAX(P6:AC6)=999,K6-2,K6)-L6*2*(I6/10+50)%)*10&lt;1,0,(IF(MAX(P6:AC6)=999,K6-2,K6)-L6*2*(I6/10+50)%)*10)))))))</f>
        <v>0</v>
      </c>
      <c r="G6" s="137">
        <v>1851</v>
      </c>
      <c r="H6" s="138"/>
      <c r="I6" s="139">
        <f>SUM(G6-M6)</f>
        <v>335.28571428571422</v>
      </c>
      <c r="J6" s="140">
        <f>BB6</f>
        <v>2</v>
      </c>
      <c r="K6" s="60">
        <v>11</v>
      </c>
      <c r="L6" s="141">
        <v>7</v>
      </c>
      <c r="M6" s="142">
        <f>IF(B6="",0,SUM(AG6:AM6)/L6)</f>
        <v>1515.7142857142858</v>
      </c>
      <c r="N6" s="139">
        <f>AV6</f>
        <v>56</v>
      </c>
      <c r="O6" s="143">
        <f>AY6</f>
        <v>39</v>
      </c>
      <c r="P6" s="144">
        <v>19</v>
      </c>
      <c r="Q6" s="145">
        <v>1</v>
      </c>
      <c r="R6" s="146">
        <v>35</v>
      </c>
      <c r="S6" s="147">
        <v>2</v>
      </c>
      <c r="T6" s="148">
        <v>27</v>
      </c>
      <c r="U6" s="147">
        <v>2</v>
      </c>
      <c r="V6" s="149">
        <v>31</v>
      </c>
      <c r="W6" s="147">
        <v>1</v>
      </c>
      <c r="X6" s="148">
        <v>17</v>
      </c>
      <c r="Y6" s="147">
        <v>2</v>
      </c>
      <c r="Z6" s="148">
        <v>6</v>
      </c>
      <c r="AA6" s="147">
        <v>2</v>
      </c>
      <c r="AB6" s="148">
        <v>5</v>
      </c>
      <c r="AC6" s="147">
        <v>1</v>
      </c>
      <c r="AD6" s="127"/>
      <c r="AE6" s="7"/>
      <c r="AF6" s="127"/>
      <c r="AG6" s="150">
        <f t="shared" si="0"/>
        <v>1531</v>
      </c>
      <c r="AH6" s="151">
        <f t="shared" si="1"/>
        <v>1283</v>
      </c>
      <c r="AI6" s="151">
        <f t="shared" si="2"/>
        <v>1438</v>
      </c>
      <c r="AJ6" s="151">
        <f t="shared" si="3"/>
        <v>1335</v>
      </c>
      <c r="AK6" s="151">
        <f t="shared" si="4"/>
        <v>1578</v>
      </c>
      <c r="AL6" s="151">
        <f t="shared" si="5"/>
        <v>1719</v>
      </c>
      <c r="AM6" s="152">
        <f t="shared" si="6"/>
        <v>1726</v>
      </c>
      <c r="AN6" s="7"/>
      <c r="AO6" s="150">
        <f t="shared" si="7"/>
        <v>7</v>
      </c>
      <c r="AP6" s="151">
        <f t="shared" si="8"/>
        <v>5</v>
      </c>
      <c r="AQ6" s="151">
        <f t="shared" si="9"/>
        <v>6</v>
      </c>
      <c r="AR6" s="151">
        <f t="shared" si="10"/>
        <v>9</v>
      </c>
      <c r="AS6" s="151">
        <f t="shared" si="11"/>
        <v>7</v>
      </c>
      <c r="AT6" s="151">
        <f t="shared" si="12"/>
        <v>10</v>
      </c>
      <c r="AU6" s="151">
        <f t="shared" si="13"/>
        <v>12</v>
      </c>
      <c r="AV6" s="153">
        <f>SUM(AO6,AP6,AQ6,AR6,AS6,AU6,AT6)</f>
        <v>56</v>
      </c>
      <c r="AW6" s="151">
        <f>IF(B6="",0,(IF($AP$1=4,MIN(AO6:AR6),IF($AP$1=5,MIN(AO6:AS6),IF($AP$1=6,MIN(AO6:AT6),IF($AP$1=7,MIN(AO6:AU6),IF($AP$1=8,MIN(AO6:AU6))))))))</f>
        <v>5</v>
      </c>
      <c r="AX6" s="151">
        <f>IF(B6="",0,(IF($AP$1=4,MAX(AO6:AR6),IF($AP$1=5,MAX(AO6:AS6),IF($AP$1=6,MAX(AO6:AT6),IF($AP$1=7,MAX(AO6:AU6),IF($AP$1=8,MAX(AO6:AU6))))))))</f>
        <v>12</v>
      </c>
      <c r="AY6" s="154">
        <f>SUM($AV6-$AW6-AX6)</f>
        <v>39</v>
      </c>
      <c r="BA6" s="155">
        <f t="shared" si="14"/>
        <v>35</v>
      </c>
      <c r="BB6" s="156">
        <f t="shared" si="15"/>
        <v>2</v>
      </c>
    </row>
    <row r="7" spans="1:54" ht="14.25">
      <c r="A7" s="61">
        <v>3</v>
      </c>
      <c r="B7" s="62" t="s">
        <v>264</v>
      </c>
      <c r="C7" s="62" t="s">
        <v>219</v>
      </c>
      <c r="D7" s="63"/>
      <c r="E7" s="135">
        <f t="shared" ref="E7:E40" si="16">IF(G7=0,0,IF(G7+F7&lt;1000,1000,G7+F7))</f>
        <v>1773</v>
      </c>
      <c r="F7" s="136">
        <f t="shared" ref="F7:F40" si="17">IF(L7=0,0,IF(G7+(IF(I7&gt;-150,(IF(I7&gt;=150,IF(K7&gt;=$AM$1,0,SUM(IF(MAX(P7:AC7)=999,K7-2,K7)-L7*2*(15+50)%)*10),SUM(IF(MAX(P7:AC7)=999,K7-2,K7)-L7*2*(I7/10+50)%)*10)),(IF(I7&lt;-150,IF((IF(MAX(P7:AC7)=999,K7-2,K7)-L7*2*(I7/10+50)%)*10&lt;1,0,(IF(MAX(P7:AC7)=999,K7-2,K7)-L7*2*(I7/10+50)%)*10))))),(IF(I7&gt;-150,(IF(I7&gt;150,IF(K7&gt;=$AM$1,0,SUM(IF(MAX(P7:AC7)=999,K7-2,K7)-L7*2*(15+50)%)*10),SUM(IF(MAX(P7:AC7)=999,K7-2,K7)-L7*2*(I7/10+50)%)*10)),(IF(I7&lt;-150,IF((IF(MAX(P7:AC7)=999,K7-2,K7)-L7*2*(I7/10+50)%)*10&lt;1,0,(IF(MAX(P7:AC7)=999,K7-2,K7)-L7*2*(I7/10+50)%)*10)))))))</f>
        <v>0</v>
      </c>
      <c r="G7" s="137">
        <v>1773</v>
      </c>
      <c r="H7" s="138"/>
      <c r="I7" s="139">
        <f t="shared" ref="I7:I40" si="18">SUM(G7-M7)</f>
        <v>341.85714285714289</v>
      </c>
      <c r="J7" s="140">
        <f t="shared" ref="J7:J40" si="19">BB7</f>
        <v>9</v>
      </c>
      <c r="K7" s="60">
        <v>9</v>
      </c>
      <c r="L7" s="157">
        <v>7</v>
      </c>
      <c r="M7" s="158">
        <f t="shared" ref="M7:M40" si="20">IF(B7="",0,SUM(AG7:AM7)/L7)</f>
        <v>1431.1428571428571</v>
      </c>
      <c r="N7" s="139">
        <f t="shared" ref="N7:N40" si="21">AV7</f>
        <v>46</v>
      </c>
      <c r="O7" s="143">
        <f t="shared" ref="O7:O40" si="22">AY7</f>
        <v>33</v>
      </c>
      <c r="P7" s="144">
        <v>20</v>
      </c>
      <c r="Q7" s="145">
        <v>0</v>
      </c>
      <c r="R7" s="159">
        <v>30</v>
      </c>
      <c r="S7" s="147">
        <v>2</v>
      </c>
      <c r="T7" s="148">
        <v>31</v>
      </c>
      <c r="U7" s="147">
        <v>0</v>
      </c>
      <c r="V7" s="159">
        <v>23</v>
      </c>
      <c r="W7" s="147">
        <v>1</v>
      </c>
      <c r="X7" s="148">
        <v>33</v>
      </c>
      <c r="Y7" s="147">
        <v>2</v>
      </c>
      <c r="Z7" s="148">
        <v>28</v>
      </c>
      <c r="AA7" s="147">
        <v>2</v>
      </c>
      <c r="AB7" s="148">
        <v>19</v>
      </c>
      <c r="AC7" s="147">
        <v>2</v>
      </c>
      <c r="AD7" s="127"/>
      <c r="AE7" s="7"/>
      <c r="AF7" s="127"/>
      <c r="AG7" s="150">
        <f t="shared" si="0"/>
        <v>1518</v>
      </c>
      <c r="AH7" s="151">
        <f t="shared" si="1"/>
        <v>1382</v>
      </c>
      <c r="AI7" s="151">
        <f t="shared" si="2"/>
        <v>1335</v>
      </c>
      <c r="AJ7" s="151">
        <f t="shared" si="3"/>
        <v>1493</v>
      </c>
      <c r="AK7" s="151">
        <f t="shared" si="4"/>
        <v>1326</v>
      </c>
      <c r="AL7" s="151">
        <f t="shared" si="5"/>
        <v>1433</v>
      </c>
      <c r="AM7" s="152">
        <f t="shared" si="6"/>
        <v>1531</v>
      </c>
      <c r="AN7" s="7"/>
      <c r="AO7" s="150">
        <f t="shared" si="7"/>
        <v>8</v>
      </c>
      <c r="AP7" s="151">
        <f t="shared" si="8"/>
        <v>4</v>
      </c>
      <c r="AQ7" s="151">
        <f t="shared" si="9"/>
        <v>9</v>
      </c>
      <c r="AR7" s="151">
        <f t="shared" si="10"/>
        <v>6</v>
      </c>
      <c r="AS7" s="151">
        <f t="shared" si="11"/>
        <v>5</v>
      </c>
      <c r="AT7" s="151">
        <f t="shared" si="12"/>
        <v>7</v>
      </c>
      <c r="AU7" s="151">
        <f t="shared" si="13"/>
        <v>7</v>
      </c>
      <c r="AV7" s="153">
        <f t="shared" ref="AV7:AV40" si="23">SUM(AO7,AP7,AQ7,AR7,AS7,AU7,AT7)</f>
        <v>46</v>
      </c>
      <c r="AW7" s="151">
        <f t="shared" ref="AW7:AW40" si="24">IF(B7="",0,(IF($AP$1=4,MIN(AO7:AR7),IF($AP$1=5,MIN(AO7:AS7),IF($AP$1=6,MIN(AO7:AT7),IF($AP$1=7,MIN(AO7:AU7),IF($AP$1=8,MIN(AO7:AU7))))))))</f>
        <v>4</v>
      </c>
      <c r="AX7" s="151">
        <f t="shared" ref="AX7:AX40" si="25">IF(B7="",0,(IF($AP$1=4,MAX(AO7:AR7),IF($AP$1=5,MAX(AO7:AS7),IF($AP$1=6,MAX(AO7:AT7),IF($AP$1=7,MAX(AO7:AU7),IF($AP$1=8,MAX(AO7:AU7))))))))</f>
        <v>9</v>
      </c>
      <c r="AY7" s="154">
        <f t="shared" ref="AY7:AY40" si="26">SUM($AV7-$AW7-AX7)</f>
        <v>33</v>
      </c>
      <c r="BA7" s="155">
        <f t="shared" si="14"/>
        <v>28</v>
      </c>
      <c r="BB7" s="156">
        <f t="shared" si="15"/>
        <v>9</v>
      </c>
    </row>
    <row r="8" spans="1:54" ht="14.25">
      <c r="A8" s="61">
        <v>4</v>
      </c>
      <c r="B8" s="62" t="s">
        <v>265</v>
      </c>
      <c r="C8" s="62" t="s">
        <v>219</v>
      </c>
      <c r="D8" s="63"/>
      <c r="E8" s="135">
        <f t="shared" si="16"/>
        <v>1748</v>
      </c>
      <c r="F8" s="136">
        <f t="shared" si="17"/>
        <v>-10.999999999999996</v>
      </c>
      <c r="G8" s="137">
        <v>1759</v>
      </c>
      <c r="H8" s="138"/>
      <c r="I8" s="139">
        <f t="shared" si="18"/>
        <v>198.28571428571422</v>
      </c>
      <c r="J8" s="140">
        <f t="shared" si="19"/>
        <v>16</v>
      </c>
      <c r="K8" s="60">
        <v>8</v>
      </c>
      <c r="L8" s="142">
        <v>7</v>
      </c>
      <c r="M8" s="158">
        <f t="shared" si="20"/>
        <v>1560.7142857142858</v>
      </c>
      <c r="N8" s="139">
        <f t="shared" si="21"/>
        <v>46</v>
      </c>
      <c r="O8" s="143">
        <f t="shared" si="22"/>
        <v>32</v>
      </c>
      <c r="P8" s="144">
        <v>21</v>
      </c>
      <c r="Q8" s="145">
        <v>1</v>
      </c>
      <c r="R8" s="159">
        <v>27</v>
      </c>
      <c r="S8" s="147">
        <v>0</v>
      </c>
      <c r="T8" s="148">
        <v>25</v>
      </c>
      <c r="U8" s="147">
        <v>2</v>
      </c>
      <c r="V8" s="159">
        <v>1</v>
      </c>
      <c r="W8" s="147">
        <v>1</v>
      </c>
      <c r="X8" s="148">
        <v>11</v>
      </c>
      <c r="Y8" s="147">
        <v>0</v>
      </c>
      <c r="Z8" s="148">
        <v>29</v>
      </c>
      <c r="AA8" s="147">
        <v>2</v>
      </c>
      <c r="AB8" s="148">
        <v>18</v>
      </c>
      <c r="AC8" s="147">
        <v>2</v>
      </c>
      <c r="AD8" s="127"/>
      <c r="AE8" s="7"/>
      <c r="AF8" s="127"/>
      <c r="AG8" s="150">
        <f t="shared" si="0"/>
        <v>1518</v>
      </c>
      <c r="AH8" s="151">
        <f t="shared" si="1"/>
        <v>1438</v>
      </c>
      <c r="AI8" s="151">
        <f t="shared" si="2"/>
        <v>1485</v>
      </c>
      <c r="AJ8" s="151">
        <f t="shared" si="3"/>
        <v>1890</v>
      </c>
      <c r="AK8" s="151">
        <f t="shared" si="4"/>
        <v>1635</v>
      </c>
      <c r="AL8" s="151">
        <f t="shared" si="5"/>
        <v>1387</v>
      </c>
      <c r="AM8" s="152">
        <f t="shared" si="6"/>
        <v>1572</v>
      </c>
      <c r="AN8" s="7"/>
      <c r="AO8" s="150">
        <f t="shared" si="7"/>
        <v>6</v>
      </c>
      <c r="AP8" s="151">
        <f t="shared" si="8"/>
        <v>6</v>
      </c>
      <c r="AQ8" s="151">
        <f t="shared" si="9"/>
        <v>5</v>
      </c>
      <c r="AR8" s="151">
        <f t="shared" si="10"/>
        <v>8</v>
      </c>
      <c r="AS8" s="151">
        <f t="shared" si="11"/>
        <v>9</v>
      </c>
      <c r="AT8" s="151">
        <f t="shared" si="12"/>
        <v>6</v>
      </c>
      <c r="AU8" s="151">
        <f t="shared" si="13"/>
        <v>6</v>
      </c>
      <c r="AV8" s="153">
        <f t="shared" si="23"/>
        <v>46</v>
      </c>
      <c r="AW8" s="151">
        <f t="shared" si="24"/>
        <v>5</v>
      </c>
      <c r="AX8" s="151">
        <f t="shared" si="25"/>
        <v>9</v>
      </c>
      <c r="AY8" s="154">
        <f t="shared" si="26"/>
        <v>32</v>
      </c>
      <c r="BA8" s="155">
        <f t="shared" si="14"/>
        <v>21</v>
      </c>
      <c r="BB8" s="156">
        <f t="shared" si="15"/>
        <v>16</v>
      </c>
    </row>
    <row r="9" spans="1:54" ht="14.25">
      <c r="A9" s="61">
        <v>5</v>
      </c>
      <c r="B9" s="62" t="s">
        <v>266</v>
      </c>
      <c r="C9" s="62" t="s">
        <v>219</v>
      </c>
      <c r="D9" s="63"/>
      <c r="E9" s="135">
        <f t="shared" si="16"/>
        <v>1762.7</v>
      </c>
      <c r="F9" s="136">
        <f t="shared" si="17"/>
        <v>36.700000000000003</v>
      </c>
      <c r="G9" s="137">
        <v>1726</v>
      </c>
      <c r="H9" s="138"/>
      <c r="I9" s="139">
        <f t="shared" si="18"/>
        <v>95</v>
      </c>
      <c r="J9" s="140">
        <f t="shared" si="19"/>
        <v>1</v>
      </c>
      <c r="K9" s="60">
        <v>12</v>
      </c>
      <c r="L9" s="160">
        <v>7</v>
      </c>
      <c r="M9" s="158">
        <f t="shared" si="20"/>
        <v>1631</v>
      </c>
      <c r="N9" s="139">
        <f t="shared" si="21"/>
        <v>62</v>
      </c>
      <c r="O9" s="143">
        <f t="shared" si="22"/>
        <v>44</v>
      </c>
      <c r="P9" s="144">
        <v>22</v>
      </c>
      <c r="Q9" s="145">
        <v>2</v>
      </c>
      <c r="R9" s="159">
        <v>16</v>
      </c>
      <c r="S9" s="147">
        <v>2</v>
      </c>
      <c r="T9" s="148">
        <v>28</v>
      </c>
      <c r="U9" s="147">
        <v>2</v>
      </c>
      <c r="V9" s="159">
        <v>6</v>
      </c>
      <c r="W9" s="147">
        <v>1</v>
      </c>
      <c r="X9" s="148">
        <v>10</v>
      </c>
      <c r="Y9" s="147">
        <v>2</v>
      </c>
      <c r="Z9" s="148">
        <v>7</v>
      </c>
      <c r="AA9" s="147">
        <v>2</v>
      </c>
      <c r="AB9" s="148">
        <v>2</v>
      </c>
      <c r="AC9" s="147">
        <v>1</v>
      </c>
      <c r="AD9" s="127"/>
      <c r="AE9" s="7"/>
      <c r="AF9" s="127"/>
      <c r="AG9" s="150">
        <f t="shared" si="0"/>
        <v>1506</v>
      </c>
      <c r="AH9" s="151">
        <f t="shared" si="1"/>
        <v>1578</v>
      </c>
      <c r="AI9" s="151">
        <f t="shared" si="2"/>
        <v>1433</v>
      </c>
      <c r="AJ9" s="151">
        <f t="shared" si="3"/>
        <v>1719</v>
      </c>
      <c r="AK9" s="151">
        <f t="shared" si="4"/>
        <v>1643</v>
      </c>
      <c r="AL9" s="151">
        <f t="shared" si="5"/>
        <v>1687</v>
      </c>
      <c r="AM9" s="152">
        <f t="shared" si="6"/>
        <v>1851</v>
      </c>
      <c r="AN9" s="7"/>
      <c r="AO9" s="150">
        <f t="shared" si="7"/>
        <v>8</v>
      </c>
      <c r="AP9" s="151">
        <f t="shared" si="8"/>
        <v>8</v>
      </c>
      <c r="AQ9" s="151">
        <f t="shared" si="9"/>
        <v>7</v>
      </c>
      <c r="AR9" s="151">
        <f t="shared" si="10"/>
        <v>10</v>
      </c>
      <c r="AS9" s="151">
        <f t="shared" si="11"/>
        <v>8</v>
      </c>
      <c r="AT9" s="151">
        <f t="shared" si="12"/>
        <v>10</v>
      </c>
      <c r="AU9" s="151">
        <f t="shared" si="13"/>
        <v>11</v>
      </c>
      <c r="AV9" s="153">
        <f t="shared" si="23"/>
        <v>62</v>
      </c>
      <c r="AW9" s="151">
        <f t="shared" si="24"/>
        <v>7</v>
      </c>
      <c r="AX9" s="151">
        <f t="shared" si="25"/>
        <v>11</v>
      </c>
      <c r="AY9" s="154">
        <f t="shared" si="26"/>
        <v>44</v>
      </c>
      <c r="BA9" s="155">
        <f t="shared" si="14"/>
        <v>36</v>
      </c>
      <c r="BB9" s="156">
        <f t="shared" si="15"/>
        <v>1</v>
      </c>
    </row>
    <row r="10" spans="1:54" ht="14.25">
      <c r="A10" s="61">
        <v>6</v>
      </c>
      <c r="B10" s="62" t="s">
        <v>267</v>
      </c>
      <c r="C10" s="62" t="s">
        <v>219</v>
      </c>
      <c r="D10" s="63"/>
      <c r="E10" s="135">
        <f t="shared" si="16"/>
        <v>1742.68</v>
      </c>
      <c r="F10" s="136">
        <f t="shared" si="17"/>
        <v>23.680000000000003</v>
      </c>
      <c r="G10" s="137">
        <v>1719</v>
      </c>
      <c r="H10" s="138"/>
      <c r="I10" s="139">
        <f t="shared" si="18"/>
        <v>45.14285714285711</v>
      </c>
      <c r="J10" s="140">
        <f t="shared" si="19"/>
        <v>5</v>
      </c>
      <c r="K10" s="60">
        <v>10</v>
      </c>
      <c r="L10" s="142">
        <v>7</v>
      </c>
      <c r="M10" s="158">
        <f t="shared" si="20"/>
        <v>1673.8571428571429</v>
      </c>
      <c r="N10" s="139">
        <f t="shared" si="21"/>
        <v>61</v>
      </c>
      <c r="O10" s="143">
        <f t="shared" si="22"/>
        <v>43</v>
      </c>
      <c r="P10" s="144">
        <v>23</v>
      </c>
      <c r="Q10" s="145">
        <v>2</v>
      </c>
      <c r="R10" s="159">
        <v>17</v>
      </c>
      <c r="S10" s="147">
        <v>2</v>
      </c>
      <c r="T10" s="148">
        <v>1</v>
      </c>
      <c r="U10" s="147">
        <v>2</v>
      </c>
      <c r="V10" s="159">
        <v>5</v>
      </c>
      <c r="W10" s="147">
        <v>1</v>
      </c>
      <c r="X10" s="148">
        <v>7</v>
      </c>
      <c r="Y10" s="147">
        <v>1</v>
      </c>
      <c r="Z10" s="148">
        <v>2</v>
      </c>
      <c r="AA10" s="147">
        <v>0</v>
      </c>
      <c r="AB10" s="148">
        <v>24</v>
      </c>
      <c r="AC10" s="147">
        <v>2</v>
      </c>
      <c r="AD10" s="127"/>
      <c r="AE10" s="7"/>
      <c r="AF10" s="127"/>
      <c r="AG10" s="150">
        <f t="shared" si="0"/>
        <v>1493</v>
      </c>
      <c r="AH10" s="151">
        <f t="shared" si="1"/>
        <v>1578</v>
      </c>
      <c r="AI10" s="151">
        <f t="shared" si="2"/>
        <v>1890</v>
      </c>
      <c r="AJ10" s="151">
        <f t="shared" si="3"/>
        <v>1726</v>
      </c>
      <c r="AK10" s="151">
        <f t="shared" si="4"/>
        <v>1687</v>
      </c>
      <c r="AL10" s="151">
        <f t="shared" si="5"/>
        <v>1851</v>
      </c>
      <c r="AM10" s="152">
        <f t="shared" si="6"/>
        <v>1492</v>
      </c>
      <c r="AN10" s="7"/>
      <c r="AO10" s="150">
        <f t="shared" si="7"/>
        <v>6</v>
      </c>
      <c r="AP10" s="151">
        <f t="shared" si="8"/>
        <v>7</v>
      </c>
      <c r="AQ10" s="151">
        <f t="shared" si="9"/>
        <v>8</v>
      </c>
      <c r="AR10" s="151">
        <f t="shared" si="10"/>
        <v>12</v>
      </c>
      <c r="AS10" s="151">
        <f t="shared" si="11"/>
        <v>10</v>
      </c>
      <c r="AT10" s="151">
        <f t="shared" si="12"/>
        <v>11</v>
      </c>
      <c r="AU10" s="151">
        <f t="shared" si="13"/>
        <v>7</v>
      </c>
      <c r="AV10" s="153">
        <f t="shared" si="23"/>
        <v>61</v>
      </c>
      <c r="AW10" s="151">
        <f t="shared" si="24"/>
        <v>6</v>
      </c>
      <c r="AX10" s="151">
        <f t="shared" si="25"/>
        <v>12</v>
      </c>
      <c r="AY10" s="154">
        <f t="shared" si="26"/>
        <v>43</v>
      </c>
      <c r="BA10" s="155">
        <f t="shared" si="14"/>
        <v>32</v>
      </c>
      <c r="BB10" s="156">
        <f t="shared" si="15"/>
        <v>5</v>
      </c>
    </row>
    <row r="11" spans="1:54" ht="14.25">
      <c r="A11" s="61">
        <v>7</v>
      </c>
      <c r="B11" s="62" t="s">
        <v>268</v>
      </c>
      <c r="C11" s="62" t="s">
        <v>219</v>
      </c>
      <c r="D11" s="63"/>
      <c r="E11" s="135">
        <f t="shared" si="16"/>
        <v>1713.3</v>
      </c>
      <c r="F11" s="136">
        <f t="shared" si="17"/>
        <v>26.300000000000008</v>
      </c>
      <c r="G11" s="161">
        <v>1687</v>
      </c>
      <c r="H11" s="138"/>
      <c r="I11" s="139">
        <f t="shared" si="18"/>
        <v>26.428571428571331</v>
      </c>
      <c r="J11" s="140">
        <f t="shared" si="19"/>
        <v>4</v>
      </c>
      <c r="K11" s="60">
        <v>10</v>
      </c>
      <c r="L11" s="142">
        <v>7</v>
      </c>
      <c r="M11" s="158">
        <f t="shared" si="20"/>
        <v>1660.5714285714287</v>
      </c>
      <c r="N11" s="139">
        <f t="shared" si="21"/>
        <v>62</v>
      </c>
      <c r="O11" s="143">
        <f t="shared" si="22"/>
        <v>43</v>
      </c>
      <c r="P11" s="144">
        <v>24</v>
      </c>
      <c r="Q11" s="145">
        <v>2</v>
      </c>
      <c r="R11" s="159">
        <v>20</v>
      </c>
      <c r="S11" s="147">
        <v>2</v>
      </c>
      <c r="T11" s="148">
        <v>8</v>
      </c>
      <c r="U11" s="147">
        <v>1</v>
      </c>
      <c r="V11" s="159">
        <v>12</v>
      </c>
      <c r="W11" s="147">
        <v>2</v>
      </c>
      <c r="X11" s="148">
        <v>6</v>
      </c>
      <c r="Y11" s="147">
        <v>1</v>
      </c>
      <c r="Z11" s="148">
        <v>5</v>
      </c>
      <c r="AA11" s="147">
        <v>0</v>
      </c>
      <c r="AB11" s="148">
        <v>1</v>
      </c>
      <c r="AC11" s="147">
        <v>2</v>
      </c>
      <c r="AD11" s="127"/>
      <c r="AE11" s="7"/>
      <c r="AF11" s="127"/>
      <c r="AG11" s="150">
        <f t="shared" si="0"/>
        <v>1492</v>
      </c>
      <c r="AH11" s="151">
        <f t="shared" si="1"/>
        <v>1518</v>
      </c>
      <c r="AI11" s="151">
        <f t="shared" si="2"/>
        <v>1646</v>
      </c>
      <c r="AJ11" s="151">
        <f t="shared" si="3"/>
        <v>1633</v>
      </c>
      <c r="AK11" s="151">
        <f t="shared" si="4"/>
        <v>1719</v>
      </c>
      <c r="AL11" s="151">
        <f t="shared" si="5"/>
        <v>1726</v>
      </c>
      <c r="AM11" s="152">
        <f t="shared" si="6"/>
        <v>1890</v>
      </c>
      <c r="AN11" s="7"/>
      <c r="AO11" s="150">
        <f t="shared" si="7"/>
        <v>7</v>
      </c>
      <c r="AP11" s="151">
        <f t="shared" si="8"/>
        <v>8</v>
      </c>
      <c r="AQ11" s="151">
        <f t="shared" si="9"/>
        <v>9</v>
      </c>
      <c r="AR11" s="151">
        <f t="shared" si="10"/>
        <v>8</v>
      </c>
      <c r="AS11" s="151">
        <f t="shared" si="11"/>
        <v>10</v>
      </c>
      <c r="AT11" s="151">
        <f t="shared" si="12"/>
        <v>12</v>
      </c>
      <c r="AU11" s="151">
        <f t="shared" si="13"/>
        <v>8</v>
      </c>
      <c r="AV11" s="153">
        <f t="shared" si="23"/>
        <v>62</v>
      </c>
      <c r="AW11" s="151">
        <f t="shared" si="24"/>
        <v>7</v>
      </c>
      <c r="AX11" s="151">
        <f t="shared" si="25"/>
        <v>12</v>
      </c>
      <c r="AY11" s="154">
        <f t="shared" si="26"/>
        <v>43</v>
      </c>
      <c r="BA11" s="155">
        <f t="shared" si="14"/>
        <v>33</v>
      </c>
      <c r="BB11" s="156">
        <f t="shared" si="15"/>
        <v>4</v>
      </c>
    </row>
    <row r="12" spans="1:54" ht="14.25">
      <c r="A12" s="61">
        <v>8</v>
      </c>
      <c r="B12" s="62" t="s">
        <v>269</v>
      </c>
      <c r="C12" s="62" t="s">
        <v>34</v>
      </c>
      <c r="D12" s="87"/>
      <c r="E12" s="135">
        <f t="shared" si="16"/>
        <v>1660.18</v>
      </c>
      <c r="F12" s="136">
        <f t="shared" si="17"/>
        <v>14.179999999999984</v>
      </c>
      <c r="G12" s="137">
        <v>1646</v>
      </c>
      <c r="H12" s="138"/>
      <c r="I12" s="139">
        <f t="shared" si="18"/>
        <v>41.571428571428669</v>
      </c>
      <c r="J12" s="140">
        <f t="shared" si="19"/>
        <v>7</v>
      </c>
      <c r="K12" s="60">
        <v>9</v>
      </c>
      <c r="L12" s="142">
        <v>7</v>
      </c>
      <c r="M12" s="158">
        <f t="shared" si="20"/>
        <v>1604.4285714285713</v>
      </c>
      <c r="N12" s="139">
        <f t="shared" si="21"/>
        <v>57</v>
      </c>
      <c r="O12" s="143">
        <f t="shared" si="22"/>
        <v>41</v>
      </c>
      <c r="P12" s="144">
        <v>25</v>
      </c>
      <c r="Q12" s="145">
        <v>2</v>
      </c>
      <c r="R12" s="146">
        <v>31</v>
      </c>
      <c r="S12" s="147">
        <v>1</v>
      </c>
      <c r="T12" s="148">
        <v>7</v>
      </c>
      <c r="U12" s="147">
        <v>1</v>
      </c>
      <c r="V12" s="159">
        <v>13</v>
      </c>
      <c r="W12" s="147">
        <v>1</v>
      </c>
      <c r="X12" s="148">
        <v>15</v>
      </c>
      <c r="Y12" s="147">
        <v>2</v>
      </c>
      <c r="Z12" s="148">
        <v>1</v>
      </c>
      <c r="AA12" s="147">
        <v>1</v>
      </c>
      <c r="AB12" s="148">
        <v>11</v>
      </c>
      <c r="AC12" s="147">
        <v>1</v>
      </c>
      <c r="AD12" s="127"/>
      <c r="AE12" s="7"/>
      <c r="AF12" s="127"/>
      <c r="AG12" s="150">
        <f t="shared" si="0"/>
        <v>1485</v>
      </c>
      <c r="AH12" s="151">
        <f t="shared" si="1"/>
        <v>1335</v>
      </c>
      <c r="AI12" s="151">
        <f t="shared" si="2"/>
        <v>1687</v>
      </c>
      <c r="AJ12" s="151">
        <f t="shared" si="3"/>
        <v>1618</v>
      </c>
      <c r="AK12" s="151">
        <f t="shared" si="4"/>
        <v>1581</v>
      </c>
      <c r="AL12" s="151">
        <f t="shared" si="5"/>
        <v>1890</v>
      </c>
      <c r="AM12" s="152">
        <f t="shared" si="6"/>
        <v>1635</v>
      </c>
      <c r="AN12" s="7"/>
      <c r="AO12" s="150">
        <f t="shared" si="7"/>
        <v>5</v>
      </c>
      <c r="AP12" s="151">
        <f t="shared" si="8"/>
        <v>9</v>
      </c>
      <c r="AQ12" s="151">
        <f t="shared" si="9"/>
        <v>10</v>
      </c>
      <c r="AR12" s="151">
        <f t="shared" si="10"/>
        <v>11</v>
      </c>
      <c r="AS12" s="151">
        <f t="shared" si="11"/>
        <v>5</v>
      </c>
      <c r="AT12" s="151">
        <f t="shared" si="12"/>
        <v>8</v>
      </c>
      <c r="AU12" s="151">
        <f t="shared" si="13"/>
        <v>9</v>
      </c>
      <c r="AV12" s="153">
        <f t="shared" si="23"/>
        <v>57</v>
      </c>
      <c r="AW12" s="151">
        <f t="shared" si="24"/>
        <v>5</v>
      </c>
      <c r="AX12" s="151">
        <f t="shared" si="25"/>
        <v>11</v>
      </c>
      <c r="AY12" s="154">
        <f t="shared" si="26"/>
        <v>41</v>
      </c>
      <c r="BA12" s="155">
        <f t="shared" si="14"/>
        <v>30</v>
      </c>
      <c r="BB12" s="156">
        <f t="shared" si="15"/>
        <v>7</v>
      </c>
    </row>
    <row r="13" spans="1:54" ht="14.25">
      <c r="A13" s="61">
        <v>9</v>
      </c>
      <c r="B13" s="62" t="s">
        <v>270</v>
      </c>
      <c r="C13" s="62" t="s">
        <v>219</v>
      </c>
      <c r="D13" s="87"/>
      <c r="E13" s="135">
        <f t="shared" si="16"/>
        <v>1604</v>
      </c>
      <c r="F13" s="136">
        <f t="shared" si="17"/>
        <v>-41</v>
      </c>
      <c r="G13" s="137">
        <v>1645</v>
      </c>
      <c r="H13" s="138"/>
      <c r="I13" s="139">
        <f t="shared" si="18"/>
        <v>169.71428571428578</v>
      </c>
      <c r="J13" s="140">
        <f t="shared" si="19"/>
        <v>32</v>
      </c>
      <c r="K13" s="60">
        <v>5</v>
      </c>
      <c r="L13" s="142">
        <v>7</v>
      </c>
      <c r="M13" s="158">
        <f t="shared" si="20"/>
        <v>1475.2857142857142</v>
      </c>
      <c r="N13" s="139">
        <f t="shared" si="21"/>
        <v>38</v>
      </c>
      <c r="O13" s="143">
        <f t="shared" si="22"/>
        <v>27</v>
      </c>
      <c r="P13" s="144">
        <v>26</v>
      </c>
      <c r="Q13" s="145">
        <v>1</v>
      </c>
      <c r="R13" s="159">
        <v>12</v>
      </c>
      <c r="S13" s="147">
        <v>0</v>
      </c>
      <c r="T13" s="148">
        <v>18</v>
      </c>
      <c r="U13" s="147">
        <v>0</v>
      </c>
      <c r="V13" s="159">
        <v>30</v>
      </c>
      <c r="W13" s="147">
        <v>2</v>
      </c>
      <c r="X13" s="148">
        <v>24</v>
      </c>
      <c r="Y13" s="147">
        <v>0</v>
      </c>
      <c r="Z13" s="148">
        <v>35</v>
      </c>
      <c r="AA13" s="147">
        <v>1</v>
      </c>
      <c r="AB13" s="148">
        <v>25</v>
      </c>
      <c r="AC13" s="147">
        <v>1</v>
      </c>
      <c r="AD13" s="127"/>
      <c r="AE13" s="7"/>
      <c r="AF13" s="127"/>
      <c r="AG13" s="150">
        <f t="shared" si="0"/>
        <v>1480</v>
      </c>
      <c r="AH13" s="151">
        <f t="shared" si="1"/>
        <v>1633</v>
      </c>
      <c r="AI13" s="151">
        <f t="shared" si="2"/>
        <v>1572</v>
      </c>
      <c r="AJ13" s="151">
        <f t="shared" si="3"/>
        <v>1382</v>
      </c>
      <c r="AK13" s="151">
        <f t="shared" si="4"/>
        <v>1492</v>
      </c>
      <c r="AL13" s="151">
        <f t="shared" si="5"/>
        <v>1283</v>
      </c>
      <c r="AM13" s="152">
        <f t="shared" si="6"/>
        <v>1485</v>
      </c>
      <c r="AN13" s="7"/>
      <c r="AO13" s="150">
        <f t="shared" si="7"/>
        <v>3</v>
      </c>
      <c r="AP13" s="151">
        <f t="shared" si="8"/>
        <v>8</v>
      </c>
      <c r="AQ13" s="151">
        <f t="shared" si="9"/>
        <v>6</v>
      </c>
      <c r="AR13" s="151">
        <f t="shared" si="10"/>
        <v>4</v>
      </c>
      <c r="AS13" s="151">
        <f t="shared" si="11"/>
        <v>7</v>
      </c>
      <c r="AT13" s="151">
        <f t="shared" si="12"/>
        <v>5</v>
      </c>
      <c r="AU13" s="151">
        <f t="shared" si="13"/>
        <v>5</v>
      </c>
      <c r="AV13" s="153">
        <f t="shared" si="23"/>
        <v>38</v>
      </c>
      <c r="AW13" s="151">
        <f t="shared" si="24"/>
        <v>3</v>
      </c>
      <c r="AX13" s="151">
        <f t="shared" si="25"/>
        <v>8</v>
      </c>
      <c r="AY13" s="154">
        <f t="shared" si="26"/>
        <v>27</v>
      </c>
      <c r="BA13" s="155">
        <f t="shared" si="14"/>
        <v>5</v>
      </c>
      <c r="BB13" s="156">
        <f t="shared" si="15"/>
        <v>32</v>
      </c>
    </row>
    <row r="14" spans="1:54" ht="14.25">
      <c r="A14" s="61">
        <v>10</v>
      </c>
      <c r="B14" s="62" t="s">
        <v>271</v>
      </c>
      <c r="C14" s="62" t="s">
        <v>219</v>
      </c>
      <c r="D14" s="87"/>
      <c r="E14" s="135">
        <f t="shared" si="16"/>
        <v>1641.78</v>
      </c>
      <c r="F14" s="136">
        <f t="shared" si="17"/>
        <v>-1.2199999999999989</v>
      </c>
      <c r="G14" s="161">
        <v>1643</v>
      </c>
      <c r="H14" s="138"/>
      <c r="I14" s="139">
        <f t="shared" si="18"/>
        <v>80.14285714285711</v>
      </c>
      <c r="J14" s="140">
        <f t="shared" si="19"/>
        <v>13</v>
      </c>
      <c r="K14" s="60">
        <v>8</v>
      </c>
      <c r="L14" s="142">
        <v>7</v>
      </c>
      <c r="M14" s="158">
        <f t="shared" si="20"/>
        <v>1562.8571428571429</v>
      </c>
      <c r="N14" s="139">
        <f t="shared" si="21"/>
        <v>53</v>
      </c>
      <c r="O14" s="143">
        <f t="shared" si="22"/>
        <v>35</v>
      </c>
      <c r="P14" s="144">
        <v>27</v>
      </c>
      <c r="Q14" s="145">
        <v>1</v>
      </c>
      <c r="R14" s="159">
        <v>21</v>
      </c>
      <c r="S14" s="147">
        <v>2</v>
      </c>
      <c r="T14" s="148">
        <v>29</v>
      </c>
      <c r="U14" s="147">
        <v>1</v>
      </c>
      <c r="V14" s="159">
        <v>11</v>
      </c>
      <c r="W14" s="147">
        <v>2</v>
      </c>
      <c r="X14" s="148">
        <v>5</v>
      </c>
      <c r="Y14" s="147">
        <v>0</v>
      </c>
      <c r="Z14" s="148">
        <v>14</v>
      </c>
      <c r="AA14" s="147">
        <v>1</v>
      </c>
      <c r="AB14" s="148">
        <v>12</v>
      </c>
      <c r="AC14" s="147">
        <v>1</v>
      </c>
      <c r="AD14" s="127"/>
      <c r="AE14" s="7"/>
      <c r="AF14" s="127"/>
      <c r="AG14" s="150">
        <f t="shared" si="0"/>
        <v>1438</v>
      </c>
      <c r="AH14" s="151">
        <f t="shared" si="1"/>
        <v>1518</v>
      </c>
      <c r="AI14" s="151">
        <f t="shared" si="2"/>
        <v>1387</v>
      </c>
      <c r="AJ14" s="151">
        <f t="shared" si="3"/>
        <v>1635</v>
      </c>
      <c r="AK14" s="151">
        <f t="shared" si="4"/>
        <v>1726</v>
      </c>
      <c r="AL14" s="151">
        <f t="shared" si="5"/>
        <v>1603</v>
      </c>
      <c r="AM14" s="152">
        <f t="shared" si="6"/>
        <v>1633</v>
      </c>
      <c r="AN14" s="7"/>
      <c r="AO14" s="150">
        <f t="shared" si="7"/>
        <v>6</v>
      </c>
      <c r="AP14" s="151">
        <f t="shared" si="8"/>
        <v>6</v>
      </c>
      <c r="AQ14" s="151">
        <f t="shared" si="9"/>
        <v>6</v>
      </c>
      <c r="AR14" s="151">
        <f t="shared" si="10"/>
        <v>9</v>
      </c>
      <c r="AS14" s="151">
        <f t="shared" si="11"/>
        <v>12</v>
      </c>
      <c r="AT14" s="151">
        <f t="shared" si="12"/>
        <v>6</v>
      </c>
      <c r="AU14" s="151">
        <f t="shared" si="13"/>
        <v>8</v>
      </c>
      <c r="AV14" s="153">
        <f t="shared" si="23"/>
        <v>53</v>
      </c>
      <c r="AW14" s="151">
        <f t="shared" si="24"/>
        <v>6</v>
      </c>
      <c r="AX14" s="151">
        <f t="shared" si="25"/>
        <v>12</v>
      </c>
      <c r="AY14" s="154">
        <f t="shared" si="26"/>
        <v>35</v>
      </c>
      <c r="BA14" s="155">
        <f t="shared" si="14"/>
        <v>24</v>
      </c>
      <c r="BB14" s="156">
        <f t="shared" si="15"/>
        <v>13</v>
      </c>
    </row>
    <row r="15" spans="1:54" ht="14.25">
      <c r="A15" s="61">
        <v>11</v>
      </c>
      <c r="B15" s="62" t="s">
        <v>272</v>
      </c>
      <c r="C15" s="62" t="s">
        <v>34</v>
      </c>
      <c r="D15" s="87"/>
      <c r="E15" s="135">
        <f t="shared" si="16"/>
        <v>1644.08</v>
      </c>
      <c r="F15" s="136">
        <f t="shared" si="17"/>
        <v>9.0800000000000125</v>
      </c>
      <c r="G15" s="137">
        <v>1635</v>
      </c>
      <c r="H15" s="138"/>
      <c r="I15" s="139">
        <f t="shared" si="18"/>
        <v>78</v>
      </c>
      <c r="J15" s="140">
        <f t="shared" si="19"/>
        <v>8</v>
      </c>
      <c r="K15" s="60">
        <v>9</v>
      </c>
      <c r="L15" s="142">
        <v>7</v>
      </c>
      <c r="M15" s="158">
        <f t="shared" si="20"/>
        <v>1557</v>
      </c>
      <c r="N15" s="139">
        <f t="shared" si="21"/>
        <v>51</v>
      </c>
      <c r="O15" s="143">
        <f t="shared" si="22"/>
        <v>37</v>
      </c>
      <c r="P15" s="144">
        <v>28</v>
      </c>
      <c r="Q15" s="145">
        <v>0</v>
      </c>
      <c r="R15" s="159">
        <v>32</v>
      </c>
      <c r="S15" s="147">
        <v>2</v>
      </c>
      <c r="T15" s="148">
        <v>20</v>
      </c>
      <c r="U15" s="147">
        <v>2</v>
      </c>
      <c r="V15" s="148">
        <v>10</v>
      </c>
      <c r="W15" s="147">
        <v>0</v>
      </c>
      <c r="X15" s="148">
        <v>4</v>
      </c>
      <c r="Y15" s="147">
        <v>2</v>
      </c>
      <c r="Z15" s="148">
        <v>18</v>
      </c>
      <c r="AA15" s="147">
        <v>2</v>
      </c>
      <c r="AB15" s="148">
        <v>8</v>
      </c>
      <c r="AC15" s="147">
        <v>1</v>
      </c>
      <c r="AD15" s="127"/>
      <c r="AE15" s="7"/>
      <c r="AF15" s="127"/>
      <c r="AG15" s="150">
        <f t="shared" si="0"/>
        <v>1433</v>
      </c>
      <c r="AH15" s="151">
        <f t="shared" si="1"/>
        <v>1328</v>
      </c>
      <c r="AI15" s="151">
        <f t="shared" si="2"/>
        <v>1518</v>
      </c>
      <c r="AJ15" s="151">
        <f t="shared" si="3"/>
        <v>1643</v>
      </c>
      <c r="AK15" s="151">
        <f t="shared" si="4"/>
        <v>1759</v>
      </c>
      <c r="AL15" s="151">
        <f t="shared" si="5"/>
        <v>1572</v>
      </c>
      <c r="AM15" s="152">
        <f t="shared" si="6"/>
        <v>1646</v>
      </c>
      <c r="AN15" s="7"/>
      <c r="AO15" s="150">
        <f t="shared" si="7"/>
        <v>7</v>
      </c>
      <c r="AP15" s="151">
        <f t="shared" si="8"/>
        <v>5</v>
      </c>
      <c r="AQ15" s="151">
        <f t="shared" si="9"/>
        <v>8</v>
      </c>
      <c r="AR15" s="151">
        <f t="shared" si="10"/>
        <v>8</v>
      </c>
      <c r="AS15" s="151">
        <f t="shared" si="11"/>
        <v>8</v>
      </c>
      <c r="AT15" s="151">
        <f t="shared" si="12"/>
        <v>6</v>
      </c>
      <c r="AU15" s="151">
        <f t="shared" si="13"/>
        <v>9</v>
      </c>
      <c r="AV15" s="153">
        <f t="shared" si="23"/>
        <v>51</v>
      </c>
      <c r="AW15" s="151">
        <f t="shared" si="24"/>
        <v>5</v>
      </c>
      <c r="AX15" s="151">
        <f t="shared" si="25"/>
        <v>9</v>
      </c>
      <c r="AY15" s="154">
        <f t="shared" si="26"/>
        <v>37</v>
      </c>
      <c r="BA15" s="155">
        <f t="shared" si="14"/>
        <v>29</v>
      </c>
      <c r="BB15" s="156">
        <f t="shared" si="15"/>
        <v>8</v>
      </c>
    </row>
    <row r="16" spans="1:54" ht="14.25">
      <c r="A16" s="61">
        <v>12</v>
      </c>
      <c r="B16" s="62" t="s">
        <v>273</v>
      </c>
      <c r="C16" s="62" t="s">
        <v>219</v>
      </c>
      <c r="D16" s="87"/>
      <c r="E16" s="135">
        <f t="shared" si="16"/>
        <v>1636.22</v>
      </c>
      <c r="F16" s="136">
        <f t="shared" si="17"/>
        <v>3.2200000000000095</v>
      </c>
      <c r="G16" s="137">
        <v>1633</v>
      </c>
      <c r="H16" s="138"/>
      <c r="I16" s="139">
        <f t="shared" si="18"/>
        <v>48.428571428571331</v>
      </c>
      <c r="J16" s="140">
        <f t="shared" si="19"/>
        <v>15</v>
      </c>
      <c r="K16" s="60">
        <v>8</v>
      </c>
      <c r="L16" s="142">
        <v>7</v>
      </c>
      <c r="M16" s="158">
        <f t="shared" si="20"/>
        <v>1584.5714285714287</v>
      </c>
      <c r="N16" s="139">
        <f t="shared" si="21"/>
        <v>52</v>
      </c>
      <c r="O16" s="143">
        <f t="shared" si="22"/>
        <v>36</v>
      </c>
      <c r="P16" s="144">
        <v>29</v>
      </c>
      <c r="Q16" s="145">
        <v>1</v>
      </c>
      <c r="R16" s="159">
        <v>9</v>
      </c>
      <c r="S16" s="147">
        <v>2</v>
      </c>
      <c r="T16" s="148">
        <v>19</v>
      </c>
      <c r="U16" s="147">
        <v>2</v>
      </c>
      <c r="V16" s="149">
        <v>7</v>
      </c>
      <c r="W16" s="147">
        <v>0</v>
      </c>
      <c r="X16" s="148">
        <v>13</v>
      </c>
      <c r="Y16" s="147">
        <v>0</v>
      </c>
      <c r="Z16" s="148">
        <v>15</v>
      </c>
      <c r="AA16" s="147">
        <v>2</v>
      </c>
      <c r="AB16" s="148">
        <v>10</v>
      </c>
      <c r="AC16" s="147">
        <v>1</v>
      </c>
      <c r="AD16" s="127"/>
      <c r="AE16" s="7"/>
      <c r="AF16" s="127"/>
      <c r="AG16" s="150">
        <f t="shared" si="0"/>
        <v>1387</v>
      </c>
      <c r="AH16" s="151">
        <f t="shared" si="1"/>
        <v>1645</v>
      </c>
      <c r="AI16" s="151">
        <f t="shared" si="2"/>
        <v>1531</v>
      </c>
      <c r="AJ16" s="151">
        <f t="shared" si="3"/>
        <v>1687</v>
      </c>
      <c r="AK16" s="151">
        <f t="shared" si="4"/>
        <v>1618</v>
      </c>
      <c r="AL16" s="151">
        <f t="shared" si="5"/>
        <v>1581</v>
      </c>
      <c r="AM16" s="152">
        <f t="shared" si="6"/>
        <v>1643</v>
      </c>
      <c r="AN16" s="7"/>
      <c r="AO16" s="150">
        <f t="shared" si="7"/>
        <v>6</v>
      </c>
      <c r="AP16" s="151">
        <f t="shared" si="8"/>
        <v>5</v>
      </c>
      <c r="AQ16" s="151">
        <f t="shared" si="9"/>
        <v>7</v>
      </c>
      <c r="AR16" s="151">
        <f t="shared" si="10"/>
        <v>10</v>
      </c>
      <c r="AS16" s="151">
        <f t="shared" si="11"/>
        <v>11</v>
      </c>
      <c r="AT16" s="151">
        <f t="shared" si="12"/>
        <v>5</v>
      </c>
      <c r="AU16" s="151">
        <f t="shared" si="13"/>
        <v>8</v>
      </c>
      <c r="AV16" s="153">
        <f t="shared" si="23"/>
        <v>52</v>
      </c>
      <c r="AW16" s="151">
        <f t="shared" si="24"/>
        <v>5</v>
      </c>
      <c r="AX16" s="151">
        <f t="shared" si="25"/>
        <v>11</v>
      </c>
      <c r="AY16" s="154">
        <f t="shared" si="26"/>
        <v>36</v>
      </c>
      <c r="BA16" s="155">
        <f t="shared" si="14"/>
        <v>22</v>
      </c>
      <c r="BB16" s="156">
        <f t="shared" si="15"/>
        <v>15</v>
      </c>
    </row>
    <row r="17" spans="1:54" ht="14.25">
      <c r="A17" s="61">
        <v>13</v>
      </c>
      <c r="B17" s="62" t="s">
        <v>274</v>
      </c>
      <c r="C17" s="62" t="s">
        <v>219</v>
      </c>
      <c r="D17" s="63"/>
      <c r="E17" s="135">
        <f t="shared" si="16"/>
        <v>1641.74</v>
      </c>
      <c r="F17" s="136">
        <f t="shared" si="17"/>
        <v>23.740000000000006</v>
      </c>
      <c r="G17" s="137">
        <v>1618</v>
      </c>
      <c r="H17" s="138"/>
      <c r="I17" s="139">
        <f t="shared" si="18"/>
        <v>116.14285714285711</v>
      </c>
      <c r="J17" s="140">
        <f t="shared" si="19"/>
        <v>3</v>
      </c>
      <c r="K17" s="60">
        <v>11</v>
      </c>
      <c r="L17" s="142">
        <v>7</v>
      </c>
      <c r="M17" s="158">
        <f t="shared" si="20"/>
        <v>1501.8571428571429</v>
      </c>
      <c r="N17" s="139">
        <f t="shared" si="21"/>
        <v>53</v>
      </c>
      <c r="O17" s="143">
        <f t="shared" si="22"/>
        <v>40</v>
      </c>
      <c r="P17" s="144">
        <v>30</v>
      </c>
      <c r="Q17" s="145">
        <v>2</v>
      </c>
      <c r="R17" s="159">
        <v>28</v>
      </c>
      <c r="S17" s="147">
        <v>0</v>
      </c>
      <c r="T17" s="148">
        <v>22</v>
      </c>
      <c r="U17" s="147">
        <v>2</v>
      </c>
      <c r="V17" s="159">
        <v>8</v>
      </c>
      <c r="W17" s="147">
        <v>1</v>
      </c>
      <c r="X17" s="148">
        <v>12</v>
      </c>
      <c r="Y17" s="147">
        <v>2</v>
      </c>
      <c r="Z17" s="148">
        <v>16</v>
      </c>
      <c r="AA17" s="147">
        <v>2</v>
      </c>
      <c r="AB17" s="148">
        <v>31</v>
      </c>
      <c r="AC17" s="147">
        <v>2</v>
      </c>
      <c r="AD17" s="127"/>
      <c r="AE17" s="7"/>
      <c r="AF17" s="127"/>
      <c r="AG17" s="150">
        <f t="shared" si="0"/>
        <v>1382</v>
      </c>
      <c r="AH17" s="151">
        <f t="shared" si="1"/>
        <v>1433</v>
      </c>
      <c r="AI17" s="151">
        <f t="shared" si="2"/>
        <v>1506</v>
      </c>
      <c r="AJ17" s="151">
        <f t="shared" si="3"/>
        <v>1646</v>
      </c>
      <c r="AK17" s="151">
        <f t="shared" si="4"/>
        <v>1633</v>
      </c>
      <c r="AL17" s="151">
        <f t="shared" si="5"/>
        <v>1578</v>
      </c>
      <c r="AM17" s="152">
        <f t="shared" si="6"/>
        <v>1335</v>
      </c>
      <c r="AN17" s="7"/>
      <c r="AO17" s="150">
        <f t="shared" si="7"/>
        <v>4</v>
      </c>
      <c r="AP17" s="151">
        <f t="shared" si="8"/>
        <v>7</v>
      </c>
      <c r="AQ17" s="151">
        <f t="shared" si="9"/>
        <v>8</v>
      </c>
      <c r="AR17" s="151">
        <f t="shared" si="10"/>
        <v>9</v>
      </c>
      <c r="AS17" s="151">
        <f t="shared" si="11"/>
        <v>8</v>
      </c>
      <c r="AT17" s="151">
        <f t="shared" si="12"/>
        <v>8</v>
      </c>
      <c r="AU17" s="151">
        <f t="shared" si="13"/>
        <v>9</v>
      </c>
      <c r="AV17" s="153">
        <f t="shared" si="23"/>
        <v>53</v>
      </c>
      <c r="AW17" s="151">
        <f t="shared" si="24"/>
        <v>4</v>
      </c>
      <c r="AX17" s="151">
        <f t="shared" si="25"/>
        <v>9</v>
      </c>
      <c r="AY17" s="154">
        <f t="shared" si="26"/>
        <v>40</v>
      </c>
      <c r="BA17" s="155">
        <f t="shared" si="14"/>
        <v>34</v>
      </c>
      <c r="BB17" s="156">
        <f t="shared" si="15"/>
        <v>3</v>
      </c>
    </row>
    <row r="18" spans="1:54" ht="14.25">
      <c r="A18" s="61">
        <v>14</v>
      </c>
      <c r="B18" s="62" t="s">
        <v>275</v>
      </c>
      <c r="C18" s="62" t="s">
        <v>219</v>
      </c>
      <c r="D18" s="63"/>
      <c r="E18" s="135">
        <f t="shared" si="16"/>
        <v>1572</v>
      </c>
      <c r="F18" s="136">
        <f t="shared" si="17"/>
        <v>-30.999999999999996</v>
      </c>
      <c r="G18" s="137">
        <v>1603</v>
      </c>
      <c r="H18" s="138"/>
      <c r="I18" s="139">
        <f t="shared" si="18"/>
        <v>174.14285714285711</v>
      </c>
      <c r="J18" s="140">
        <f t="shared" si="19"/>
        <v>23</v>
      </c>
      <c r="K18" s="60">
        <v>6</v>
      </c>
      <c r="L18" s="142">
        <v>7</v>
      </c>
      <c r="M18" s="158">
        <f t="shared" si="20"/>
        <v>1428.8571428571429</v>
      </c>
      <c r="N18" s="139">
        <f t="shared" si="21"/>
        <v>47</v>
      </c>
      <c r="O18" s="143">
        <f t="shared" si="22"/>
        <v>33</v>
      </c>
      <c r="P18" s="144">
        <v>31</v>
      </c>
      <c r="Q18" s="145">
        <v>0</v>
      </c>
      <c r="R18" s="146">
        <v>29</v>
      </c>
      <c r="S18" s="147">
        <v>0</v>
      </c>
      <c r="T18" s="148">
        <v>33</v>
      </c>
      <c r="U18" s="147">
        <v>1</v>
      </c>
      <c r="V18" s="159">
        <v>34</v>
      </c>
      <c r="W18" s="147">
        <v>2</v>
      </c>
      <c r="X18" s="148">
        <v>23</v>
      </c>
      <c r="Y18" s="147">
        <v>2</v>
      </c>
      <c r="Z18" s="148">
        <v>10</v>
      </c>
      <c r="AA18" s="147">
        <v>1</v>
      </c>
      <c r="AB18" s="148">
        <v>20</v>
      </c>
      <c r="AC18" s="147">
        <v>0</v>
      </c>
      <c r="AD18" s="127"/>
      <c r="AE18" s="7"/>
      <c r="AF18" s="127"/>
      <c r="AG18" s="150">
        <f t="shared" si="0"/>
        <v>1335</v>
      </c>
      <c r="AH18" s="151">
        <f t="shared" si="1"/>
        <v>1387</v>
      </c>
      <c r="AI18" s="151">
        <f t="shared" si="2"/>
        <v>1326</v>
      </c>
      <c r="AJ18" s="151">
        <f t="shared" si="3"/>
        <v>1300</v>
      </c>
      <c r="AK18" s="151">
        <f t="shared" si="4"/>
        <v>1493</v>
      </c>
      <c r="AL18" s="151">
        <f t="shared" si="5"/>
        <v>1643</v>
      </c>
      <c r="AM18" s="152">
        <f t="shared" si="6"/>
        <v>1518</v>
      </c>
      <c r="AN18" s="7"/>
      <c r="AO18" s="150">
        <f t="shared" si="7"/>
        <v>9</v>
      </c>
      <c r="AP18" s="151">
        <f t="shared" si="8"/>
        <v>6</v>
      </c>
      <c r="AQ18" s="151">
        <f t="shared" si="9"/>
        <v>5</v>
      </c>
      <c r="AR18" s="151">
        <f t="shared" si="10"/>
        <v>5</v>
      </c>
      <c r="AS18" s="151">
        <f t="shared" si="11"/>
        <v>6</v>
      </c>
      <c r="AT18" s="151">
        <f t="shared" si="12"/>
        <v>8</v>
      </c>
      <c r="AU18" s="151">
        <f t="shared" si="13"/>
        <v>8</v>
      </c>
      <c r="AV18" s="153">
        <f t="shared" si="23"/>
        <v>47</v>
      </c>
      <c r="AW18" s="151">
        <f t="shared" si="24"/>
        <v>5</v>
      </c>
      <c r="AX18" s="151">
        <f t="shared" si="25"/>
        <v>9</v>
      </c>
      <c r="AY18" s="154">
        <f t="shared" si="26"/>
        <v>33</v>
      </c>
      <c r="BA18" s="155">
        <f t="shared" si="14"/>
        <v>13</v>
      </c>
      <c r="BB18" s="156">
        <f t="shared" si="15"/>
        <v>23</v>
      </c>
    </row>
    <row r="19" spans="1:54" ht="14.25">
      <c r="A19" s="61">
        <v>15</v>
      </c>
      <c r="B19" s="62" t="s">
        <v>276</v>
      </c>
      <c r="C19" s="62" t="s">
        <v>219</v>
      </c>
      <c r="D19" s="63"/>
      <c r="E19" s="135">
        <f t="shared" si="16"/>
        <v>1559.68</v>
      </c>
      <c r="F19" s="136">
        <f t="shared" si="17"/>
        <v>-21.319999999999986</v>
      </c>
      <c r="G19" s="137">
        <v>1581</v>
      </c>
      <c r="H19" s="138"/>
      <c r="I19" s="139">
        <f t="shared" si="18"/>
        <v>9.4285714285713311</v>
      </c>
      <c r="J19" s="140">
        <f t="shared" si="19"/>
        <v>27</v>
      </c>
      <c r="K19" s="60">
        <v>5</v>
      </c>
      <c r="L19" s="142">
        <v>7</v>
      </c>
      <c r="M19" s="158">
        <f t="shared" si="20"/>
        <v>1571.5714285714287</v>
      </c>
      <c r="N19" s="139">
        <f t="shared" si="21"/>
        <v>50</v>
      </c>
      <c r="O19" s="143">
        <f t="shared" si="22"/>
        <v>36</v>
      </c>
      <c r="P19" s="144">
        <v>32</v>
      </c>
      <c r="Q19" s="145">
        <v>2</v>
      </c>
      <c r="R19" s="159">
        <v>1</v>
      </c>
      <c r="S19" s="147">
        <v>0</v>
      </c>
      <c r="T19" s="148">
        <v>23</v>
      </c>
      <c r="U19" s="147">
        <v>2</v>
      </c>
      <c r="V19" s="159">
        <v>28</v>
      </c>
      <c r="W19" s="147">
        <v>1</v>
      </c>
      <c r="X19" s="148">
        <v>8</v>
      </c>
      <c r="Y19" s="147">
        <v>0</v>
      </c>
      <c r="Z19" s="148">
        <v>12</v>
      </c>
      <c r="AA19" s="147">
        <v>0</v>
      </c>
      <c r="AB19" s="148">
        <v>17</v>
      </c>
      <c r="AC19" s="147">
        <v>0</v>
      </c>
      <c r="AD19" s="127"/>
      <c r="AE19" s="7"/>
      <c r="AF19" s="127"/>
      <c r="AG19" s="150">
        <f t="shared" si="0"/>
        <v>1328</v>
      </c>
      <c r="AH19" s="151">
        <f t="shared" si="1"/>
        <v>1890</v>
      </c>
      <c r="AI19" s="151">
        <f t="shared" si="2"/>
        <v>1493</v>
      </c>
      <c r="AJ19" s="151">
        <f t="shared" si="3"/>
        <v>1433</v>
      </c>
      <c r="AK19" s="151">
        <f t="shared" si="4"/>
        <v>1646</v>
      </c>
      <c r="AL19" s="151">
        <f t="shared" si="5"/>
        <v>1633</v>
      </c>
      <c r="AM19" s="152">
        <f t="shared" si="6"/>
        <v>1578</v>
      </c>
      <c r="AN19" s="7"/>
      <c r="AO19" s="150">
        <f t="shared" si="7"/>
        <v>5</v>
      </c>
      <c r="AP19" s="151">
        <f t="shared" si="8"/>
        <v>8</v>
      </c>
      <c r="AQ19" s="151">
        <f t="shared" si="9"/>
        <v>6</v>
      </c>
      <c r="AR19" s="151">
        <f t="shared" si="10"/>
        <v>7</v>
      </c>
      <c r="AS19" s="151">
        <f t="shared" si="11"/>
        <v>9</v>
      </c>
      <c r="AT19" s="151">
        <f t="shared" si="12"/>
        <v>8</v>
      </c>
      <c r="AU19" s="151">
        <f t="shared" si="13"/>
        <v>7</v>
      </c>
      <c r="AV19" s="153">
        <f t="shared" si="23"/>
        <v>50</v>
      </c>
      <c r="AW19" s="151">
        <f t="shared" si="24"/>
        <v>5</v>
      </c>
      <c r="AX19" s="151">
        <f t="shared" si="25"/>
        <v>9</v>
      </c>
      <c r="AY19" s="154">
        <f t="shared" si="26"/>
        <v>36</v>
      </c>
      <c r="BA19" s="155">
        <f t="shared" si="14"/>
        <v>10</v>
      </c>
      <c r="BB19" s="156">
        <f t="shared" si="15"/>
        <v>27</v>
      </c>
    </row>
    <row r="20" spans="1:54" ht="14.25">
      <c r="A20" s="61">
        <v>16</v>
      </c>
      <c r="B20" s="62" t="s">
        <v>277</v>
      </c>
      <c r="C20" s="62" t="s">
        <v>219</v>
      </c>
      <c r="D20" s="63"/>
      <c r="E20" s="135">
        <f t="shared" si="16"/>
        <v>1570.7</v>
      </c>
      <c r="F20" s="136">
        <f t="shared" si="17"/>
        <v>-7.3000000000000043</v>
      </c>
      <c r="G20" s="161">
        <v>1578</v>
      </c>
      <c r="H20" s="138"/>
      <c r="I20" s="139">
        <f t="shared" si="18"/>
        <v>123.57142857142867</v>
      </c>
      <c r="J20" s="140">
        <f t="shared" si="19"/>
        <v>11</v>
      </c>
      <c r="K20" s="60">
        <v>8</v>
      </c>
      <c r="L20" s="142">
        <v>7</v>
      </c>
      <c r="M20" s="158">
        <f t="shared" si="20"/>
        <v>1454.4285714285713</v>
      </c>
      <c r="N20" s="139">
        <f t="shared" si="21"/>
        <v>56</v>
      </c>
      <c r="O20" s="143">
        <f t="shared" si="22"/>
        <v>39</v>
      </c>
      <c r="P20" s="144">
        <v>33</v>
      </c>
      <c r="Q20" s="145">
        <v>2</v>
      </c>
      <c r="R20" s="146">
        <v>5</v>
      </c>
      <c r="S20" s="147">
        <v>0</v>
      </c>
      <c r="T20" s="148">
        <v>35</v>
      </c>
      <c r="U20" s="147">
        <v>2</v>
      </c>
      <c r="V20" s="159">
        <v>29</v>
      </c>
      <c r="W20" s="147">
        <v>2</v>
      </c>
      <c r="X20" s="148">
        <v>31</v>
      </c>
      <c r="Y20" s="147">
        <v>1</v>
      </c>
      <c r="Z20" s="148">
        <v>13</v>
      </c>
      <c r="AA20" s="147">
        <v>0</v>
      </c>
      <c r="AB20" s="148">
        <v>22</v>
      </c>
      <c r="AC20" s="147">
        <v>1</v>
      </c>
      <c r="AD20" s="127"/>
      <c r="AE20" s="7"/>
      <c r="AF20" s="127"/>
      <c r="AG20" s="150">
        <f t="shared" si="0"/>
        <v>1326</v>
      </c>
      <c r="AH20" s="151">
        <f t="shared" si="1"/>
        <v>1726</v>
      </c>
      <c r="AI20" s="151">
        <f t="shared" si="2"/>
        <v>1283</v>
      </c>
      <c r="AJ20" s="151">
        <f t="shared" si="3"/>
        <v>1387</v>
      </c>
      <c r="AK20" s="151">
        <f t="shared" si="4"/>
        <v>1335</v>
      </c>
      <c r="AL20" s="151">
        <f t="shared" si="5"/>
        <v>1618</v>
      </c>
      <c r="AM20" s="152">
        <f t="shared" si="6"/>
        <v>1506</v>
      </c>
      <c r="AN20" s="7"/>
      <c r="AO20" s="150">
        <f t="shared" si="7"/>
        <v>5</v>
      </c>
      <c r="AP20" s="151">
        <f t="shared" si="8"/>
        <v>12</v>
      </c>
      <c r="AQ20" s="151">
        <f t="shared" si="9"/>
        <v>5</v>
      </c>
      <c r="AR20" s="151">
        <f t="shared" si="10"/>
        <v>6</v>
      </c>
      <c r="AS20" s="151">
        <f t="shared" si="11"/>
        <v>9</v>
      </c>
      <c r="AT20" s="151">
        <f t="shared" si="12"/>
        <v>11</v>
      </c>
      <c r="AU20" s="151">
        <f t="shared" si="13"/>
        <v>8</v>
      </c>
      <c r="AV20" s="153">
        <f t="shared" si="23"/>
        <v>56</v>
      </c>
      <c r="AW20" s="151">
        <f t="shared" si="24"/>
        <v>5</v>
      </c>
      <c r="AX20" s="151">
        <f t="shared" si="25"/>
        <v>12</v>
      </c>
      <c r="AY20" s="154">
        <f t="shared" si="26"/>
        <v>39</v>
      </c>
      <c r="BA20" s="155">
        <f t="shared" si="14"/>
        <v>26</v>
      </c>
      <c r="BB20" s="156">
        <f t="shared" si="15"/>
        <v>11</v>
      </c>
    </row>
    <row r="21" spans="1:54" ht="14.25">
      <c r="A21" s="61">
        <v>17</v>
      </c>
      <c r="B21" s="62" t="s">
        <v>278</v>
      </c>
      <c r="C21" s="62" t="s">
        <v>219</v>
      </c>
      <c r="D21" s="63"/>
      <c r="E21" s="135">
        <f t="shared" si="16"/>
        <v>1576.42</v>
      </c>
      <c r="F21" s="136">
        <f t="shared" si="17"/>
        <v>-1.5799999999999947</v>
      </c>
      <c r="G21" s="161">
        <v>1578</v>
      </c>
      <c r="H21" s="138"/>
      <c r="I21" s="139">
        <f t="shared" si="18"/>
        <v>11.285714285714221</v>
      </c>
      <c r="J21" s="140">
        <f t="shared" si="19"/>
        <v>19</v>
      </c>
      <c r="K21" s="60">
        <v>7</v>
      </c>
      <c r="L21" s="142">
        <v>7</v>
      </c>
      <c r="M21" s="158">
        <f t="shared" si="20"/>
        <v>1566.7142857142858</v>
      </c>
      <c r="N21" s="139">
        <f t="shared" si="21"/>
        <v>52</v>
      </c>
      <c r="O21" s="143">
        <f t="shared" si="22"/>
        <v>36</v>
      </c>
      <c r="P21" s="144">
        <v>34</v>
      </c>
      <c r="Q21" s="145">
        <v>2</v>
      </c>
      <c r="R21" s="159">
        <v>6</v>
      </c>
      <c r="S21" s="147">
        <v>0</v>
      </c>
      <c r="T21" s="148">
        <v>24</v>
      </c>
      <c r="U21" s="147">
        <v>1</v>
      </c>
      <c r="V21" s="159">
        <v>21</v>
      </c>
      <c r="W21" s="147">
        <v>2</v>
      </c>
      <c r="X21" s="148">
        <v>2</v>
      </c>
      <c r="Y21" s="147">
        <v>0</v>
      </c>
      <c r="Z21" s="148">
        <v>22</v>
      </c>
      <c r="AA21" s="147">
        <v>0</v>
      </c>
      <c r="AB21" s="148">
        <v>15</v>
      </c>
      <c r="AC21" s="147">
        <v>2</v>
      </c>
      <c r="AD21" s="127"/>
      <c r="AE21" s="7"/>
      <c r="AF21" s="127"/>
      <c r="AG21" s="150">
        <f t="shared" si="0"/>
        <v>1300</v>
      </c>
      <c r="AH21" s="151">
        <f t="shared" si="1"/>
        <v>1719</v>
      </c>
      <c r="AI21" s="151">
        <f t="shared" si="2"/>
        <v>1492</v>
      </c>
      <c r="AJ21" s="151">
        <f t="shared" si="3"/>
        <v>1518</v>
      </c>
      <c r="AK21" s="151">
        <f t="shared" si="4"/>
        <v>1851</v>
      </c>
      <c r="AL21" s="151">
        <f t="shared" si="5"/>
        <v>1506</v>
      </c>
      <c r="AM21" s="152">
        <f t="shared" si="6"/>
        <v>1581</v>
      </c>
      <c r="AN21" s="7"/>
      <c r="AO21" s="150">
        <f t="shared" si="7"/>
        <v>5</v>
      </c>
      <c r="AP21" s="151">
        <f t="shared" si="8"/>
        <v>10</v>
      </c>
      <c r="AQ21" s="151">
        <f t="shared" si="9"/>
        <v>7</v>
      </c>
      <c r="AR21" s="151">
        <f t="shared" si="10"/>
        <v>6</v>
      </c>
      <c r="AS21" s="151">
        <f t="shared" si="11"/>
        <v>11</v>
      </c>
      <c r="AT21" s="151">
        <f t="shared" si="12"/>
        <v>8</v>
      </c>
      <c r="AU21" s="151">
        <f t="shared" si="13"/>
        <v>5</v>
      </c>
      <c r="AV21" s="153">
        <f t="shared" si="23"/>
        <v>52</v>
      </c>
      <c r="AW21" s="151">
        <f t="shared" si="24"/>
        <v>5</v>
      </c>
      <c r="AX21" s="151">
        <f t="shared" si="25"/>
        <v>11</v>
      </c>
      <c r="AY21" s="154">
        <f t="shared" si="26"/>
        <v>36</v>
      </c>
      <c r="BA21" s="155">
        <f t="shared" si="14"/>
        <v>18</v>
      </c>
      <c r="BB21" s="156">
        <f t="shared" si="15"/>
        <v>19</v>
      </c>
    </row>
    <row r="22" spans="1:54" ht="14.25">
      <c r="A22" s="61">
        <v>18</v>
      </c>
      <c r="B22" s="62" t="s">
        <v>279</v>
      </c>
      <c r="C22" s="62" t="s">
        <v>219</v>
      </c>
      <c r="D22" s="63"/>
      <c r="E22" s="135">
        <f t="shared" si="16"/>
        <v>1566.7</v>
      </c>
      <c r="F22" s="136">
        <f t="shared" si="17"/>
        <v>-5.2999999999999847</v>
      </c>
      <c r="G22" s="137">
        <v>1572</v>
      </c>
      <c r="H22" s="138"/>
      <c r="I22" s="139">
        <f t="shared" si="18"/>
        <v>-33.571428571428669</v>
      </c>
      <c r="J22" s="140">
        <v>24</v>
      </c>
      <c r="K22" s="60">
        <v>6</v>
      </c>
      <c r="L22" s="142">
        <v>7</v>
      </c>
      <c r="M22" s="158">
        <f t="shared" si="20"/>
        <v>1605.5714285714287</v>
      </c>
      <c r="N22" s="139">
        <f t="shared" si="21"/>
        <v>47</v>
      </c>
      <c r="O22" s="143">
        <f t="shared" si="22"/>
        <v>33</v>
      </c>
      <c r="P22" s="144">
        <v>1</v>
      </c>
      <c r="Q22" s="145">
        <v>0</v>
      </c>
      <c r="R22" s="146">
        <v>25</v>
      </c>
      <c r="S22" s="147">
        <v>1</v>
      </c>
      <c r="T22" s="148">
        <v>9</v>
      </c>
      <c r="U22" s="147">
        <v>2</v>
      </c>
      <c r="V22" s="159">
        <v>27</v>
      </c>
      <c r="W22" s="147">
        <v>1</v>
      </c>
      <c r="X22" s="148">
        <v>29</v>
      </c>
      <c r="Y22" s="147">
        <v>2</v>
      </c>
      <c r="Z22" s="148">
        <v>11</v>
      </c>
      <c r="AA22" s="147">
        <v>0</v>
      </c>
      <c r="AB22" s="148">
        <v>4</v>
      </c>
      <c r="AC22" s="147">
        <v>0</v>
      </c>
      <c r="AD22" s="127"/>
      <c r="AE22" s="7"/>
      <c r="AF22" s="127"/>
      <c r="AG22" s="150">
        <f t="shared" si="0"/>
        <v>1890</v>
      </c>
      <c r="AH22" s="151">
        <f t="shared" si="1"/>
        <v>1485</v>
      </c>
      <c r="AI22" s="151">
        <f t="shared" si="2"/>
        <v>1645</v>
      </c>
      <c r="AJ22" s="151">
        <f t="shared" si="3"/>
        <v>1438</v>
      </c>
      <c r="AK22" s="151">
        <f t="shared" si="4"/>
        <v>1387</v>
      </c>
      <c r="AL22" s="151">
        <f t="shared" si="5"/>
        <v>1635</v>
      </c>
      <c r="AM22" s="152">
        <f t="shared" si="6"/>
        <v>1759</v>
      </c>
      <c r="AN22" s="7"/>
      <c r="AO22" s="150">
        <f t="shared" si="7"/>
        <v>8</v>
      </c>
      <c r="AP22" s="151">
        <f t="shared" si="8"/>
        <v>5</v>
      </c>
      <c r="AQ22" s="151">
        <f t="shared" si="9"/>
        <v>5</v>
      </c>
      <c r="AR22" s="151">
        <f t="shared" si="10"/>
        <v>6</v>
      </c>
      <c r="AS22" s="151">
        <f t="shared" si="11"/>
        <v>6</v>
      </c>
      <c r="AT22" s="151">
        <f t="shared" si="12"/>
        <v>9</v>
      </c>
      <c r="AU22" s="151">
        <f t="shared" si="13"/>
        <v>8</v>
      </c>
      <c r="AV22" s="153">
        <f t="shared" si="23"/>
        <v>47</v>
      </c>
      <c r="AW22" s="151">
        <f t="shared" si="24"/>
        <v>5</v>
      </c>
      <c r="AX22" s="151">
        <f t="shared" si="25"/>
        <v>9</v>
      </c>
      <c r="AY22" s="154">
        <f t="shared" si="26"/>
        <v>33</v>
      </c>
      <c r="BA22" s="155">
        <f t="shared" si="14"/>
        <v>13</v>
      </c>
      <c r="BB22" s="156">
        <f t="shared" si="15"/>
        <v>23</v>
      </c>
    </row>
    <row r="23" spans="1:54" ht="14.25">
      <c r="A23" s="61">
        <v>19</v>
      </c>
      <c r="B23" s="62" t="s">
        <v>280</v>
      </c>
      <c r="C23" s="62" t="s">
        <v>219</v>
      </c>
      <c r="D23" s="63"/>
      <c r="E23" s="135">
        <f t="shared" si="16"/>
        <v>1536.6</v>
      </c>
      <c r="F23" s="136">
        <f t="shared" si="17"/>
        <v>5.5999999999999961</v>
      </c>
      <c r="G23" s="137">
        <v>1531</v>
      </c>
      <c r="H23" s="138"/>
      <c r="I23" s="139">
        <f t="shared" si="18"/>
        <v>-40</v>
      </c>
      <c r="J23" s="140">
        <f t="shared" si="19"/>
        <v>18</v>
      </c>
      <c r="K23" s="60">
        <v>7</v>
      </c>
      <c r="L23" s="142">
        <v>7</v>
      </c>
      <c r="M23" s="158">
        <f t="shared" si="20"/>
        <v>1571</v>
      </c>
      <c r="N23" s="139">
        <f t="shared" si="21"/>
        <v>54</v>
      </c>
      <c r="O23" s="143">
        <f t="shared" si="22"/>
        <v>40</v>
      </c>
      <c r="P23" s="144">
        <v>2</v>
      </c>
      <c r="Q23" s="145">
        <v>1</v>
      </c>
      <c r="R23" s="159">
        <v>26</v>
      </c>
      <c r="S23" s="147">
        <v>2</v>
      </c>
      <c r="T23" s="148">
        <v>12</v>
      </c>
      <c r="U23" s="147">
        <v>0</v>
      </c>
      <c r="V23" s="159">
        <v>24</v>
      </c>
      <c r="W23" s="147">
        <v>2</v>
      </c>
      <c r="X23" s="148">
        <v>28</v>
      </c>
      <c r="Y23" s="147">
        <v>2</v>
      </c>
      <c r="Z23" s="148">
        <v>31</v>
      </c>
      <c r="AA23" s="147">
        <v>0</v>
      </c>
      <c r="AB23" s="148">
        <v>3</v>
      </c>
      <c r="AC23" s="147">
        <v>0</v>
      </c>
      <c r="AD23" s="127"/>
      <c r="AE23" s="7"/>
      <c r="AF23" s="127"/>
      <c r="AG23" s="150">
        <f t="shared" si="0"/>
        <v>1851</v>
      </c>
      <c r="AH23" s="151">
        <f t="shared" si="1"/>
        <v>1480</v>
      </c>
      <c r="AI23" s="151">
        <f t="shared" si="2"/>
        <v>1633</v>
      </c>
      <c r="AJ23" s="151">
        <f t="shared" si="3"/>
        <v>1492</v>
      </c>
      <c r="AK23" s="151">
        <f t="shared" si="4"/>
        <v>1433</v>
      </c>
      <c r="AL23" s="151">
        <f t="shared" si="5"/>
        <v>1335</v>
      </c>
      <c r="AM23" s="152">
        <f t="shared" si="6"/>
        <v>1773</v>
      </c>
      <c r="AN23" s="7"/>
      <c r="AO23" s="150">
        <f t="shared" si="7"/>
        <v>11</v>
      </c>
      <c r="AP23" s="151">
        <f t="shared" si="8"/>
        <v>3</v>
      </c>
      <c r="AQ23" s="151">
        <f t="shared" si="9"/>
        <v>8</v>
      </c>
      <c r="AR23" s="151">
        <f t="shared" si="10"/>
        <v>7</v>
      </c>
      <c r="AS23" s="151">
        <f t="shared" si="11"/>
        <v>7</v>
      </c>
      <c r="AT23" s="151">
        <f t="shared" si="12"/>
        <v>9</v>
      </c>
      <c r="AU23" s="151">
        <f t="shared" si="13"/>
        <v>9</v>
      </c>
      <c r="AV23" s="153">
        <f t="shared" si="23"/>
        <v>54</v>
      </c>
      <c r="AW23" s="151">
        <f t="shared" si="24"/>
        <v>3</v>
      </c>
      <c r="AX23" s="151">
        <f t="shared" si="25"/>
        <v>11</v>
      </c>
      <c r="AY23" s="154">
        <f t="shared" si="26"/>
        <v>40</v>
      </c>
      <c r="BA23" s="155">
        <f t="shared" si="14"/>
        <v>19</v>
      </c>
      <c r="BB23" s="156">
        <f t="shared" si="15"/>
        <v>18</v>
      </c>
    </row>
    <row r="24" spans="1:54" ht="14.25">
      <c r="A24" s="61">
        <v>20</v>
      </c>
      <c r="B24" s="62" t="s">
        <v>281</v>
      </c>
      <c r="C24" s="62" t="s">
        <v>219</v>
      </c>
      <c r="D24" s="63"/>
      <c r="E24" s="135">
        <f t="shared" si="16"/>
        <v>1543.5</v>
      </c>
      <c r="F24" s="136">
        <f t="shared" si="17"/>
        <v>25.500000000000007</v>
      </c>
      <c r="G24" s="137">
        <v>1518</v>
      </c>
      <c r="H24" s="138"/>
      <c r="I24" s="139">
        <f t="shared" si="18"/>
        <v>-110.71428571428578</v>
      </c>
      <c r="J24" s="140">
        <f t="shared" si="19"/>
        <v>14</v>
      </c>
      <c r="K24" s="60">
        <v>8</v>
      </c>
      <c r="L24" s="142">
        <v>7</v>
      </c>
      <c r="M24" s="158">
        <f t="shared" si="20"/>
        <v>1628.7142857142858</v>
      </c>
      <c r="N24" s="139">
        <f t="shared" si="21"/>
        <v>52</v>
      </c>
      <c r="O24" s="143">
        <f t="shared" si="22"/>
        <v>37</v>
      </c>
      <c r="P24" s="144">
        <v>3</v>
      </c>
      <c r="Q24" s="145">
        <v>2</v>
      </c>
      <c r="R24" s="159">
        <v>7</v>
      </c>
      <c r="S24" s="147">
        <v>0</v>
      </c>
      <c r="T24" s="148">
        <v>11</v>
      </c>
      <c r="U24" s="147">
        <v>0</v>
      </c>
      <c r="V24" s="159">
        <v>32</v>
      </c>
      <c r="W24" s="147">
        <v>2</v>
      </c>
      <c r="X24" s="148">
        <v>1</v>
      </c>
      <c r="Y24" s="147">
        <v>0</v>
      </c>
      <c r="Z24" s="148">
        <v>25</v>
      </c>
      <c r="AA24" s="147">
        <v>2</v>
      </c>
      <c r="AB24" s="148">
        <v>14</v>
      </c>
      <c r="AC24" s="147">
        <v>2</v>
      </c>
      <c r="AD24" s="127"/>
      <c r="AE24" s="7"/>
      <c r="AF24" s="127"/>
      <c r="AG24" s="150">
        <f t="shared" si="0"/>
        <v>1773</v>
      </c>
      <c r="AH24" s="151">
        <f t="shared" si="1"/>
        <v>1687</v>
      </c>
      <c r="AI24" s="151">
        <f t="shared" si="2"/>
        <v>1635</v>
      </c>
      <c r="AJ24" s="151">
        <f t="shared" si="3"/>
        <v>1328</v>
      </c>
      <c r="AK24" s="151">
        <f t="shared" si="4"/>
        <v>1890</v>
      </c>
      <c r="AL24" s="151">
        <f t="shared" si="5"/>
        <v>1485</v>
      </c>
      <c r="AM24" s="152">
        <f t="shared" si="6"/>
        <v>1603</v>
      </c>
      <c r="AN24" s="7"/>
      <c r="AO24" s="150">
        <f t="shared" si="7"/>
        <v>9</v>
      </c>
      <c r="AP24" s="151">
        <f t="shared" si="8"/>
        <v>10</v>
      </c>
      <c r="AQ24" s="151">
        <f t="shared" si="9"/>
        <v>9</v>
      </c>
      <c r="AR24" s="151">
        <f t="shared" si="10"/>
        <v>5</v>
      </c>
      <c r="AS24" s="151">
        <f t="shared" si="11"/>
        <v>8</v>
      </c>
      <c r="AT24" s="151">
        <f t="shared" si="12"/>
        <v>5</v>
      </c>
      <c r="AU24" s="151">
        <f t="shared" si="13"/>
        <v>6</v>
      </c>
      <c r="AV24" s="153">
        <f t="shared" si="23"/>
        <v>52</v>
      </c>
      <c r="AW24" s="151">
        <f t="shared" si="24"/>
        <v>5</v>
      </c>
      <c r="AX24" s="151">
        <f t="shared" si="25"/>
        <v>10</v>
      </c>
      <c r="AY24" s="154">
        <f t="shared" si="26"/>
        <v>37</v>
      </c>
      <c r="BA24" s="155">
        <f t="shared" si="14"/>
        <v>23</v>
      </c>
      <c r="BB24" s="156">
        <f t="shared" si="15"/>
        <v>14</v>
      </c>
    </row>
    <row r="25" spans="1:54" ht="14.25">
      <c r="A25" s="61">
        <v>21</v>
      </c>
      <c r="B25" s="62" t="s">
        <v>282</v>
      </c>
      <c r="C25" s="62" t="s">
        <v>219</v>
      </c>
      <c r="D25" s="63"/>
      <c r="E25" s="135">
        <f t="shared" si="16"/>
        <v>1510.78</v>
      </c>
      <c r="F25" s="136">
        <f t="shared" si="17"/>
        <v>-7.2200000000000042</v>
      </c>
      <c r="G25" s="137">
        <v>1518</v>
      </c>
      <c r="H25" s="138"/>
      <c r="I25" s="139">
        <f t="shared" si="18"/>
        <v>-19.85714285714289</v>
      </c>
      <c r="J25" s="140">
        <f t="shared" si="19"/>
        <v>26</v>
      </c>
      <c r="K25" s="60">
        <v>6</v>
      </c>
      <c r="L25" s="142">
        <v>7</v>
      </c>
      <c r="M25" s="158">
        <f t="shared" si="20"/>
        <v>1537.8571428571429</v>
      </c>
      <c r="N25" s="139">
        <f t="shared" si="21"/>
        <v>41</v>
      </c>
      <c r="O25" s="143">
        <f t="shared" si="22"/>
        <v>30</v>
      </c>
      <c r="P25" s="144">
        <v>4</v>
      </c>
      <c r="Q25" s="145">
        <v>1</v>
      </c>
      <c r="R25" s="159">
        <v>10</v>
      </c>
      <c r="S25" s="147">
        <v>0</v>
      </c>
      <c r="T25" s="148">
        <v>26</v>
      </c>
      <c r="U25" s="147">
        <v>2</v>
      </c>
      <c r="V25" s="159">
        <v>17</v>
      </c>
      <c r="W25" s="147">
        <v>0</v>
      </c>
      <c r="X25" s="148">
        <v>25</v>
      </c>
      <c r="Y25" s="147">
        <v>1</v>
      </c>
      <c r="Z25" s="148">
        <v>30</v>
      </c>
      <c r="AA25" s="147">
        <v>1</v>
      </c>
      <c r="AB25" s="148">
        <v>27</v>
      </c>
      <c r="AC25" s="147">
        <v>1</v>
      </c>
      <c r="AD25" s="127"/>
      <c r="AE25" s="7"/>
      <c r="AF25" s="127"/>
      <c r="AG25" s="150">
        <f t="shared" si="0"/>
        <v>1759</v>
      </c>
      <c r="AH25" s="151">
        <f t="shared" si="1"/>
        <v>1643</v>
      </c>
      <c r="AI25" s="151">
        <f t="shared" si="2"/>
        <v>1480</v>
      </c>
      <c r="AJ25" s="151">
        <f t="shared" si="3"/>
        <v>1578</v>
      </c>
      <c r="AK25" s="151">
        <f t="shared" si="4"/>
        <v>1485</v>
      </c>
      <c r="AL25" s="151">
        <f t="shared" si="5"/>
        <v>1382</v>
      </c>
      <c r="AM25" s="152">
        <f t="shared" si="6"/>
        <v>1438</v>
      </c>
      <c r="AN25" s="7"/>
      <c r="AO25" s="150">
        <f t="shared" si="7"/>
        <v>8</v>
      </c>
      <c r="AP25" s="151">
        <f t="shared" si="8"/>
        <v>8</v>
      </c>
      <c r="AQ25" s="151">
        <f t="shared" si="9"/>
        <v>3</v>
      </c>
      <c r="AR25" s="151">
        <f t="shared" si="10"/>
        <v>7</v>
      </c>
      <c r="AS25" s="151">
        <f t="shared" si="11"/>
        <v>5</v>
      </c>
      <c r="AT25" s="151">
        <f t="shared" si="12"/>
        <v>4</v>
      </c>
      <c r="AU25" s="151">
        <f t="shared" si="13"/>
        <v>6</v>
      </c>
      <c r="AV25" s="153">
        <f t="shared" si="23"/>
        <v>41</v>
      </c>
      <c r="AW25" s="151">
        <f t="shared" si="24"/>
        <v>3</v>
      </c>
      <c r="AX25" s="151">
        <f t="shared" si="25"/>
        <v>8</v>
      </c>
      <c r="AY25" s="154">
        <f t="shared" si="26"/>
        <v>30</v>
      </c>
      <c r="BA25" s="155">
        <f t="shared" si="14"/>
        <v>11</v>
      </c>
      <c r="BB25" s="156">
        <f t="shared" si="15"/>
        <v>26</v>
      </c>
    </row>
    <row r="26" spans="1:54" ht="14.25">
      <c r="A26" s="61">
        <v>22</v>
      </c>
      <c r="B26" s="62" t="s">
        <v>283</v>
      </c>
      <c r="C26" s="62" t="s">
        <v>219</v>
      </c>
      <c r="D26" s="63"/>
      <c r="E26" s="135">
        <f t="shared" si="16"/>
        <v>1516.1</v>
      </c>
      <c r="F26" s="136">
        <f t="shared" si="17"/>
        <v>10.100000000000007</v>
      </c>
      <c r="G26" s="137">
        <v>1506</v>
      </c>
      <c r="H26" s="138"/>
      <c r="I26" s="139">
        <f t="shared" si="18"/>
        <v>-0.71428571428577925</v>
      </c>
      <c r="J26" s="140">
        <f t="shared" si="19"/>
        <v>12</v>
      </c>
      <c r="K26" s="60">
        <v>8</v>
      </c>
      <c r="L26" s="142">
        <v>7</v>
      </c>
      <c r="M26" s="158">
        <f t="shared" si="20"/>
        <v>1506.7142857142858</v>
      </c>
      <c r="N26" s="139">
        <f t="shared" si="21"/>
        <v>54</v>
      </c>
      <c r="O26" s="143">
        <f t="shared" si="22"/>
        <v>37</v>
      </c>
      <c r="P26" s="144">
        <v>5</v>
      </c>
      <c r="Q26" s="145">
        <v>0</v>
      </c>
      <c r="R26" s="159">
        <v>33</v>
      </c>
      <c r="S26" s="147">
        <v>2</v>
      </c>
      <c r="T26" s="148">
        <v>13</v>
      </c>
      <c r="U26" s="147">
        <v>0</v>
      </c>
      <c r="V26" s="159">
        <v>35</v>
      </c>
      <c r="W26" s="147">
        <v>2</v>
      </c>
      <c r="X26" s="148">
        <v>27</v>
      </c>
      <c r="Y26" s="147">
        <v>1</v>
      </c>
      <c r="Z26" s="148">
        <v>17</v>
      </c>
      <c r="AA26" s="147">
        <v>2</v>
      </c>
      <c r="AB26" s="148">
        <v>16</v>
      </c>
      <c r="AC26" s="147">
        <v>1</v>
      </c>
      <c r="AD26" s="127"/>
      <c r="AE26" s="7"/>
      <c r="AF26" s="127"/>
      <c r="AG26" s="150">
        <f t="shared" si="0"/>
        <v>1726</v>
      </c>
      <c r="AH26" s="151">
        <f t="shared" si="1"/>
        <v>1326</v>
      </c>
      <c r="AI26" s="151">
        <f t="shared" si="2"/>
        <v>1618</v>
      </c>
      <c r="AJ26" s="151">
        <f t="shared" si="3"/>
        <v>1283</v>
      </c>
      <c r="AK26" s="151">
        <f t="shared" si="4"/>
        <v>1438</v>
      </c>
      <c r="AL26" s="151">
        <f t="shared" si="5"/>
        <v>1578</v>
      </c>
      <c r="AM26" s="152">
        <f t="shared" si="6"/>
        <v>1578</v>
      </c>
      <c r="AN26" s="7"/>
      <c r="AO26" s="150">
        <f t="shared" si="7"/>
        <v>12</v>
      </c>
      <c r="AP26" s="151">
        <f t="shared" si="8"/>
        <v>5</v>
      </c>
      <c r="AQ26" s="151">
        <f t="shared" si="9"/>
        <v>11</v>
      </c>
      <c r="AR26" s="151">
        <f t="shared" si="10"/>
        <v>5</v>
      </c>
      <c r="AS26" s="151">
        <f t="shared" si="11"/>
        <v>6</v>
      </c>
      <c r="AT26" s="151">
        <f t="shared" si="12"/>
        <v>7</v>
      </c>
      <c r="AU26" s="151">
        <f t="shared" si="13"/>
        <v>8</v>
      </c>
      <c r="AV26" s="153">
        <f t="shared" si="23"/>
        <v>54</v>
      </c>
      <c r="AW26" s="151">
        <f t="shared" si="24"/>
        <v>5</v>
      </c>
      <c r="AX26" s="151">
        <f t="shared" si="25"/>
        <v>12</v>
      </c>
      <c r="AY26" s="154">
        <f t="shared" si="26"/>
        <v>37</v>
      </c>
      <c r="BA26" s="155">
        <f t="shared" si="14"/>
        <v>25</v>
      </c>
      <c r="BB26" s="156">
        <f t="shared" si="15"/>
        <v>12</v>
      </c>
    </row>
    <row r="27" spans="1:54" ht="14.25">
      <c r="A27" s="61">
        <v>23</v>
      </c>
      <c r="B27" s="62" t="s">
        <v>284</v>
      </c>
      <c r="C27" s="62" t="s">
        <v>285</v>
      </c>
      <c r="D27" s="63"/>
      <c r="E27" s="135">
        <f t="shared" si="16"/>
        <v>1490.74</v>
      </c>
      <c r="F27" s="136">
        <f t="shared" si="17"/>
        <v>-2.2599999999999998</v>
      </c>
      <c r="G27" s="137">
        <v>1493</v>
      </c>
      <c r="H27" s="138"/>
      <c r="I27" s="139">
        <f t="shared" si="18"/>
        <v>-55.285714285714221</v>
      </c>
      <c r="J27" s="140">
        <f t="shared" si="19"/>
        <v>25</v>
      </c>
      <c r="K27" s="60">
        <v>6</v>
      </c>
      <c r="L27" s="142">
        <v>7</v>
      </c>
      <c r="M27" s="158">
        <f t="shared" si="20"/>
        <v>1548.2857142857142</v>
      </c>
      <c r="N27" s="139">
        <f t="shared" si="21"/>
        <v>42</v>
      </c>
      <c r="O27" s="143">
        <f t="shared" si="22"/>
        <v>29</v>
      </c>
      <c r="P27" s="144">
        <v>6</v>
      </c>
      <c r="Q27" s="145">
        <v>0</v>
      </c>
      <c r="R27" s="159">
        <v>34</v>
      </c>
      <c r="S27" s="147">
        <v>2</v>
      </c>
      <c r="T27" s="148">
        <v>15</v>
      </c>
      <c r="U27" s="147">
        <v>0</v>
      </c>
      <c r="V27" s="159">
        <v>3</v>
      </c>
      <c r="W27" s="147">
        <v>1</v>
      </c>
      <c r="X27" s="148">
        <v>14</v>
      </c>
      <c r="Y27" s="147">
        <v>0</v>
      </c>
      <c r="Z27" s="148">
        <v>26</v>
      </c>
      <c r="AA27" s="147">
        <v>1</v>
      </c>
      <c r="AB27" s="148">
        <v>30</v>
      </c>
      <c r="AC27" s="147">
        <v>2</v>
      </c>
      <c r="AD27" s="127"/>
      <c r="AE27" s="7"/>
      <c r="AF27" s="127"/>
      <c r="AG27" s="150">
        <f t="shared" si="0"/>
        <v>1719</v>
      </c>
      <c r="AH27" s="151">
        <f t="shared" si="1"/>
        <v>1300</v>
      </c>
      <c r="AI27" s="151">
        <f t="shared" si="2"/>
        <v>1581</v>
      </c>
      <c r="AJ27" s="151">
        <f t="shared" si="3"/>
        <v>1773</v>
      </c>
      <c r="AK27" s="151">
        <f t="shared" si="4"/>
        <v>1603</v>
      </c>
      <c r="AL27" s="151">
        <f t="shared" si="5"/>
        <v>1480</v>
      </c>
      <c r="AM27" s="152">
        <f t="shared" si="6"/>
        <v>1382</v>
      </c>
      <c r="AN27" s="7"/>
      <c r="AO27" s="150">
        <f t="shared" si="7"/>
        <v>10</v>
      </c>
      <c r="AP27" s="151">
        <f t="shared" si="8"/>
        <v>5</v>
      </c>
      <c r="AQ27" s="151">
        <f t="shared" si="9"/>
        <v>5</v>
      </c>
      <c r="AR27" s="151">
        <f t="shared" si="10"/>
        <v>9</v>
      </c>
      <c r="AS27" s="151">
        <f t="shared" si="11"/>
        <v>6</v>
      </c>
      <c r="AT27" s="151">
        <f t="shared" si="12"/>
        <v>3</v>
      </c>
      <c r="AU27" s="151">
        <f t="shared" si="13"/>
        <v>4</v>
      </c>
      <c r="AV27" s="153">
        <f t="shared" si="23"/>
        <v>42</v>
      </c>
      <c r="AW27" s="151">
        <f t="shared" si="24"/>
        <v>3</v>
      </c>
      <c r="AX27" s="151">
        <f t="shared" si="25"/>
        <v>10</v>
      </c>
      <c r="AY27" s="154">
        <f t="shared" si="26"/>
        <v>29</v>
      </c>
      <c r="BA27" s="155">
        <f t="shared" si="14"/>
        <v>12</v>
      </c>
      <c r="BB27" s="156">
        <f t="shared" si="15"/>
        <v>25</v>
      </c>
    </row>
    <row r="28" spans="1:54" ht="14.25">
      <c r="A28" s="61">
        <v>24</v>
      </c>
      <c r="B28" s="62" t="s">
        <v>286</v>
      </c>
      <c r="C28" s="62" t="s">
        <v>34</v>
      </c>
      <c r="D28" s="63"/>
      <c r="E28" s="135">
        <f t="shared" si="16"/>
        <v>1494.92</v>
      </c>
      <c r="F28" s="136">
        <f t="shared" si="17"/>
        <v>2.920000000000007</v>
      </c>
      <c r="G28" s="137">
        <v>1492</v>
      </c>
      <c r="H28" s="138"/>
      <c r="I28" s="139">
        <f t="shared" si="18"/>
        <v>-107.66666666666674</v>
      </c>
      <c r="J28" s="140">
        <f t="shared" si="19"/>
        <v>20</v>
      </c>
      <c r="K28" s="60">
        <v>7</v>
      </c>
      <c r="L28" s="142">
        <v>6</v>
      </c>
      <c r="M28" s="158">
        <f t="shared" si="20"/>
        <v>1599.6666666666667</v>
      </c>
      <c r="N28" s="139">
        <f t="shared" si="21"/>
        <v>45</v>
      </c>
      <c r="O28" s="143">
        <f t="shared" si="22"/>
        <v>35</v>
      </c>
      <c r="P28" s="144">
        <v>7</v>
      </c>
      <c r="Q28" s="145">
        <v>0</v>
      </c>
      <c r="R28" s="159">
        <v>999</v>
      </c>
      <c r="S28" s="147">
        <v>2</v>
      </c>
      <c r="T28" s="148">
        <v>17</v>
      </c>
      <c r="U28" s="147">
        <v>1</v>
      </c>
      <c r="V28" s="159">
        <v>19</v>
      </c>
      <c r="W28" s="147">
        <v>0</v>
      </c>
      <c r="X28" s="148">
        <v>9</v>
      </c>
      <c r="Y28" s="147">
        <v>2</v>
      </c>
      <c r="Z28" s="148">
        <v>27</v>
      </c>
      <c r="AA28" s="147">
        <v>2</v>
      </c>
      <c r="AB28" s="148">
        <v>6</v>
      </c>
      <c r="AC28" s="147">
        <v>0</v>
      </c>
      <c r="AD28" s="127"/>
      <c r="AE28" s="7"/>
      <c r="AF28" s="127"/>
      <c r="AG28" s="150">
        <f t="shared" si="0"/>
        <v>1687</v>
      </c>
      <c r="AH28" s="151" t="str">
        <f t="shared" si="1"/>
        <v>999 *</v>
      </c>
      <c r="AI28" s="151">
        <f t="shared" si="2"/>
        <v>1578</v>
      </c>
      <c r="AJ28" s="151">
        <f t="shared" si="3"/>
        <v>1531</v>
      </c>
      <c r="AK28" s="151">
        <f t="shared" si="4"/>
        <v>1645</v>
      </c>
      <c r="AL28" s="151">
        <f t="shared" si="5"/>
        <v>1438</v>
      </c>
      <c r="AM28" s="152">
        <f t="shared" si="6"/>
        <v>1719</v>
      </c>
      <c r="AN28" s="7"/>
      <c r="AO28" s="150">
        <f t="shared" si="7"/>
        <v>10</v>
      </c>
      <c r="AP28" s="151">
        <f t="shared" si="8"/>
        <v>0</v>
      </c>
      <c r="AQ28" s="151">
        <f t="shared" si="9"/>
        <v>7</v>
      </c>
      <c r="AR28" s="151">
        <f t="shared" si="10"/>
        <v>7</v>
      </c>
      <c r="AS28" s="151">
        <f t="shared" si="11"/>
        <v>5</v>
      </c>
      <c r="AT28" s="151">
        <f t="shared" si="12"/>
        <v>6</v>
      </c>
      <c r="AU28" s="151">
        <f t="shared" si="13"/>
        <v>10</v>
      </c>
      <c r="AV28" s="153">
        <f t="shared" si="23"/>
        <v>45</v>
      </c>
      <c r="AW28" s="151">
        <f t="shared" si="24"/>
        <v>0</v>
      </c>
      <c r="AX28" s="151">
        <f t="shared" si="25"/>
        <v>10</v>
      </c>
      <c r="AY28" s="154">
        <f t="shared" si="26"/>
        <v>35</v>
      </c>
      <c r="BA28" s="155">
        <f t="shared" si="14"/>
        <v>17</v>
      </c>
      <c r="BB28" s="156">
        <f t="shared" si="15"/>
        <v>20</v>
      </c>
    </row>
    <row r="29" spans="1:54" ht="14.25">
      <c r="A29" s="61">
        <v>25</v>
      </c>
      <c r="B29" s="62" t="s">
        <v>287</v>
      </c>
      <c r="C29" s="62" t="s">
        <v>219</v>
      </c>
      <c r="D29" s="63"/>
      <c r="E29" s="135">
        <f t="shared" si="16"/>
        <v>1469.96</v>
      </c>
      <c r="F29" s="136">
        <f t="shared" si="17"/>
        <v>-15.039999999999987</v>
      </c>
      <c r="G29" s="137">
        <v>1485</v>
      </c>
      <c r="H29" s="138"/>
      <c r="I29" s="139">
        <f t="shared" si="18"/>
        <v>-124.66666666666674</v>
      </c>
      <c r="J29" s="140">
        <f t="shared" si="19"/>
        <v>28</v>
      </c>
      <c r="K29" s="60">
        <v>5</v>
      </c>
      <c r="L29" s="142">
        <v>6</v>
      </c>
      <c r="M29" s="158">
        <f t="shared" si="20"/>
        <v>1609.6666666666667</v>
      </c>
      <c r="N29" s="139">
        <f t="shared" si="21"/>
        <v>42</v>
      </c>
      <c r="O29" s="143">
        <f t="shared" si="22"/>
        <v>33</v>
      </c>
      <c r="P29" s="144">
        <v>8</v>
      </c>
      <c r="Q29" s="145">
        <v>0</v>
      </c>
      <c r="R29" s="159">
        <v>18</v>
      </c>
      <c r="S29" s="147">
        <v>1</v>
      </c>
      <c r="T29" s="148">
        <v>4</v>
      </c>
      <c r="U29" s="147">
        <v>0</v>
      </c>
      <c r="V29" s="149">
        <v>999</v>
      </c>
      <c r="W29" s="147">
        <v>2</v>
      </c>
      <c r="X29" s="148">
        <v>21</v>
      </c>
      <c r="Y29" s="147">
        <v>1</v>
      </c>
      <c r="Z29" s="148">
        <v>20</v>
      </c>
      <c r="AA29" s="147">
        <v>0</v>
      </c>
      <c r="AB29" s="148">
        <v>9</v>
      </c>
      <c r="AC29" s="147">
        <v>1</v>
      </c>
      <c r="AD29" s="127"/>
      <c r="AE29" s="7"/>
      <c r="AF29" s="127"/>
      <c r="AG29" s="150">
        <f t="shared" si="0"/>
        <v>1646</v>
      </c>
      <c r="AH29" s="151">
        <f t="shared" si="1"/>
        <v>1572</v>
      </c>
      <c r="AI29" s="151">
        <f t="shared" si="2"/>
        <v>1759</v>
      </c>
      <c r="AJ29" s="151" t="str">
        <f t="shared" si="3"/>
        <v>999 *</v>
      </c>
      <c r="AK29" s="151">
        <f t="shared" si="4"/>
        <v>1518</v>
      </c>
      <c r="AL29" s="151">
        <f t="shared" si="5"/>
        <v>1518</v>
      </c>
      <c r="AM29" s="152">
        <f t="shared" si="6"/>
        <v>1645</v>
      </c>
      <c r="AN29" s="7"/>
      <c r="AO29" s="150">
        <f t="shared" si="7"/>
        <v>9</v>
      </c>
      <c r="AP29" s="151">
        <f t="shared" si="8"/>
        <v>6</v>
      </c>
      <c r="AQ29" s="151">
        <f t="shared" si="9"/>
        <v>8</v>
      </c>
      <c r="AR29" s="151">
        <f t="shared" si="10"/>
        <v>0</v>
      </c>
      <c r="AS29" s="151">
        <f t="shared" si="11"/>
        <v>6</v>
      </c>
      <c r="AT29" s="151">
        <f t="shared" si="12"/>
        <v>8</v>
      </c>
      <c r="AU29" s="151">
        <f t="shared" si="13"/>
        <v>5</v>
      </c>
      <c r="AV29" s="153">
        <f t="shared" si="23"/>
        <v>42</v>
      </c>
      <c r="AW29" s="151">
        <f t="shared" si="24"/>
        <v>0</v>
      </c>
      <c r="AX29" s="151">
        <f t="shared" si="25"/>
        <v>9</v>
      </c>
      <c r="AY29" s="154">
        <f t="shared" si="26"/>
        <v>33</v>
      </c>
      <c r="BA29" s="155">
        <f t="shared" si="14"/>
        <v>9</v>
      </c>
      <c r="BB29" s="156">
        <f t="shared" si="15"/>
        <v>28</v>
      </c>
    </row>
    <row r="30" spans="1:54" ht="14.25">
      <c r="A30" s="61">
        <v>26</v>
      </c>
      <c r="B30" s="62" t="s">
        <v>288</v>
      </c>
      <c r="C30" s="62" t="s">
        <v>219</v>
      </c>
      <c r="D30" s="63"/>
      <c r="E30" s="135">
        <f t="shared" si="16"/>
        <v>1436.8</v>
      </c>
      <c r="F30" s="136">
        <f t="shared" si="17"/>
        <v>-43.2</v>
      </c>
      <c r="G30" s="137">
        <v>1480</v>
      </c>
      <c r="H30" s="138"/>
      <c r="I30" s="139">
        <f t="shared" si="18"/>
        <v>22.85714285714289</v>
      </c>
      <c r="J30" s="140">
        <f t="shared" si="19"/>
        <v>35</v>
      </c>
      <c r="K30" s="60">
        <v>3</v>
      </c>
      <c r="L30" s="142">
        <v>7</v>
      </c>
      <c r="M30" s="158">
        <f t="shared" si="20"/>
        <v>1457.1428571428571</v>
      </c>
      <c r="N30" s="139">
        <f t="shared" si="21"/>
        <v>40</v>
      </c>
      <c r="O30" s="143">
        <f t="shared" si="22"/>
        <v>28</v>
      </c>
      <c r="P30" s="144">
        <v>9</v>
      </c>
      <c r="Q30" s="145">
        <v>1</v>
      </c>
      <c r="R30" s="159">
        <v>19</v>
      </c>
      <c r="S30" s="147">
        <v>0</v>
      </c>
      <c r="T30" s="148">
        <v>21</v>
      </c>
      <c r="U30" s="147">
        <v>0</v>
      </c>
      <c r="V30" s="159">
        <v>33</v>
      </c>
      <c r="W30" s="147">
        <v>0</v>
      </c>
      <c r="X30" s="148">
        <v>34</v>
      </c>
      <c r="Y30" s="147">
        <v>1</v>
      </c>
      <c r="Z30" s="148">
        <v>23</v>
      </c>
      <c r="AA30" s="147">
        <v>1</v>
      </c>
      <c r="AB30" s="148">
        <v>29</v>
      </c>
      <c r="AC30" s="147">
        <v>0</v>
      </c>
      <c r="AD30" s="127"/>
      <c r="AE30" s="7"/>
      <c r="AF30" s="127"/>
      <c r="AG30" s="150">
        <f t="shared" si="0"/>
        <v>1645</v>
      </c>
      <c r="AH30" s="151">
        <f t="shared" si="1"/>
        <v>1531</v>
      </c>
      <c r="AI30" s="151">
        <f t="shared" si="2"/>
        <v>1518</v>
      </c>
      <c r="AJ30" s="151">
        <f t="shared" si="3"/>
        <v>1326</v>
      </c>
      <c r="AK30" s="151">
        <f t="shared" si="4"/>
        <v>1300</v>
      </c>
      <c r="AL30" s="151">
        <f t="shared" si="5"/>
        <v>1493</v>
      </c>
      <c r="AM30" s="152">
        <f t="shared" si="6"/>
        <v>1387</v>
      </c>
      <c r="AN30" s="7"/>
      <c r="AO30" s="150">
        <f t="shared" si="7"/>
        <v>5</v>
      </c>
      <c r="AP30" s="151">
        <f t="shared" si="8"/>
        <v>7</v>
      </c>
      <c r="AQ30" s="151">
        <f t="shared" si="9"/>
        <v>6</v>
      </c>
      <c r="AR30" s="151">
        <f t="shared" si="10"/>
        <v>5</v>
      </c>
      <c r="AS30" s="151">
        <f t="shared" si="11"/>
        <v>5</v>
      </c>
      <c r="AT30" s="151">
        <f t="shared" si="12"/>
        <v>6</v>
      </c>
      <c r="AU30" s="151">
        <f t="shared" si="13"/>
        <v>6</v>
      </c>
      <c r="AV30" s="153">
        <f t="shared" si="23"/>
        <v>40</v>
      </c>
      <c r="AW30" s="151">
        <f t="shared" si="24"/>
        <v>5</v>
      </c>
      <c r="AX30" s="151">
        <f t="shared" si="25"/>
        <v>7</v>
      </c>
      <c r="AY30" s="154">
        <f t="shared" si="26"/>
        <v>28</v>
      </c>
      <c r="BA30" s="155">
        <f t="shared" si="14"/>
        <v>2</v>
      </c>
      <c r="BB30" s="156">
        <f t="shared" si="15"/>
        <v>35</v>
      </c>
    </row>
    <row r="31" spans="1:54" ht="14.25">
      <c r="A31" s="61">
        <v>27</v>
      </c>
      <c r="B31" s="62" t="s">
        <v>289</v>
      </c>
      <c r="C31" s="62" t="s">
        <v>219</v>
      </c>
      <c r="D31" s="63"/>
      <c r="E31" s="135">
        <f t="shared" si="16"/>
        <v>1453.5</v>
      </c>
      <c r="F31" s="136">
        <f t="shared" si="17"/>
        <v>15.499999999999998</v>
      </c>
      <c r="G31" s="137">
        <v>1438</v>
      </c>
      <c r="H31" s="138"/>
      <c r="I31" s="139">
        <f t="shared" si="18"/>
        <v>-182.14285714285711</v>
      </c>
      <c r="J31" s="140">
        <f t="shared" si="19"/>
        <v>21</v>
      </c>
      <c r="K31" s="60">
        <v>6</v>
      </c>
      <c r="L31" s="142">
        <v>7</v>
      </c>
      <c r="M31" s="158">
        <f t="shared" si="20"/>
        <v>1620.1428571428571</v>
      </c>
      <c r="N31" s="139">
        <f t="shared" si="21"/>
        <v>54</v>
      </c>
      <c r="O31" s="143">
        <f t="shared" si="22"/>
        <v>37</v>
      </c>
      <c r="P31" s="144">
        <v>10</v>
      </c>
      <c r="Q31" s="145">
        <v>1</v>
      </c>
      <c r="R31" s="159">
        <v>4</v>
      </c>
      <c r="S31" s="147">
        <v>2</v>
      </c>
      <c r="T31" s="148">
        <v>2</v>
      </c>
      <c r="U31" s="147">
        <v>0</v>
      </c>
      <c r="V31" s="149">
        <v>18</v>
      </c>
      <c r="W31" s="147">
        <v>1</v>
      </c>
      <c r="X31" s="148">
        <v>22</v>
      </c>
      <c r="Y31" s="147">
        <v>1</v>
      </c>
      <c r="Z31" s="148">
        <v>24</v>
      </c>
      <c r="AA31" s="147">
        <v>0</v>
      </c>
      <c r="AB31" s="148">
        <v>21</v>
      </c>
      <c r="AC31" s="147">
        <v>1</v>
      </c>
      <c r="AD31" s="127"/>
      <c r="AE31" s="7"/>
      <c r="AF31" s="127"/>
      <c r="AG31" s="150">
        <f t="shared" si="0"/>
        <v>1643</v>
      </c>
      <c r="AH31" s="151">
        <f t="shared" si="1"/>
        <v>1759</v>
      </c>
      <c r="AI31" s="151">
        <f t="shared" si="2"/>
        <v>1851</v>
      </c>
      <c r="AJ31" s="151">
        <f t="shared" si="3"/>
        <v>1572</v>
      </c>
      <c r="AK31" s="151">
        <f t="shared" si="4"/>
        <v>1506</v>
      </c>
      <c r="AL31" s="151">
        <f t="shared" si="5"/>
        <v>1492</v>
      </c>
      <c r="AM31" s="152">
        <f t="shared" si="6"/>
        <v>1518</v>
      </c>
      <c r="AN31" s="7"/>
      <c r="AO31" s="150">
        <f t="shared" si="7"/>
        <v>8</v>
      </c>
      <c r="AP31" s="151">
        <f t="shared" si="8"/>
        <v>8</v>
      </c>
      <c r="AQ31" s="151">
        <f t="shared" si="9"/>
        <v>11</v>
      </c>
      <c r="AR31" s="151">
        <f t="shared" si="10"/>
        <v>6</v>
      </c>
      <c r="AS31" s="151">
        <f t="shared" si="11"/>
        <v>8</v>
      </c>
      <c r="AT31" s="151">
        <f t="shared" si="12"/>
        <v>7</v>
      </c>
      <c r="AU31" s="151">
        <f t="shared" si="13"/>
        <v>6</v>
      </c>
      <c r="AV31" s="153">
        <f t="shared" si="23"/>
        <v>54</v>
      </c>
      <c r="AW31" s="151">
        <f t="shared" si="24"/>
        <v>6</v>
      </c>
      <c r="AX31" s="151">
        <f t="shared" si="25"/>
        <v>11</v>
      </c>
      <c r="AY31" s="154">
        <f t="shared" si="26"/>
        <v>37</v>
      </c>
      <c r="BA31" s="155">
        <f t="shared" si="14"/>
        <v>16</v>
      </c>
      <c r="BB31" s="156">
        <f t="shared" si="15"/>
        <v>21</v>
      </c>
    </row>
    <row r="32" spans="1:54" ht="14.25">
      <c r="A32" s="61">
        <v>28</v>
      </c>
      <c r="B32" s="62" t="s">
        <v>290</v>
      </c>
      <c r="C32" s="62" t="s">
        <v>219</v>
      </c>
      <c r="D32" s="63"/>
      <c r="E32" s="135">
        <f t="shared" si="16"/>
        <v>1456.22</v>
      </c>
      <c r="F32" s="136">
        <f t="shared" si="17"/>
        <v>23.22</v>
      </c>
      <c r="G32" s="137">
        <v>1433</v>
      </c>
      <c r="H32" s="138"/>
      <c r="I32" s="139">
        <f t="shared" si="18"/>
        <v>-165.85714285714289</v>
      </c>
      <c r="J32" s="140">
        <f t="shared" si="19"/>
        <v>17</v>
      </c>
      <c r="K32" s="60">
        <v>7</v>
      </c>
      <c r="L32" s="142">
        <v>7</v>
      </c>
      <c r="M32" s="158">
        <f t="shared" si="20"/>
        <v>1598.8571428571429</v>
      </c>
      <c r="N32" s="139">
        <f t="shared" si="21"/>
        <v>58</v>
      </c>
      <c r="O32" s="143">
        <f t="shared" si="22"/>
        <v>41</v>
      </c>
      <c r="P32" s="144">
        <v>11</v>
      </c>
      <c r="Q32" s="145">
        <v>2</v>
      </c>
      <c r="R32" s="159">
        <v>13</v>
      </c>
      <c r="S32" s="147">
        <v>2</v>
      </c>
      <c r="T32" s="148">
        <v>5</v>
      </c>
      <c r="U32" s="147">
        <v>0</v>
      </c>
      <c r="V32" s="159">
        <v>15</v>
      </c>
      <c r="W32" s="147">
        <v>1</v>
      </c>
      <c r="X32" s="148">
        <v>19</v>
      </c>
      <c r="Y32" s="147">
        <v>0</v>
      </c>
      <c r="Z32" s="148">
        <v>3</v>
      </c>
      <c r="AA32" s="147">
        <v>0</v>
      </c>
      <c r="AB32" s="148">
        <v>32</v>
      </c>
      <c r="AC32" s="147">
        <v>2</v>
      </c>
      <c r="AD32" s="127"/>
      <c r="AE32" s="7"/>
      <c r="AF32" s="127"/>
      <c r="AG32" s="150">
        <f t="shared" si="0"/>
        <v>1635</v>
      </c>
      <c r="AH32" s="151">
        <f t="shared" si="1"/>
        <v>1618</v>
      </c>
      <c r="AI32" s="151">
        <f t="shared" si="2"/>
        <v>1726</v>
      </c>
      <c r="AJ32" s="151">
        <f t="shared" si="3"/>
        <v>1581</v>
      </c>
      <c r="AK32" s="151">
        <f t="shared" si="4"/>
        <v>1531</v>
      </c>
      <c r="AL32" s="151">
        <f t="shared" si="5"/>
        <v>1773</v>
      </c>
      <c r="AM32" s="152">
        <f t="shared" si="6"/>
        <v>1328</v>
      </c>
      <c r="AN32" s="7"/>
      <c r="AO32" s="150">
        <f t="shared" si="7"/>
        <v>9</v>
      </c>
      <c r="AP32" s="151">
        <f t="shared" si="8"/>
        <v>11</v>
      </c>
      <c r="AQ32" s="151">
        <f t="shared" si="9"/>
        <v>12</v>
      </c>
      <c r="AR32" s="151">
        <f t="shared" si="10"/>
        <v>5</v>
      </c>
      <c r="AS32" s="151">
        <f t="shared" si="11"/>
        <v>7</v>
      </c>
      <c r="AT32" s="151">
        <f t="shared" si="12"/>
        <v>9</v>
      </c>
      <c r="AU32" s="151">
        <f t="shared" si="13"/>
        <v>5</v>
      </c>
      <c r="AV32" s="153">
        <f t="shared" si="23"/>
        <v>58</v>
      </c>
      <c r="AW32" s="151">
        <f t="shared" si="24"/>
        <v>5</v>
      </c>
      <c r="AX32" s="151">
        <f t="shared" si="25"/>
        <v>12</v>
      </c>
      <c r="AY32" s="154">
        <f t="shared" si="26"/>
        <v>41</v>
      </c>
      <c r="BA32" s="155">
        <f t="shared" si="14"/>
        <v>20</v>
      </c>
      <c r="BB32" s="156">
        <f t="shared" si="15"/>
        <v>17</v>
      </c>
    </row>
    <row r="33" spans="1:54" ht="14.25">
      <c r="A33" s="61">
        <v>29</v>
      </c>
      <c r="B33" s="62" t="s">
        <v>291</v>
      </c>
      <c r="C33" s="62" t="s">
        <v>34</v>
      </c>
      <c r="D33" s="63"/>
      <c r="E33" s="135">
        <f t="shared" si="16"/>
        <v>1408.18</v>
      </c>
      <c r="F33" s="136">
        <f t="shared" si="17"/>
        <v>21.180000000000014</v>
      </c>
      <c r="G33" s="137">
        <v>1387</v>
      </c>
      <c r="H33" s="138"/>
      <c r="I33" s="139">
        <f t="shared" si="18"/>
        <v>-222.71428571428578</v>
      </c>
      <c r="J33" s="140">
        <f t="shared" si="19"/>
        <v>22</v>
      </c>
      <c r="K33" s="60">
        <v>6</v>
      </c>
      <c r="L33" s="142">
        <v>7</v>
      </c>
      <c r="M33" s="158">
        <f t="shared" si="20"/>
        <v>1609.7142857142858</v>
      </c>
      <c r="N33" s="139">
        <f t="shared" si="21"/>
        <v>47</v>
      </c>
      <c r="O33" s="143">
        <f t="shared" si="22"/>
        <v>36</v>
      </c>
      <c r="P33" s="144">
        <v>12</v>
      </c>
      <c r="Q33" s="145">
        <v>1</v>
      </c>
      <c r="R33" s="159">
        <v>14</v>
      </c>
      <c r="S33" s="147">
        <v>2</v>
      </c>
      <c r="T33" s="148">
        <v>10</v>
      </c>
      <c r="U33" s="147">
        <v>1</v>
      </c>
      <c r="V33" s="159">
        <v>16</v>
      </c>
      <c r="W33" s="147">
        <v>0</v>
      </c>
      <c r="X33" s="148">
        <v>18</v>
      </c>
      <c r="Y33" s="147">
        <v>0</v>
      </c>
      <c r="Z33" s="148">
        <v>4</v>
      </c>
      <c r="AA33" s="147">
        <v>0</v>
      </c>
      <c r="AB33" s="148">
        <v>26</v>
      </c>
      <c r="AC33" s="147">
        <v>2</v>
      </c>
      <c r="AD33" s="127"/>
      <c r="AE33" s="7"/>
      <c r="AF33" s="127"/>
      <c r="AG33" s="150">
        <f t="shared" si="0"/>
        <v>1633</v>
      </c>
      <c r="AH33" s="151">
        <f t="shared" si="1"/>
        <v>1603</v>
      </c>
      <c r="AI33" s="151">
        <f t="shared" si="2"/>
        <v>1643</v>
      </c>
      <c r="AJ33" s="151">
        <f t="shared" si="3"/>
        <v>1578</v>
      </c>
      <c r="AK33" s="151">
        <f t="shared" si="4"/>
        <v>1572</v>
      </c>
      <c r="AL33" s="151">
        <f t="shared" si="5"/>
        <v>1759</v>
      </c>
      <c r="AM33" s="152">
        <f t="shared" si="6"/>
        <v>1480</v>
      </c>
      <c r="AN33" s="7"/>
      <c r="AO33" s="150">
        <f t="shared" si="7"/>
        <v>8</v>
      </c>
      <c r="AP33" s="151">
        <f t="shared" si="8"/>
        <v>6</v>
      </c>
      <c r="AQ33" s="151">
        <f t="shared" si="9"/>
        <v>8</v>
      </c>
      <c r="AR33" s="151">
        <f t="shared" si="10"/>
        <v>8</v>
      </c>
      <c r="AS33" s="151">
        <f t="shared" si="11"/>
        <v>6</v>
      </c>
      <c r="AT33" s="151">
        <f t="shared" si="12"/>
        <v>8</v>
      </c>
      <c r="AU33" s="151">
        <f t="shared" si="13"/>
        <v>3</v>
      </c>
      <c r="AV33" s="153">
        <f t="shared" si="23"/>
        <v>47</v>
      </c>
      <c r="AW33" s="151">
        <f t="shared" si="24"/>
        <v>3</v>
      </c>
      <c r="AX33" s="151">
        <f t="shared" si="25"/>
        <v>8</v>
      </c>
      <c r="AY33" s="154">
        <f t="shared" si="26"/>
        <v>36</v>
      </c>
      <c r="BA33" s="155">
        <f t="shared" si="14"/>
        <v>15</v>
      </c>
      <c r="BB33" s="156">
        <f t="shared" si="15"/>
        <v>22</v>
      </c>
    </row>
    <row r="34" spans="1:54" ht="14.25">
      <c r="A34" s="61">
        <v>30</v>
      </c>
      <c r="B34" s="62" t="s">
        <v>292</v>
      </c>
      <c r="C34" s="62" t="s">
        <v>293</v>
      </c>
      <c r="D34" s="63"/>
      <c r="E34" s="135">
        <f t="shared" si="16"/>
        <v>1382</v>
      </c>
      <c r="F34" s="136">
        <f t="shared" si="17"/>
        <v>0</v>
      </c>
      <c r="G34" s="137">
        <v>1382</v>
      </c>
      <c r="H34" s="138"/>
      <c r="I34" s="139">
        <f t="shared" si="18"/>
        <v>-175.83333333333326</v>
      </c>
      <c r="J34" s="140">
        <f t="shared" si="19"/>
        <v>34</v>
      </c>
      <c r="K34" s="60">
        <v>4</v>
      </c>
      <c r="L34" s="142">
        <v>6</v>
      </c>
      <c r="M34" s="158">
        <f t="shared" si="20"/>
        <v>1557.8333333333333</v>
      </c>
      <c r="N34" s="139">
        <f t="shared" si="21"/>
        <v>42</v>
      </c>
      <c r="O34" s="143">
        <f t="shared" si="22"/>
        <v>31</v>
      </c>
      <c r="P34" s="144">
        <v>13</v>
      </c>
      <c r="Q34" s="145">
        <v>0</v>
      </c>
      <c r="R34" s="159">
        <v>3</v>
      </c>
      <c r="S34" s="147">
        <v>0</v>
      </c>
      <c r="T34" s="148">
        <v>34</v>
      </c>
      <c r="U34" s="147">
        <v>1</v>
      </c>
      <c r="V34" s="159">
        <v>9</v>
      </c>
      <c r="W34" s="147">
        <v>0</v>
      </c>
      <c r="X34" s="148">
        <v>999</v>
      </c>
      <c r="Y34" s="147">
        <v>2</v>
      </c>
      <c r="Z34" s="148">
        <v>21</v>
      </c>
      <c r="AA34" s="147">
        <v>1</v>
      </c>
      <c r="AB34" s="148">
        <v>23</v>
      </c>
      <c r="AC34" s="147">
        <v>0</v>
      </c>
      <c r="AD34" s="127"/>
      <c r="AE34" s="7"/>
      <c r="AF34" s="127"/>
      <c r="AG34" s="150">
        <f t="shared" si="0"/>
        <v>1618</v>
      </c>
      <c r="AH34" s="151">
        <f t="shared" si="1"/>
        <v>1773</v>
      </c>
      <c r="AI34" s="151">
        <f t="shared" si="2"/>
        <v>1300</v>
      </c>
      <c r="AJ34" s="151">
        <f t="shared" si="3"/>
        <v>1645</v>
      </c>
      <c r="AK34" s="151" t="str">
        <f t="shared" si="4"/>
        <v>999 *</v>
      </c>
      <c r="AL34" s="151">
        <f t="shared" si="5"/>
        <v>1518</v>
      </c>
      <c r="AM34" s="152">
        <f t="shared" si="6"/>
        <v>1493</v>
      </c>
      <c r="AN34" s="7"/>
      <c r="AO34" s="150">
        <f t="shared" si="7"/>
        <v>11</v>
      </c>
      <c r="AP34" s="151">
        <f t="shared" si="8"/>
        <v>9</v>
      </c>
      <c r="AQ34" s="151">
        <f t="shared" si="9"/>
        <v>5</v>
      </c>
      <c r="AR34" s="151">
        <f t="shared" si="10"/>
        <v>5</v>
      </c>
      <c r="AS34" s="151">
        <f t="shared" si="11"/>
        <v>0</v>
      </c>
      <c r="AT34" s="151">
        <f t="shared" si="12"/>
        <v>6</v>
      </c>
      <c r="AU34" s="151">
        <f t="shared" si="13"/>
        <v>6</v>
      </c>
      <c r="AV34" s="153">
        <f t="shared" si="23"/>
        <v>42</v>
      </c>
      <c r="AW34" s="151">
        <f t="shared" si="24"/>
        <v>0</v>
      </c>
      <c r="AX34" s="151">
        <f t="shared" si="25"/>
        <v>11</v>
      </c>
      <c r="AY34" s="154">
        <f t="shared" si="26"/>
        <v>31</v>
      </c>
      <c r="BA34" s="155">
        <f t="shared" si="14"/>
        <v>3</v>
      </c>
      <c r="BB34" s="156">
        <f t="shared" si="15"/>
        <v>34</v>
      </c>
    </row>
    <row r="35" spans="1:54" ht="14.25">
      <c r="A35" s="61">
        <v>31</v>
      </c>
      <c r="B35" s="62" t="s">
        <v>294</v>
      </c>
      <c r="C35" s="62" t="s">
        <v>219</v>
      </c>
      <c r="D35" s="89"/>
      <c r="E35" s="135">
        <f t="shared" si="16"/>
        <v>1400.1</v>
      </c>
      <c r="F35" s="136">
        <f t="shared" si="17"/>
        <v>65.099999999999994</v>
      </c>
      <c r="G35" s="139">
        <v>1335</v>
      </c>
      <c r="H35" s="138"/>
      <c r="I35" s="139">
        <f t="shared" si="18"/>
        <v>-322.14285714285711</v>
      </c>
      <c r="J35" s="140">
        <f t="shared" si="19"/>
        <v>6</v>
      </c>
      <c r="K35" s="60">
        <v>9</v>
      </c>
      <c r="L35" s="142">
        <v>7</v>
      </c>
      <c r="M35" s="158">
        <f t="shared" si="20"/>
        <v>1657.1428571428571</v>
      </c>
      <c r="N35" s="139">
        <f t="shared" si="21"/>
        <v>61</v>
      </c>
      <c r="O35" s="143">
        <f t="shared" si="22"/>
        <v>44</v>
      </c>
      <c r="P35" s="144">
        <v>14</v>
      </c>
      <c r="Q35" s="145">
        <v>2</v>
      </c>
      <c r="R35" s="159">
        <v>8</v>
      </c>
      <c r="S35" s="147">
        <v>1</v>
      </c>
      <c r="T35" s="148">
        <v>3</v>
      </c>
      <c r="U35" s="147">
        <v>2</v>
      </c>
      <c r="V35" s="159">
        <v>2</v>
      </c>
      <c r="W35" s="147">
        <v>1</v>
      </c>
      <c r="X35" s="148">
        <v>16</v>
      </c>
      <c r="Y35" s="147">
        <v>1</v>
      </c>
      <c r="Z35" s="148">
        <v>19</v>
      </c>
      <c r="AA35" s="147">
        <v>2</v>
      </c>
      <c r="AB35" s="148">
        <v>13</v>
      </c>
      <c r="AC35" s="147">
        <v>0</v>
      </c>
      <c r="AD35" s="127"/>
      <c r="AE35" s="7"/>
      <c r="AF35" s="127"/>
      <c r="AG35" s="150">
        <f t="shared" si="0"/>
        <v>1603</v>
      </c>
      <c r="AH35" s="151">
        <f t="shared" si="1"/>
        <v>1646</v>
      </c>
      <c r="AI35" s="151">
        <f t="shared" si="2"/>
        <v>1773</v>
      </c>
      <c r="AJ35" s="151">
        <f t="shared" si="3"/>
        <v>1851</v>
      </c>
      <c r="AK35" s="151">
        <f t="shared" si="4"/>
        <v>1578</v>
      </c>
      <c r="AL35" s="151">
        <f t="shared" si="5"/>
        <v>1531</v>
      </c>
      <c r="AM35" s="152">
        <f t="shared" si="6"/>
        <v>1618</v>
      </c>
      <c r="AN35" s="7"/>
      <c r="AO35" s="150">
        <f t="shared" si="7"/>
        <v>6</v>
      </c>
      <c r="AP35" s="151">
        <f t="shared" si="8"/>
        <v>9</v>
      </c>
      <c r="AQ35" s="151">
        <f t="shared" si="9"/>
        <v>9</v>
      </c>
      <c r="AR35" s="151">
        <f t="shared" si="10"/>
        <v>11</v>
      </c>
      <c r="AS35" s="151">
        <f t="shared" si="11"/>
        <v>8</v>
      </c>
      <c r="AT35" s="151">
        <f t="shared" si="12"/>
        <v>7</v>
      </c>
      <c r="AU35" s="151">
        <f t="shared" si="13"/>
        <v>11</v>
      </c>
      <c r="AV35" s="153">
        <f t="shared" si="23"/>
        <v>61</v>
      </c>
      <c r="AW35" s="151">
        <f t="shared" si="24"/>
        <v>6</v>
      </c>
      <c r="AX35" s="151">
        <f t="shared" si="25"/>
        <v>11</v>
      </c>
      <c r="AY35" s="154">
        <f t="shared" si="26"/>
        <v>44</v>
      </c>
      <c r="BA35" s="155">
        <f t="shared" si="14"/>
        <v>31</v>
      </c>
      <c r="BB35" s="156">
        <f t="shared" si="15"/>
        <v>6</v>
      </c>
    </row>
    <row r="36" spans="1:54" ht="14.25">
      <c r="A36" s="61">
        <v>32</v>
      </c>
      <c r="B36" s="62" t="s">
        <v>295</v>
      </c>
      <c r="C36" s="62" t="s">
        <v>293</v>
      </c>
      <c r="D36" s="89"/>
      <c r="E36" s="135">
        <f t="shared" si="16"/>
        <v>1314.16</v>
      </c>
      <c r="F36" s="136">
        <f t="shared" si="17"/>
        <v>-13.839999999999986</v>
      </c>
      <c r="G36" s="139">
        <v>1328</v>
      </c>
      <c r="H36" s="138"/>
      <c r="I36" s="139">
        <f t="shared" si="18"/>
        <v>-134.66666666666674</v>
      </c>
      <c r="J36" s="140">
        <f t="shared" si="19"/>
        <v>30</v>
      </c>
      <c r="K36" s="60">
        <v>5</v>
      </c>
      <c r="L36" s="142">
        <v>6</v>
      </c>
      <c r="M36" s="158">
        <f t="shared" si="20"/>
        <v>1462.6666666666667</v>
      </c>
      <c r="N36" s="139">
        <f t="shared" si="21"/>
        <v>39</v>
      </c>
      <c r="O36" s="143">
        <f t="shared" si="22"/>
        <v>30</v>
      </c>
      <c r="P36" s="144">
        <v>15</v>
      </c>
      <c r="Q36" s="145">
        <v>0</v>
      </c>
      <c r="R36" s="159">
        <v>11</v>
      </c>
      <c r="S36" s="147">
        <v>0</v>
      </c>
      <c r="T36" s="148">
        <v>999</v>
      </c>
      <c r="U36" s="147">
        <v>2</v>
      </c>
      <c r="V36" s="159">
        <v>20</v>
      </c>
      <c r="W36" s="147">
        <v>0</v>
      </c>
      <c r="X36" s="148">
        <v>35</v>
      </c>
      <c r="Y36" s="147">
        <v>1</v>
      </c>
      <c r="Z36" s="148">
        <v>33</v>
      </c>
      <c r="AA36" s="147">
        <v>2</v>
      </c>
      <c r="AB36" s="148">
        <v>28</v>
      </c>
      <c r="AC36" s="147">
        <v>0</v>
      </c>
      <c r="AD36" s="127"/>
      <c r="AE36" s="7"/>
      <c r="AF36" s="127"/>
      <c r="AG36" s="150">
        <f t="shared" si="0"/>
        <v>1581</v>
      </c>
      <c r="AH36" s="151">
        <f t="shared" si="1"/>
        <v>1635</v>
      </c>
      <c r="AI36" s="151" t="str">
        <f t="shared" si="2"/>
        <v>999 *</v>
      </c>
      <c r="AJ36" s="151">
        <f t="shared" si="3"/>
        <v>1518</v>
      </c>
      <c r="AK36" s="151">
        <f t="shared" si="4"/>
        <v>1283</v>
      </c>
      <c r="AL36" s="151">
        <f t="shared" si="5"/>
        <v>1326</v>
      </c>
      <c r="AM36" s="152">
        <f t="shared" si="6"/>
        <v>1433</v>
      </c>
      <c r="AN36" s="7"/>
      <c r="AO36" s="150">
        <f t="shared" si="7"/>
        <v>5</v>
      </c>
      <c r="AP36" s="151">
        <f t="shared" si="8"/>
        <v>9</v>
      </c>
      <c r="AQ36" s="151">
        <f t="shared" si="9"/>
        <v>0</v>
      </c>
      <c r="AR36" s="151">
        <f t="shared" si="10"/>
        <v>8</v>
      </c>
      <c r="AS36" s="151">
        <f t="shared" si="11"/>
        <v>5</v>
      </c>
      <c r="AT36" s="151">
        <f t="shared" si="12"/>
        <v>5</v>
      </c>
      <c r="AU36" s="151">
        <f t="shared" si="13"/>
        <v>7</v>
      </c>
      <c r="AV36" s="153">
        <f t="shared" si="23"/>
        <v>39</v>
      </c>
      <c r="AW36" s="151">
        <f t="shared" si="24"/>
        <v>0</v>
      </c>
      <c r="AX36" s="151">
        <f t="shared" si="25"/>
        <v>9</v>
      </c>
      <c r="AY36" s="154">
        <f t="shared" si="26"/>
        <v>30</v>
      </c>
      <c r="BA36" s="155">
        <f t="shared" si="14"/>
        <v>6</v>
      </c>
      <c r="BB36" s="156">
        <f t="shared" si="15"/>
        <v>30</v>
      </c>
    </row>
    <row r="37" spans="1:54" ht="14.25">
      <c r="A37" s="61">
        <v>33</v>
      </c>
      <c r="B37" s="62" t="s">
        <v>296</v>
      </c>
      <c r="C37" s="62" t="s">
        <v>34</v>
      </c>
      <c r="D37" s="89"/>
      <c r="E37" s="135">
        <f t="shared" si="16"/>
        <v>1326</v>
      </c>
      <c r="F37" s="136">
        <f t="shared" si="17"/>
        <v>0</v>
      </c>
      <c r="G37" s="139">
        <v>1326</v>
      </c>
      <c r="H37" s="138"/>
      <c r="I37" s="139">
        <f t="shared" si="18"/>
        <v>-218.66666666666674</v>
      </c>
      <c r="J37" s="140">
        <v>31</v>
      </c>
      <c r="K37" s="60">
        <v>5</v>
      </c>
      <c r="L37" s="142">
        <v>6</v>
      </c>
      <c r="M37" s="158">
        <f t="shared" si="20"/>
        <v>1544.6666666666667</v>
      </c>
      <c r="N37" s="139">
        <f t="shared" si="21"/>
        <v>39</v>
      </c>
      <c r="O37" s="143">
        <f t="shared" si="22"/>
        <v>30</v>
      </c>
      <c r="P37" s="144">
        <v>16</v>
      </c>
      <c r="Q37" s="145">
        <v>0</v>
      </c>
      <c r="R37" s="159">
        <v>22</v>
      </c>
      <c r="S37" s="147">
        <v>0</v>
      </c>
      <c r="T37" s="148">
        <v>14</v>
      </c>
      <c r="U37" s="147">
        <v>1</v>
      </c>
      <c r="V37" s="159">
        <v>26</v>
      </c>
      <c r="W37" s="147">
        <v>2</v>
      </c>
      <c r="X37" s="148">
        <v>3</v>
      </c>
      <c r="Y37" s="147">
        <v>0</v>
      </c>
      <c r="Z37" s="148">
        <v>32</v>
      </c>
      <c r="AA37" s="147">
        <v>0</v>
      </c>
      <c r="AB37" s="148">
        <v>999</v>
      </c>
      <c r="AC37" s="147">
        <v>2</v>
      </c>
      <c r="AD37" s="127"/>
      <c r="AE37" s="7"/>
      <c r="AF37" s="127"/>
      <c r="AG37" s="150">
        <f t="shared" si="0"/>
        <v>1578</v>
      </c>
      <c r="AH37" s="151">
        <f t="shared" si="1"/>
        <v>1506</v>
      </c>
      <c r="AI37" s="151">
        <f t="shared" si="2"/>
        <v>1603</v>
      </c>
      <c r="AJ37" s="151">
        <f t="shared" si="3"/>
        <v>1480</v>
      </c>
      <c r="AK37" s="151">
        <f t="shared" si="4"/>
        <v>1773</v>
      </c>
      <c r="AL37" s="151">
        <f t="shared" si="5"/>
        <v>1328</v>
      </c>
      <c r="AM37" s="152" t="str">
        <f t="shared" si="6"/>
        <v>999 *</v>
      </c>
      <c r="AN37" s="7"/>
      <c r="AO37" s="150">
        <f t="shared" si="7"/>
        <v>8</v>
      </c>
      <c r="AP37" s="151">
        <f t="shared" si="8"/>
        <v>8</v>
      </c>
      <c r="AQ37" s="151">
        <f t="shared" si="9"/>
        <v>6</v>
      </c>
      <c r="AR37" s="151">
        <f t="shared" si="10"/>
        <v>3</v>
      </c>
      <c r="AS37" s="151">
        <f t="shared" si="11"/>
        <v>9</v>
      </c>
      <c r="AT37" s="151">
        <f t="shared" si="12"/>
        <v>5</v>
      </c>
      <c r="AU37" s="151">
        <f t="shared" si="13"/>
        <v>0</v>
      </c>
      <c r="AV37" s="153">
        <f t="shared" si="23"/>
        <v>39</v>
      </c>
      <c r="AW37" s="151">
        <f t="shared" si="24"/>
        <v>0</v>
      </c>
      <c r="AX37" s="151">
        <f t="shared" si="25"/>
        <v>9</v>
      </c>
      <c r="AY37" s="154">
        <f t="shared" si="26"/>
        <v>30</v>
      </c>
      <c r="BA37" s="155">
        <f t="shared" si="14"/>
        <v>6</v>
      </c>
      <c r="BB37" s="156">
        <f t="shared" si="15"/>
        <v>30</v>
      </c>
    </row>
    <row r="38" spans="1:54" ht="14.25">
      <c r="A38" s="61">
        <v>34</v>
      </c>
      <c r="B38" s="62" t="s">
        <v>297</v>
      </c>
      <c r="C38" s="62" t="s">
        <v>219</v>
      </c>
      <c r="D38" s="89"/>
      <c r="E38" s="135">
        <f t="shared" si="16"/>
        <v>1300</v>
      </c>
      <c r="F38" s="136">
        <f t="shared" si="17"/>
        <v>0</v>
      </c>
      <c r="G38" s="139">
        <v>1300</v>
      </c>
      <c r="H38" s="138"/>
      <c r="I38" s="139">
        <f t="shared" si="18"/>
        <v>-169.83333333333326</v>
      </c>
      <c r="J38" s="140">
        <f t="shared" si="19"/>
        <v>33</v>
      </c>
      <c r="K38" s="60">
        <v>5</v>
      </c>
      <c r="L38" s="142">
        <v>6</v>
      </c>
      <c r="M38" s="158">
        <f t="shared" si="20"/>
        <v>1469.8333333333333</v>
      </c>
      <c r="N38" s="139">
        <f t="shared" si="21"/>
        <v>31</v>
      </c>
      <c r="O38" s="143">
        <f t="shared" si="22"/>
        <v>24</v>
      </c>
      <c r="P38" s="144">
        <v>17</v>
      </c>
      <c r="Q38" s="145">
        <v>0</v>
      </c>
      <c r="R38" s="159">
        <v>23</v>
      </c>
      <c r="S38" s="147">
        <v>0</v>
      </c>
      <c r="T38" s="148">
        <v>30</v>
      </c>
      <c r="U38" s="147">
        <v>1</v>
      </c>
      <c r="V38" s="159">
        <v>14</v>
      </c>
      <c r="W38" s="147">
        <v>0</v>
      </c>
      <c r="X38" s="148">
        <v>26</v>
      </c>
      <c r="Y38" s="147">
        <v>1</v>
      </c>
      <c r="Z38" s="148">
        <v>999</v>
      </c>
      <c r="AA38" s="147">
        <v>2</v>
      </c>
      <c r="AB38" s="148">
        <v>35</v>
      </c>
      <c r="AC38" s="147">
        <v>1</v>
      </c>
      <c r="AD38" s="127"/>
      <c r="AE38" s="7"/>
      <c r="AF38" s="127"/>
      <c r="AG38" s="150">
        <f t="shared" si="0"/>
        <v>1578</v>
      </c>
      <c r="AH38" s="151">
        <f t="shared" si="1"/>
        <v>1493</v>
      </c>
      <c r="AI38" s="151">
        <f t="shared" si="2"/>
        <v>1382</v>
      </c>
      <c r="AJ38" s="151">
        <f t="shared" si="3"/>
        <v>1603</v>
      </c>
      <c r="AK38" s="151">
        <f t="shared" si="4"/>
        <v>1480</v>
      </c>
      <c r="AL38" s="151" t="str">
        <f t="shared" si="5"/>
        <v>999 *</v>
      </c>
      <c r="AM38" s="152">
        <f t="shared" si="6"/>
        <v>1283</v>
      </c>
      <c r="AN38" s="7"/>
      <c r="AO38" s="150">
        <f t="shared" si="7"/>
        <v>7</v>
      </c>
      <c r="AP38" s="151">
        <f t="shared" si="8"/>
        <v>6</v>
      </c>
      <c r="AQ38" s="151">
        <f t="shared" si="9"/>
        <v>4</v>
      </c>
      <c r="AR38" s="151">
        <f t="shared" si="10"/>
        <v>6</v>
      </c>
      <c r="AS38" s="151">
        <f t="shared" si="11"/>
        <v>3</v>
      </c>
      <c r="AT38" s="151">
        <f t="shared" si="12"/>
        <v>0</v>
      </c>
      <c r="AU38" s="151">
        <f t="shared" si="13"/>
        <v>5</v>
      </c>
      <c r="AV38" s="153">
        <f t="shared" si="23"/>
        <v>31</v>
      </c>
      <c r="AW38" s="151">
        <f t="shared" si="24"/>
        <v>0</v>
      </c>
      <c r="AX38" s="151">
        <f t="shared" si="25"/>
        <v>7</v>
      </c>
      <c r="AY38" s="154">
        <f t="shared" si="26"/>
        <v>24</v>
      </c>
      <c r="BA38" s="155">
        <f t="shared" si="14"/>
        <v>4</v>
      </c>
      <c r="BB38" s="156">
        <f t="shared" si="15"/>
        <v>33</v>
      </c>
    </row>
    <row r="39" spans="1:54" ht="14.25">
      <c r="A39" s="61">
        <v>35</v>
      </c>
      <c r="B39" s="62" t="s">
        <v>298</v>
      </c>
      <c r="C39" s="62" t="s">
        <v>219</v>
      </c>
      <c r="D39" s="89"/>
      <c r="E39" s="135">
        <f t="shared" si="16"/>
        <v>1283</v>
      </c>
      <c r="F39" s="136">
        <f t="shared" si="17"/>
        <v>0</v>
      </c>
      <c r="G39" s="139">
        <v>1283</v>
      </c>
      <c r="H39" s="138"/>
      <c r="I39" s="139">
        <f t="shared" si="18"/>
        <v>-251.66666666666674</v>
      </c>
      <c r="J39" s="140">
        <f t="shared" si="19"/>
        <v>29</v>
      </c>
      <c r="K39" s="60">
        <v>5</v>
      </c>
      <c r="L39" s="142">
        <v>6</v>
      </c>
      <c r="M39" s="158">
        <f t="shared" si="20"/>
        <v>1534.6666666666667</v>
      </c>
      <c r="N39" s="139">
        <f t="shared" si="21"/>
        <v>42</v>
      </c>
      <c r="O39" s="143">
        <f t="shared" si="22"/>
        <v>31</v>
      </c>
      <c r="P39" s="144">
        <v>999</v>
      </c>
      <c r="Q39" s="145">
        <v>2</v>
      </c>
      <c r="R39" s="159">
        <v>2</v>
      </c>
      <c r="S39" s="147">
        <v>0</v>
      </c>
      <c r="T39" s="148">
        <v>16</v>
      </c>
      <c r="U39" s="147">
        <v>0</v>
      </c>
      <c r="V39" s="149">
        <v>22</v>
      </c>
      <c r="W39" s="147">
        <v>0</v>
      </c>
      <c r="X39" s="148">
        <v>32</v>
      </c>
      <c r="Y39" s="147">
        <v>1</v>
      </c>
      <c r="Z39" s="148">
        <v>9</v>
      </c>
      <c r="AA39" s="147">
        <v>1</v>
      </c>
      <c r="AB39" s="148">
        <v>34</v>
      </c>
      <c r="AC39" s="147">
        <v>1</v>
      </c>
      <c r="AD39" s="127"/>
      <c r="AE39" s="7"/>
      <c r="AF39" s="127"/>
      <c r="AG39" s="150" t="str">
        <f t="shared" si="0"/>
        <v>999 *</v>
      </c>
      <c r="AH39" s="151">
        <f t="shared" si="1"/>
        <v>1851</v>
      </c>
      <c r="AI39" s="151">
        <f t="shared" si="2"/>
        <v>1578</v>
      </c>
      <c r="AJ39" s="151">
        <f t="shared" si="3"/>
        <v>1506</v>
      </c>
      <c r="AK39" s="151">
        <f t="shared" si="4"/>
        <v>1328</v>
      </c>
      <c r="AL39" s="151">
        <f t="shared" si="5"/>
        <v>1645</v>
      </c>
      <c r="AM39" s="152">
        <f t="shared" si="6"/>
        <v>1300</v>
      </c>
      <c r="AN39" s="7"/>
      <c r="AO39" s="150">
        <f t="shared" si="7"/>
        <v>0</v>
      </c>
      <c r="AP39" s="151">
        <f t="shared" si="8"/>
        <v>11</v>
      </c>
      <c r="AQ39" s="151">
        <f t="shared" si="9"/>
        <v>8</v>
      </c>
      <c r="AR39" s="151">
        <f t="shared" si="10"/>
        <v>8</v>
      </c>
      <c r="AS39" s="151">
        <f t="shared" si="11"/>
        <v>5</v>
      </c>
      <c r="AT39" s="151">
        <f t="shared" si="12"/>
        <v>5</v>
      </c>
      <c r="AU39" s="151">
        <f t="shared" si="13"/>
        <v>5</v>
      </c>
      <c r="AV39" s="153">
        <f t="shared" si="23"/>
        <v>42</v>
      </c>
      <c r="AW39" s="151">
        <f t="shared" si="24"/>
        <v>0</v>
      </c>
      <c r="AX39" s="151">
        <f t="shared" si="25"/>
        <v>11</v>
      </c>
      <c r="AY39" s="154">
        <f t="shared" si="26"/>
        <v>31</v>
      </c>
      <c r="BA39" s="155">
        <f t="shared" si="14"/>
        <v>8</v>
      </c>
      <c r="BB39" s="156">
        <f t="shared" si="15"/>
        <v>29</v>
      </c>
    </row>
    <row r="40" spans="1:54" ht="25.5">
      <c r="A40" s="61">
        <v>36</v>
      </c>
      <c r="B40" s="62" t="s">
        <v>210</v>
      </c>
      <c r="C40" s="62" t="s">
        <v>211</v>
      </c>
      <c r="D40" s="89"/>
      <c r="E40" s="135" t="e">
        <f t="shared" si="16"/>
        <v>#VALUE!</v>
      </c>
      <c r="F40" s="136" t="e">
        <f t="shared" si="17"/>
        <v>#VALUE!</v>
      </c>
      <c r="G40" s="139" t="s">
        <v>212</v>
      </c>
      <c r="H40" s="138"/>
      <c r="I40" s="139" t="e">
        <f t="shared" si="18"/>
        <v>#VALUE!</v>
      </c>
      <c r="J40" s="140">
        <f t="shared" si="19"/>
        <v>36</v>
      </c>
      <c r="K40" s="60">
        <v>0</v>
      </c>
      <c r="L40" s="142">
        <v>7</v>
      </c>
      <c r="M40" s="158">
        <f t="shared" si="20"/>
        <v>1370.8571428571429</v>
      </c>
      <c r="N40" s="139">
        <f t="shared" si="21"/>
        <v>36</v>
      </c>
      <c r="O40" s="143">
        <f t="shared" si="22"/>
        <v>25</v>
      </c>
      <c r="P40" s="144">
        <v>35</v>
      </c>
      <c r="Q40" s="145">
        <v>0</v>
      </c>
      <c r="R40" s="159">
        <v>24</v>
      </c>
      <c r="S40" s="147">
        <v>0</v>
      </c>
      <c r="T40" s="148">
        <v>32</v>
      </c>
      <c r="U40" s="147">
        <v>0</v>
      </c>
      <c r="V40" s="159">
        <v>25</v>
      </c>
      <c r="W40" s="147">
        <v>0</v>
      </c>
      <c r="X40" s="148">
        <v>30</v>
      </c>
      <c r="Y40" s="147">
        <v>0</v>
      </c>
      <c r="Z40" s="148">
        <v>34</v>
      </c>
      <c r="AA40" s="147">
        <v>0</v>
      </c>
      <c r="AB40" s="148">
        <v>33</v>
      </c>
      <c r="AC40" s="147">
        <v>0</v>
      </c>
      <c r="AD40" s="127"/>
      <c r="AE40" s="7"/>
      <c r="AF40" s="127"/>
      <c r="AG40" s="150">
        <f t="shared" si="0"/>
        <v>1283</v>
      </c>
      <c r="AH40" s="151">
        <f t="shared" si="1"/>
        <v>1492</v>
      </c>
      <c r="AI40" s="151">
        <f t="shared" si="2"/>
        <v>1328</v>
      </c>
      <c r="AJ40" s="151">
        <f t="shared" si="3"/>
        <v>1485</v>
      </c>
      <c r="AK40" s="151">
        <f t="shared" si="4"/>
        <v>1382</v>
      </c>
      <c r="AL40" s="151">
        <f t="shared" si="5"/>
        <v>1300</v>
      </c>
      <c r="AM40" s="152">
        <f t="shared" si="6"/>
        <v>1326</v>
      </c>
      <c r="AN40" s="7"/>
      <c r="AO40" s="150">
        <f t="shared" si="7"/>
        <v>5</v>
      </c>
      <c r="AP40" s="151">
        <f t="shared" si="8"/>
        <v>7</v>
      </c>
      <c r="AQ40" s="151">
        <f t="shared" si="9"/>
        <v>5</v>
      </c>
      <c r="AR40" s="151">
        <f t="shared" si="10"/>
        <v>5</v>
      </c>
      <c r="AS40" s="151">
        <f t="shared" si="11"/>
        <v>4</v>
      </c>
      <c r="AT40" s="151">
        <f t="shared" si="12"/>
        <v>5</v>
      </c>
      <c r="AU40" s="151">
        <f t="shared" si="13"/>
        <v>5</v>
      </c>
      <c r="AV40" s="153">
        <f t="shared" si="23"/>
        <v>36</v>
      </c>
      <c r="AW40" s="151">
        <f t="shared" si="24"/>
        <v>4</v>
      </c>
      <c r="AX40" s="151">
        <f t="shared" si="25"/>
        <v>7</v>
      </c>
      <c r="AY40" s="154">
        <f t="shared" si="26"/>
        <v>25</v>
      </c>
      <c r="BA40" s="155">
        <f t="shared" si="14"/>
        <v>1</v>
      </c>
      <c r="BB40" s="156">
        <f t="shared" si="15"/>
        <v>36</v>
      </c>
    </row>
    <row r="41" spans="1:54" ht="20.25" customHeight="1">
      <c r="A41" s="162">
        <f>COUNTIF(A5:A40,"&lt;201")</f>
        <v>36</v>
      </c>
      <c r="B41" s="92"/>
      <c r="C41" s="22"/>
      <c r="D41" s="22"/>
      <c r="E41" s="22"/>
      <c r="F41" s="102"/>
      <c r="G41" s="94"/>
      <c r="H41" s="95"/>
      <c r="I41" s="95"/>
      <c r="J41" s="95"/>
      <c r="K41" s="96"/>
      <c r="L41" s="95"/>
      <c r="M41" s="95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7"/>
      <c r="AF41" s="22"/>
      <c r="AG41" s="98"/>
      <c r="AH41" s="99"/>
      <c r="AI41" s="99"/>
      <c r="AJ41" s="98"/>
      <c r="AK41" s="98"/>
      <c r="AL41" s="98"/>
      <c r="AM41" s="98"/>
      <c r="AN41" s="7"/>
      <c r="AO41" s="7"/>
      <c r="AP41" s="7"/>
      <c r="AQ41" s="7"/>
      <c r="AR41" s="7"/>
      <c r="AS41" s="99"/>
      <c r="AT41" s="98"/>
      <c r="AU41" s="99"/>
      <c r="AV41" s="99"/>
      <c r="AW41" s="98"/>
      <c r="AX41" s="99"/>
      <c r="AY41" s="7"/>
    </row>
    <row r="42" spans="1:54" ht="18" customHeight="1">
      <c r="A42" s="100"/>
      <c r="B42" s="101"/>
      <c r="C42" s="22"/>
      <c r="D42" s="22"/>
      <c r="E42" s="22"/>
      <c r="F42" s="102"/>
      <c r="G42" s="94"/>
      <c r="H42" s="95"/>
      <c r="I42" s="95"/>
      <c r="J42" s="95"/>
      <c r="K42" s="96"/>
      <c r="L42" s="95"/>
      <c r="M42" s="95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7"/>
      <c r="AF42" s="22"/>
      <c r="AG42" s="98"/>
      <c r="AH42" s="99"/>
      <c r="AI42" s="99"/>
      <c r="AJ42" s="98"/>
      <c r="AK42" s="98"/>
      <c r="AL42" s="98"/>
      <c r="AM42" s="98"/>
      <c r="AN42" s="7"/>
      <c r="AO42" s="7"/>
      <c r="AP42" s="7"/>
      <c r="AQ42" s="7"/>
      <c r="AR42" s="7"/>
      <c r="AS42" s="99"/>
      <c r="AT42" s="98"/>
      <c r="AU42" s="99"/>
      <c r="AV42" s="99"/>
      <c r="AW42" s="98"/>
      <c r="AX42" s="99"/>
      <c r="AY42" s="7"/>
    </row>
    <row r="43" spans="1:54">
      <c r="A43" s="103"/>
      <c r="B43" s="104"/>
      <c r="C43" s="22"/>
      <c r="D43" s="22"/>
      <c r="E43" s="22"/>
      <c r="F43" s="7"/>
      <c r="G43" s="94"/>
      <c r="H43" s="95"/>
      <c r="I43" s="95"/>
      <c r="J43" s="95"/>
      <c r="K43" s="95"/>
      <c r="L43" s="95"/>
      <c r="M43" s="95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7"/>
      <c r="AF43" s="22"/>
      <c r="AG43" s="7"/>
      <c r="AH43" s="7"/>
      <c r="AI43" s="7"/>
      <c r="AJ43" s="98"/>
      <c r="AK43" s="98"/>
      <c r="AL43" s="98"/>
      <c r="AM43" s="98"/>
      <c r="AN43" s="7"/>
      <c r="AO43" s="7"/>
      <c r="AP43" s="7"/>
      <c r="AQ43" s="7"/>
      <c r="AR43" s="7"/>
      <c r="AS43" s="99"/>
      <c r="AT43" s="99"/>
      <c r="AU43" s="99"/>
      <c r="AV43" s="99"/>
      <c r="AW43" s="99"/>
      <c r="AX43" s="99"/>
      <c r="AY43" s="7"/>
    </row>
    <row r="44" spans="1:54" ht="15.75">
      <c r="A44" s="166" t="s">
        <v>213</v>
      </c>
      <c r="B44" s="166"/>
      <c r="C44" s="167" t="s">
        <v>299</v>
      </c>
      <c r="D44" s="167"/>
      <c r="E44" s="167"/>
      <c r="F44" s="167"/>
      <c r="G44" s="167"/>
      <c r="H44" s="167"/>
      <c r="I44" s="167"/>
      <c r="J44" s="167"/>
      <c r="K44" s="167"/>
      <c r="L44" s="168" t="s">
        <v>215</v>
      </c>
      <c r="M44" s="168"/>
      <c r="N44" s="168"/>
      <c r="O44" s="168"/>
      <c r="P44" s="168"/>
      <c r="Q44" s="167" t="s">
        <v>216</v>
      </c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06"/>
      <c r="AE44" s="7"/>
      <c r="AF44" s="106"/>
      <c r="AG44" s="7"/>
      <c r="AH44" s="7"/>
      <c r="AI44" s="7"/>
      <c r="AJ44" s="99"/>
      <c r="AK44" s="99"/>
      <c r="AL44" s="99"/>
      <c r="AM44" s="99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</row>
    <row r="45" spans="1:54">
      <c r="A45" s="7"/>
      <c r="B45" s="7"/>
      <c r="C45" s="7"/>
      <c r="D45" s="7"/>
      <c r="E45" s="163"/>
      <c r="F45" s="16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</row>
    <row r="46" spans="1:54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</row>
    <row r="47" spans="1:5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</row>
    <row r="48" spans="1:5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</row>
    <row r="49" spans="1:51">
      <c r="A49" s="7"/>
      <c r="B49" s="7"/>
      <c r="C49" s="99"/>
      <c r="D49" s="7"/>
      <c r="E49" s="7"/>
      <c r="F49" s="7"/>
      <c r="G49" s="7"/>
      <c r="H49" s="7"/>
      <c r="I49" s="7"/>
      <c r="J49" s="7"/>
      <c r="K49" s="7"/>
      <c r="L49" s="7"/>
      <c r="M49" s="99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</row>
    <row r="50" spans="1:5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</row>
    <row r="51" spans="1:51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7"/>
    </row>
    <row r="52" spans="1:51">
      <c r="A52" s="107"/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7"/>
    </row>
    <row r="53" spans="1:51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</row>
    <row r="54" spans="1:51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</row>
    <row r="55" spans="1:51">
      <c r="A55" s="107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</row>
    <row r="56" spans="1:51">
      <c r="A56" s="107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</row>
    <row r="57" spans="1:51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</row>
    <row r="58" spans="1:51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</row>
    <row r="59" spans="1:51">
      <c r="A59" s="107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</row>
    <row r="60" spans="1:51">
      <c r="A60" s="107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</row>
    <row r="61" spans="1:51">
      <c r="A61" s="107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</row>
    <row r="62" spans="1:51">
      <c r="A62" s="107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</row>
    <row r="63" spans="1:51">
      <c r="A63" s="107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</row>
    <row r="64" spans="1:51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</row>
    <row r="65" spans="1:31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</row>
    <row r="66" spans="1:31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</row>
    <row r="67" spans="1:31">
      <c r="A67" s="107"/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</row>
    <row r="68" spans="1:31">
      <c r="A68" s="107"/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</row>
    <row r="69" spans="1:31">
      <c r="A69" s="107"/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</row>
    <row r="70" spans="1:31">
      <c r="A70" s="107"/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</row>
    <row r="71" spans="1:31">
      <c r="A71" s="107"/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</row>
    <row r="72" spans="1:31">
      <c r="A72" s="107"/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</row>
    <row r="73" spans="1:31">
      <c r="A73" s="107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</row>
    <row r="74" spans="1:31">
      <c r="A74" s="107"/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</row>
    <row r="75" spans="1:31">
      <c r="A75" s="107"/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</row>
    <row r="76" spans="1:31">
      <c r="A76" s="107"/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</row>
    <row r="77" spans="1:31">
      <c r="A77" s="107"/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</row>
    <row r="78" spans="1:31">
      <c r="A78" s="107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</row>
    <row r="79" spans="1:31">
      <c r="A79" s="107"/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</row>
    <row r="80" spans="1:31">
      <c r="A80" s="107"/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</row>
    <row r="81" spans="1:31">
      <c r="A81" s="107"/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pans="1:31">
      <c r="A82" s="107"/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pans="1:31">
      <c r="A83" s="107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pans="1:31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pans="1:31">
      <c r="A85" s="107"/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pans="1:31">
      <c r="A86" s="107"/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pans="1:31">
      <c r="A87" s="107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pans="1:31">
      <c r="A88" s="107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pans="1:31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pans="1:31">
      <c r="A90" s="107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pans="1:31">
      <c r="A91" s="107"/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</row>
  </sheetData>
  <protectedRanges>
    <protectedRange sqref="L5:L40" name="Diapazons4"/>
    <protectedRange sqref="P5:AC40" name="Diapazons2"/>
    <protectedRange sqref="A1 A3 K41:K42 A5:D40 A41 B42 G5:G40 K5:L40" name="Diapazons1"/>
    <protectedRange sqref="M3 C44 Q44 J5:J40" name="Diapazons3"/>
  </protectedRanges>
  <mergeCells count="21">
    <mergeCell ref="AB4:AC4"/>
    <mergeCell ref="A44:B44"/>
    <mergeCell ref="C44:K44"/>
    <mergeCell ref="L44:P44"/>
    <mergeCell ref="Q44:AC44"/>
    <mergeCell ref="X4:Y4"/>
    <mergeCell ref="Z4:AA4"/>
    <mergeCell ref="E45:F45"/>
    <mergeCell ref="P4:Q4"/>
    <mergeCell ref="R4:S4"/>
    <mergeCell ref="T4:U4"/>
    <mergeCell ref="V4:W4"/>
    <mergeCell ref="A1:AC2"/>
    <mergeCell ref="AG1:AH1"/>
    <mergeCell ref="AJ1:AL1"/>
    <mergeCell ref="AN1:AO1"/>
    <mergeCell ref="A3:B3"/>
    <mergeCell ref="I3:L3"/>
    <mergeCell ref="M3:AC3"/>
    <mergeCell ref="AG3:AM3"/>
    <mergeCell ref="AO3:AY3"/>
  </mergeCells>
  <conditionalFormatting sqref="B5:B40">
    <cfRule type="expression" dxfId="116" priority="37" stopIfTrue="1">
      <formula>J5=1</formula>
    </cfRule>
    <cfRule type="expression" dxfId="115" priority="38" stopIfTrue="1">
      <formula>J5=2</formula>
    </cfRule>
    <cfRule type="expression" dxfId="114" priority="39" stopIfTrue="1">
      <formula>J5=3</formula>
    </cfRule>
  </conditionalFormatting>
  <conditionalFormatting sqref="I5:I40">
    <cfRule type="expression" dxfId="113" priority="35" stopIfTrue="1">
      <formula>I5&gt;150</formula>
    </cfRule>
    <cfRule type="expression" dxfId="112" priority="36" stopIfTrue="1">
      <formula>I5&lt;-150</formula>
    </cfRule>
  </conditionalFormatting>
  <conditionalFormatting sqref="P5:P40">
    <cfRule type="expression" dxfId="111" priority="34" stopIfTrue="1">
      <formula>P5=999</formula>
    </cfRule>
  </conditionalFormatting>
  <conditionalFormatting sqref="R5:R40 T5:T40 V5:V40">
    <cfRule type="expression" dxfId="110" priority="33" stopIfTrue="1">
      <formula>R5=999</formula>
    </cfRule>
  </conditionalFormatting>
  <conditionalFormatting sqref="X5:X40 Z5:Z40 AB5:AB40">
    <cfRule type="expression" dxfId="109" priority="32" stopIfTrue="1">
      <formula>X5=999</formula>
    </cfRule>
  </conditionalFormatting>
  <conditionalFormatting sqref="M3">
    <cfRule type="expression" dxfId="108" priority="31" stopIfTrue="1">
      <formula>$M$3=""</formula>
    </cfRule>
  </conditionalFormatting>
  <conditionalFormatting sqref="C44:K44">
    <cfRule type="expression" dxfId="107" priority="30" stopIfTrue="1">
      <formula>$C$44=0</formula>
    </cfRule>
  </conditionalFormatting>
  <conditionalFormatting sqref="Q44:AC44">
    <cfRule type="expression" dxfId="106" priority="29" stopIfTrue="1">
      <formula>$Q$44=0</formula>
    </cfRule>
  </conditionalFormatting>
  <conditionalFormatting sqref="J5:J40">
    <cfRule type="cellIs" dxfId="105" priority="26" stopIfTrue="1" operator="equal">
      <formula>3</formula>
    </cfRule>
    <cfRule type="cellIs" dxfId="104" priority="27" stopIfTrue="1" operator="equal">
      <formula>2</formula>
    </cfRule>
    <cfRule type="cellIs" dxfId="103" priority="28" stopIfTrue="1" operator="equal">
      <formula>1</formula>
    </cfRule>
  </conditionalFormatting>
  <conditionalFormatting sqref="AC5:AC40 Q5:Q40 S5:S40 U5:U40 W5:W40 Y5:Y40 AA5:AA40">
    <cfRule type="cellIs" dxfId="102" priority="25" stopIfTrue="1" operator="equal">
      <formula>2</formula>
    </cfRule>
  </conditionalFormatting>
  <conditionalFormatting sqref="O5:O40">
    <cfRule type="expression" dxfId="101" priority="24" stopIfTrue="1">
      <formula>A5=0</formula>
    </cfRule>
  </conditionalFormatting>
  <conditionalFormatting sqref="N5:N40">
    <cfRule type="expression" dxfId="100" priority="23" stopIfTrue="1">
      <formula>A5=0</formula>
    </cfRule>
  </conditionalFormatting>
  <conditionalFormatting sqref="M5:M40">
    <cfRule type="expression" dxfId="99" priority="22" stopIfTrue="1">
      <formula>A5=0</formula>
    </cfRule>
  </conditionalFormatting>
  <conditionalFormatting sqref="I5:I40">
    <cfRule type="expression" dxfId="98" priority="21" stopIfTrue="1">
      <formula>A5=0</formula>
    </cfRule>
  </conditionalFormatting>
  <conditionalFormatting sqref="F5:F40">
    <cfRule type="expression" dxfId="97" priority="20" stopIfTrue="1">
      <formula>A5=0</formula>
    </cfRule>
  </conditionalFormatting>
  <conditionalFormatting sqref="E5:E40">
    <cfRule type="expression" dxfId="96" priority="19" stopIfTrue="1">
      <formula>A5=0</formula>
    </cfRule>
  </conditionalFormatting>
  <conditionalFormatting sqref="AO5:AO40">
    <cfRule type="expression" dxfId="95" priority="18" stopIfTrue="1">
      <formula>A5=0</formula>
    </cfRule>
  </conditionalFormatting>
  <conditionalFormatting sqref="AP5:AP40">
    <cfRule type="expression" dxfId="94" priority="17" stopIfTrue="1">
      <formula>A5=0</formula>
    </cfRule>
  </conditionalFormatting>
  <conditionalFormatting sqref="AQ5:AQ40">
    <cfRule type="expression" dxfId="93" priority="16" stopIfTrue="1">
      <formula>A5=0</formula>
    </cfRule>
  </conditionalFormatting>
  <conditionalFormatting sqref="AR5:AR40">
    <cfRule type="expression" dxfId="92" priority="15" stopIfTrue="1">
      <formula>A5=0</formula>
    </cfRule>
  </conditionalFormatting>
  <conditionalFormatting sqref="AS5:AS40">
    <cfRule type="expression" dxfId="91" priority="14" stopIfTrue="1">
      <formula>A5=0</formula>
    </cfRule>
  </conditionalFormatting>
  <conditionalFormatting sqref="AT5:AT40">
    <cfRule type="expression" dxfId="90" priority="13" stopIfTrue="1">
      <formula>A5=0</formula>
    </cfRule>
  </conditionalFormatting>
  <conditionalFormatting sqref="AU5:AU40">
    <cfRule type="expression" dxfId="89" priority="12" stopIfTrue="1">
      <formula>A5=0</formula>
    </cfRule>
  </conditionalFormatting>
  <conditionalFormatting sqref="AV5:AV40">
    <cfRule type="expression" dxfId="88" priority="11" stopIfTrue="1">
      <formula>A5=0</formula>
    </cfRule>
  </conditionalFormatting>
  <conditionalFormatting sqref="AW5:AW40">
    <cfRule type="expression" dxfId="87" priority="10" stopIfTrue="1">
      <formula>A5=0</formula>
    </cfRule>
  </conditionalFormatting>
  <conditionalFormatting sqref="AX5:AX40">
    <cfRule type="expression" dxfId="86" priority="9" stopIfTrue="1">
      <formula>A5=0</formula>
    </cfRule>
  </conditionalFormatting>
  <conditionalFormatting sqref="AY5:AY40">
    <cfRule type="expression" dxfId="85" priority="8" stopIfTrue="1">
      <formula>A5=0</formula>
    </cfRule>
  </conditionalFormatting>
  <conditionalFormatting sqref="AG5:AG40">
    <cfRule type="expression" dxfId="84" priority="7" stopIfTrue="1">
      <formula>A5=0</formula>
    </cfRule>
  </conditionalFormatting>
  <conditionalFormatting sqref="AH5:AH40">
    <cfRule type="expression" dxfId="83" priority="6" stopIfTrue="1">
      <formula>A5=0</formula>
    </cfRule>
  </conditionalFormatting>
  <conditionalFormatting sqref="AI5:AI40">
    <cfRule type="expression" dxfId="82" priority="5" stopIfTrue="1">
      <formula>A5=0</formula>
    </cfRule>
  </conditionalFormatting>
  <conditionalFormatting sqref="AJ5:AJ40">
    <cfRule type="expression" dxfId="81" priority="4" stopIfTrue="1">
      <formula>A5=0</formula>
    </cfRule>
  </conditionalFormatting>
  <conditionalFormatting sqref="AK5:AK40">
    <cfRule type="expression" dxfId="80" priority="3" stopIfTrue="1">
      <formula>A5=0</formula>
    </cfRule>
  </conditionalFormatting>
  <conditionalFormatting sqref="AL5:AL40">
    <cfRule type="expression" dxfId="79" priority="2" stopIfTrue="1">
      <formula>A5=0</formula>
    </cfRule>
  </conditionalFormatting>
  <conditionalFormatting sqref="AM5:AM40">
    <cfRule type="expression" dxfId="78" priority="1" stopIfTrue="1">
      <formula>A5=0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</vt:lpstr>
      <vt:lpstr>Women</vt:lpstr>
      <vt:lpstr>Pairs_men</vt:lpstr>
      <vt:lpstr>Pairs_mixed</vt:lpstr>
    </vt:vector>
  </TitlesOfParts>
  <Company>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2023-03-13T13:19:32Z</dcterms:created>
  <dcterms:modified xsi:type="dcterms:W3CDTF">2023-03-13T18:54:37Z</dcterms:modified>
</cp:coreProperties>
</file>