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5D8B4AE0-A5BC-414A-AF5F-D6ED51495176}" xr6:coauthVersionLast="47" xr6:coauthVersionMax="47" xr10:uidLastSave="{00000000-0000-0000-0000-000000000000}"/>
  <bookViews>
    <workbookView xWindow="-108" yWindow="-108" windowWidth="23256" windowHeight="12576" xr2:uid="{29D96BF0-1446-48DB-9CD3-3DAFED686547}"/>
  </bookViews>
  <sheets>
    <sheet name="-=TABULA=-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51" i="1" l="1"/>
  <c r="BK150" i="1"/>
  <c r="BJ150" i="1"/>
  <c r="BI150" i="1"/>
  <c r="BH150" i="1"/>
  <c r="BG150" i="1"/>
  <c r="BF150" i="1"/>
  <c r="BE150" i="1"/>
  <c r="BD150" i="1"/>
  <c r="BC150" i="1"/>
  <c r="BB150" i="1"/>
  <c r="BA150" i="1"/>
  <c r="AY150" i="1"/>
  <c r="AX150" i="1"/>
  <c r="AW150" i="1"/>
  <c r="AV150" i="1"/>
  <c r="AU150" i="1"/>
  <c r="AT150" i="1"/>
  <c r="AS150" i="1"/>
  <c r="AR150" i="1"/>
  <c r="AQ150" i="1"/>
  <c r="AP150" i="1"/>
  <c r="AO150" i="1"/>
  <c r="M150" i="1"/>
  <c r="I150" i="1" s="1"/>
  <c r="F150" i="1" s="1"/>
  <c r="E150" i="1" s="1"/>
  <c r="BK149" i="1"/>
  <c r="BJ149" i="1"/>
  <c r="BI149" i="1"/>
  <c r="BH149" i="1"/>
  <c r="BG149" i="1"/>
  <c r="BF149" i="1"/>
  <c r="BE149" i="1"/>
  <c r="BD149" i="1"/>
  <c r="BC149" i="1"/>
  <c r="BB149" i="1"/>
  <c r="BA149" i="1"/>
  <c r="AY149" i="1"/>
  <c r="AX149" i="1"/>
  <c r="AW149" i="1"/>
  <c r="AV149" i="1"/>
  <c r="AU149" i="1"/>
  <c r="AT149" i="1"/>
  <c r="AS149" i="1"/>
  <c r="AR149" i="1"/>
  <c r="AQ149" i="1"/>
  <c r="AP149" i="1"/>
  <c r="AO149" i="1"/>
  <c r="M149" i="1" s="1"/>
  <c r="I149" i="1" s="1"/>
  <c r="F149" i="1" s="1"/>
  <c r="E149" i="1" s="1"/>
  <c r="BK148" i="1"/>
  <c r="BJ148" i="1"/>
  <c r="BI148" i="1"/>
  <c r="BH148" i="1"/>
  <c r="BG148" i="1"/>
  <c r="BF148" i="1"/>
  <c r="BE148" i="1"/>
  <c r="BD148" i="1"/>
  <c r="BC148" i="1"/>
  <c r="BB148" i="1"/>
  <c r="BA148" i="1"/>
  <c r="BL148" i="1" s="1"/>
  <c r="AY148" i="1"/>
  <c r="AX148" i="1"/>
  <c r="AW148" i="1"/>
  <c r="AV148" i="1"/>
  <c r="AU148" i="1"/>
  <c r="AT148" i="1"/>
  <c r="AS148" i="1"/>
  <c r="AR148" i="1"/>
  <c r="AQ148" i="1"/>
  <c r="AP148" i="1"/>
  <c r="AO148" i="1"/>
  <c r="BK147" i="1"/>
  <c r="BJ147" i="1"/>
  <c r="BI147" i="1"/>
  <c r="BH147" i="1"/>
  <c r="BG147" i="1"/>
  <c r="BF147" i="1"/>
  <c r="BE147" i="1"/>
  <c r="BD147" i="1"/>
  <c r="BL147" i="1" s="1"/>
  <c r="BC147" i="1"/>
  <c r="BB147" i="1"/>
  <c r="BA147" i="1"/>
  <c r="AY147" i="1"/>
  <c r="AX147" i="1"/>
  <c r="AW147" i="1"/>
  <c r="AV147" i="1"/>
  <c r="AU147" i="1"/>
  <c r="M147" i="1" s="1"/>
  <c r="I147" i="1" s="1"/>
  <c r="F147" i="1" s="1"/>
  <c r="E147" i="1" s="1"/>
  <c r="AT147" i="1"/>
  <c r="AS147" i="1"/>
  <c r="AR147" i="1"/>
  <c r="AQ147" i="1"/>
  <c r="AP147" i="1"/>
  <c r="AO147" i="1"/>
  <c r="BK146" i="1"/>
  <c r="BJ146" i="1"/>
  <c r="BI146" i="1"/>
  <c r="BH146" i="1"/>
  <c r="BG146" i="1"/>
  <c r="BF146" i="1"/>
  <c r="BE146" i="1"/>
  <c r="BD146" i="1"/>
  <c r="BC146" i="1"/>
  <c r="BB146" i="1"/>
  <c r="BL146" i="1" s="1"/>
  <c r="N146" i="1" s="1"/>
  <c r="BA146" i="1"/>
  <c r="AY146" i="1"/>
  <c r="AX146" i="1"/>
  <c r="AW146" i="1"/>
  <c r="AV146" i="1"/>
  <c r="AU146" i="1"/>
  <c r="AT146" i="1"/>
  <c r="AS146" i="1"/>
  <c r="AR146" i="1"/>
  <c r="AQ146" i="1"/>
  <c r="AP146" i="1"/>
  <c r="AO146" i="1"/>
  <c r="BK145" i="1"/>
  <c r="BJ145" i="1"/>
  <c r="BI145" i="1"/>
  <c r="BH145" i="1"/>
  <c r="BG145" i="1"/>
  <c r="BF145" i="1"/>
  <c r="BE145" i="1"/>
  <c r="BD145" i="1"/>
  <c r="BC145" i="1"/>
  <c r="BB145" i="1"/>
  <c r="BA145" i="1"/>
  <c r="BL145" i="1" s="1"/>
  <c r="AY145" i="1"/>
  <c r="AX145" i="1"/>
  <c r="AW145" i="1"/>
  <c r="AV145" i="1"/>
  <c r="AU145" i="1"/>
  <c r="AT145" i="1"/>
  <c r="AS145" i="1"/>
  <c r="AR145" i="1"/>
  <c r="AQ145" i="1"/>
  <c r="AP145" i="1"/>
  <c r="AO145" i="1"/>
  <c r="M145" i="1" s="1"/>
  <c r="I145" i="1" s="1"/>
  <c r="F145" i="1" s="1"/>
  <c r="E145" i="1" s="1"/>
  <c r="BK144" i="1"/>
  <c r="BJ144" i="1"/>
  <c r="BI144" i="1"/>
  <c r="BH144" i="1"/>
  <c r="BG144" i="1"/>
  <c r="BF144" i="1"/>
  <c r="BE144" i="1"/>
  <c r="BD144" i="1"/>
  <c r="BL144" i="1" s="1"/>
  <c r="BC144" i="1"/>
  <c r="BB144" i="1"/>
  <c r="BA144" i="1"/>
  <c r="AY144" i="1"/>
  <c r="AX144" i="1"/>
  <c r="AW144" i="1"/>
  <c r="AV144" i="1"/>
  <c r="AU144" i="1"/>
  <c r="AT144" i="1"/>
  <c r="AS144" i="1"/>
  <c r="AR144" i="1"/>
  <c r="M144" i="1" s="1"/>
  <c r="I144" i="1" s="1"/>
  <c r="F144" i="1" s="1"/>
  <c r="E144" i="1" s="1"/>
  <c r="AQ144" i="1"/>
  <c r="AP144" i="1"/>
  <c r="AO144" i="1"/>
  <c r="BK143" i="1"/>
  <c r="BJ143" i="1"/>
  <c r="BI143" i="1"/>
  <c r="BH143" i="1"/>
  <c r="BG143" i="1"/>
  <c r="BF143" i="1"/>
  <c r="BE143" i="1"/>
  <c r="BD143" i="1"/>
  <c r="BL143" i="1" s="1"/>
  <c r="BC143" i="1"/>
  <c r="BB143" i="1"/>
  <c r="BA143" i="1"/>
  <c r="AY143" i="1"/>
  <c r="AX143" i="1"/>
  <c r="AW143" i="1"/>
  <c r="AV143" i="1"/>
  <c r="AU143" i="1"/>
  <c r="AT143" i="1"/>
  <c r="AS143" i="1"/>
  <c r="AR143" i="1"/>
  <c r="AQ143" i="1"/>
  <c r="AP143" i="1"/>
  <c r="AO143" i="1"/>
  <c r="M143" i="1" s="1"/>
  <c r="I143" i="1" s="1"/>
  <c r="F143" i="1" s="1"/>
  <c r="E143" i="1" s="1"/>
  <c r="BK142" i="1"/>
  <c r="BJ142" i="1"/>
  <c r="BI142" i="1"/>
  <c r="BH142" i="1"/>
  <c r="BG142" i="1"/>
  <c r="BF142" i="1"/>
  <c r="BE142" i="1"/>
  <c r="BD142" i="1"/>
  <c r="BC142" i="1"/>
  <c r="BB142" i="1"/>
  <c r="BA142" i="1"/>
  <c r="AY142" i="1"/>
  <c r="AX142" i="1"/>
  <c r="AW142" i="1"/>
  <c r="AV142" i="1"/>
  <c r="AU142" i="1"/>
  <c r="AT142" i="1"/>
  <c r="AS142" i="1"/>
  <c r="AR142" i="1"/>
  <c r="AQ142" i="1"/>
  <c r="AP142" i="1"/>
  <c r="AO142" i="1"/>
  <c r="M142" i="1"/>
  <c r="I142" i="1" s="1"/>
  <c r="F142" i="1" s="1"/>
  <c r="E142" i="1" s="1"/>
  <c r="BK141" i="1"/>
  <c r="BJ141" i="1"/>
  <c r="BI141" i="1"/>
  <c r="BH141" i="1"/>
  <c r="BG141" i="1"/>
  <c r="BF141" i="1"/>
  <c r="BE141" i="1"/>
  <c r="BD141" i="1"/>
  <c r="BC141" i="1"/>
  <c r="BB141" i="1"/>
  <c r="BL141" i="1" s="1"/>
  <c r="BA141" i="1"/>
  <c r="AY141" i="1"/>
  <c r="AX141" i="1"/>
  <c r="AW141" i="1"/>
  <c r="AV141" i="1"/>
  <c r="AU141" i="1"/>
  <c r="AT141" i="1"/>
  <c r="AS141" i="1"/>
  <c r="AR141" i="1"/>
  <c r="AQ141" i="1"/>
  <c r="AP141" i="1"/>
  <c r="AO141" i="1"/>
  <c r="M141" i="1" s="1"/>
  <c r="I141" i="1" s="1"/>
  <c r="F141" i="1" s="1"/>
  <c r="E141" i="1" s="1"/>
  <c r="BK140" i="1"/>
  <c r="BJ140" i="1"/>
  <c r="BI140" i="1"/>
  <c r="BH140" i="1"/>
  <c r="BG140" i="1"/>
  <c r="BF140" i="1"/>
  <c r="BE140" i="1"/>
  <c r="BD140" i="1"/>
  <c r="BC140" i="1"/>
  <c r="BB140" i="1"/>
  <c r="BA140" i="1"/>
  <c r="BL140" i="1" s="1"/>
  <c r="AY140" i="1"/>
  <c r="AX140" i="1"/>
  <c r="AW140" i="1"/>
  <c r="AV140" i="1"/>
  <c r="AU140" i="1"/>
  <c r="AT140" i="1"/>
  <c r="AS140" i="1"/>
  <c r="AR140" i="1"/>
  <c r="AQ140" i="1"/>
  <c r="AP140" i="1"/>
  <c r="AO140" i="1"/>
  <c r="BK139" i="1"/>
  <c r="BJ139" i="1"/>
  <c r="BI139" i="1"/>
  <c r="BH139" i="1"/>
  <c r="BG139" i="1"/>
  <c r="BF139" i="1"/>
  <c r="BE139" i="1"/>
  <c r="BD139" i="1"/>
  <c r="BL139" i="1" s="1"/>
  <c r="BC139" i="1"/>
  <c r="BB139" i="1"/>
  <c r="BA139" i="1"/>
  <c r="AY139" i="1"/>
  <c r="AX139" i="1"/>
  <c r="AW139" i="1"/>
  <c r="AV139" i="1"/>
  <c r="AU139" i="1"/>
  <c r="M139" i="1" s="1"/>
  <c r="I139" i="1" s="1"/>
  <c r="F139" i="1" s="1"/>
  <c r="E139" i="1" s="1"/>
  <c r="AT139" i="1"/>
  <c r="AS139" i="1"/>
  <c r="AR139" i="1"/>
  <c r="AQ139" i="1"/>
  <c r="AP139" i="1"/>
  <c r="AO139" i="1"/>
  <c r="BK138" i="1"/>
  <c r="BJ138" i="1"/>
  <c r="BI138" i="1"/>
  <c r="BH138" i="1"/>
  <c r="BG138" i="1"/>
  <c r="BF138" i="1"/>
  <c r="BE138" i="1"/>
  <c r="BD138" i="1"/>
  <c r="BC138" i="1"/>
  <c r="BB138" i="1"/>
  <c r="BA138" i="1"/>
  <c r="AY138" i="1"/>
  <c r="AX138" i="1"/>
  <c r="AW138" i="1"/>
  <c r="AV138" i="1"/>
  <c r="AU138" i="1"/>
  <c r="AT138" i="1"/>
  <c r="AS138" i="1"/>
  <c r="AR138" i="1"/>
  <c r="AQ138" i="1"/>
  <c r="AP138" i="1"/>
  <c r="AO138" i="1"/>
  <c r="BK137" i="1"/>
  <c r="BJ137" i="1"/>
  <c r="BI137" i="1"/>
  <c r="BH137" i="1"/>
  <c r="BG137" i="1"/>
  <c r="BF137" i="1"/>
  <c r="BE137" i="1"/>
  <c r="BD137" i="1"/>
  <c r="BC137" i="1"/>
  <c r="BB137" i="1"/>
  <c r="BA137" i="1"/>
  <c r="BL137" i="1" s="1"/>
  <c r="AY137" i="1"/>
  <c r="AX137" i="1"/>
  <c r="AW137" i="1"/>
  <c r="AV137" i="1"/>
  <c r="AU137" i="1"/>
  <c r="AT137" i="1"/>
  <c r="AS137" i="1"/>
  <c r="AR137" i="1"/>
  <c r="AQ137" i="1"/>
  <c r="AP137" i="1"/>
  <c r="AO137" i="1"/>
  <c r="M137" i="1" s="1"/>
  <c r="I137" i="1" s="1"/>
  <c r="F137" i="1" s="1"/>
  <c r="E137" i="1" s="1"/>
  <c r="BK136" i="1"/>
  <c r="BJ136" i="1"/>
  <c r="BI136" i="1"/>
  <c r="BH136" i="1"/>
  <c r="BG136" i="1"/>
  <c r="BF136" i="1"/>
  <c r="BE136" i="1"/>
  <c r="BD136" i="1"/>
  <c r="BL136" i="1" s="1"/>
  <c r="BC136" i="1"/>
  <c r="BB136" i="1"/>
  <c r="BA136" i="1"/>
  <c r="AY136" i="1"/>
  <c r="AX136" i="1"/>
  <c r="AW136" i="1"/>
  <c r="AV136" i="1"/>
  <c r="AU136" i="1"/>
  <c r="AT136" i="1"/>
  <c r="AS136" i="1"/>
  <c r="AR136" i="1"/>
  <c r="M136" i="1" s="1"/>
  <c r="I136" i="1" s="1"/>
  <c r="F136" i="1" s="1"/>
  <c r="E136" i="1" s="1"/>
  <c r="AQ136" i="1"/>
  <c r="AP136" i="1"/>
  <c r="AO136" i="1"/>
  <c r="BK135" i="1"/>
  <c r="BJ135" i="1"/>
  <c r="BI135" i="1"/>
  <c r="BH135" i="1"/>
  <c r="BG135" i="1"/>
  <c r="BF135" i="1"/>
  <c r="BE135" i="1"/>
  <c r="BD135" i="1"/>
  <c r="BC135" i="1"/>
  <c r="BB135" i="1"/>
  <c r="BA135" i="1"/>
  <c r="AY135" i="1"/>
  <c r="AX135" i="1"/>
  <c r="AW135" i="1"/>
  <c r="AV135" i="1"/>
  <c r="AU135" i="1"/>
  <c r="AT135" i="1"/>
  <c r="AS135" i="1"/>
  <c r="AR135" i="1"/>
  <c r="AQ135" i="1"/>
  <c r="AP135" i="1"/>
  <c r="AO135" i="1"/>
  <c r="BK134" i="1"/>
  <c r="BJ134" i="1"/>
  <c r="BI134" i="1"/>
  <c r="BH134" i="1"/>
  <c r="BG134" i="1"/>
  <c r="BF134" i="1"/>
  <c r="BE134" i="1"/>
  <c r="BD134" i="1"/>
  <c r="BC134" i="1"/>
  <c r="BB134" i="1"/>
  <c r="BA134" i="1"/>
  <c r="AY134" i="1"/>
  <c r="AX134" i="1"/>
  <c r="AW134" i="1"/>
  <c r="AV134" i="1"/>
  <c r="AU134" i="1"/>
  <c r="AT134" i="1"/>
  <c r="AS134" i="1"/>
  <c r="AR134" i="1"/>
  <c r="AQ134" i="1"/>
  <c r="AP134" i="1"/>
  <c r="AO134" i="1"/>
  <c r="M134" i="1"/>
  <c r="I134" i="1" s="1"/>
  <c r="F134" i="1" s="1"/>
  <c r="E134" i="1" s="1"/>
  <c r="BK133" i="1"/>
  <c r="BJ133" i="1"/>
  <c r="BI133" i="1"/>
  <c r="BH133" i="1"/>
  <c r="BG133" i="1"/>
  <c r="BF133" i="1"/>
  <c r="BE133" i="1"/>
  <c r="BD133" i="1"/>
  <c r="BC133" i="1"/>
  <c r="BB133" i="1"/>
  <c r="BL133" i="1" s="1"/>
  <c r="BA133" i="1"/>
  <c r="AY133" i="1"/>
  <c r="AX133" i="1"/>
  <c r="AW133" i="1"/>
  <c r="AV133" i="1"/>
  <c r="AU133" i="1"/>
  <c r="AT133" i="1"/>
  <c r="AS133" i="1"/>
  <c r="AR133" i="1"/>
  <c r="AQ133" i="1"/>
  <c r="AP133" i="1"/>
  <c r="AO133" i="1"/>
  <c r="M133" i="1" s="1"/>
  <c r="I133" i="1" s="1"/>
  <c r="F133" i="1" s="1"/>
  <c r="E133" i="1" s="1"/>
  <c r="BK132" i="1"/>
  <c r="BJ132" i="1"/>
  <c r="BI132" i="1"/>
  <c r="BH132" i="1"/>
  <c r="BG132" i="1"/>
  <c r="BF132" i="1"/>
  <c r="BE132" i="1"/>
  <c r="BD132" i="1"/>
  <c r="BC132" i="1"/>
  <c r="BB132" i="1"/>
  <c r="BA132" i="1"/>
  <c r="BL132" i="1" s="1"/>
  <c r="AY132" i="1"/>
  <c r="AX132" i="1"/>
  <c r="AW132" i="1"/>
  <c r="AV132" i="1"/>
  <c r="AU132" i="1"/>
  <c r="AT132" i="1"/>
  <c r="AS132" i="1"/>
  <c r="AR132" i="1"/>
  <c r="AQ132" i="1"/>
  <c r="AP132" i="1"/>
  <c r="AO132" i="1"/>
  <c r="M132" i="1" s="1"/>
  <c r="I132" i="1" s="1"/>
  <c r="F132" i="1" s="1"/>
  <c r="E132" i="1" s="1"/>
  <c r="BK131" i="1"/>
  <c r="BJ131" i="1"/>
  <c r="BI131" i="1"/>
  <c r="BH131" i="1"/>
  <c r="BG131" i="1"/>
  <c r="BF131" i="1"/>
  <c r="BE131" i="1"/>
  <c r="BD131" i="1"/>
  <c r="BL131" i="1" s="1"/>
  <c r="BC131" i="1"/>
  <c r="BB131" i="1"/>
  <c r="BA131" i="1"/>
  <c r="AY131" i="1"/>
  <c r="AX131" i="1"/>
  <c r="AW131" i="1"/>
  <c r="AV131" i="1"/>
  <c r="AU131" i="1"/>
  <c r="M131" i="1" s="1"/>
  <c r="I131" i="1" s="1"/>
  <c r="F131" i="1" s="1"/>
  <c r="E131" i="1" s="1"/>
  <c r="AT131" i="1"/>
  <c r="AS131" i="1"/>
  <c r="AR131" i="1"/>
  <c r="AQ131" i="1"/>
  <c r="AP131" i="1"/>
  <c r="AO131" i="1"/>
  <c r="BK130" i="1"/>
  <c r="BJ130" i="1"/>
  <c r="BI130" i="1"/>
  <c r="BH130" i="1"/>
  <c r="BG130" i="1"/>
  <c r="BF130" i="1"/>
  <c r="BE130" i="1"/>
  <c r="BD130" i="1"/>
  <c r="BL130" i="1" s="1"/>
  <c r="N130" i="1" s="1"/>
  <c r="BC130" i="1"/>
  <c r="BB130" i="1"/>
  <c r="BA130" i="1"/>
  <c r="AY130" i="1"/>
  <c r="AX130" i="1"/>
  <c r="AW130" i="1"/>
  <c r="AV130" i="1"/>
  <c r="AU130" i="1"/>
  <c r="AT130" i="1"/>
  <c r="AS130" i="1"/>
  <c r="AR130" i="1"/>
  <c r="AQ130" i="1"/>
  <c r="AP130" i="1"/>
  <c r="AO130" i="1"/>
  <c r="M130" i="1" s="1"/>
  <c r="I130" i="1" s="1"/>
  <c r="F130" i="1" s="1"/>
  <c r="E130" i="1" s="1"/>
  <c r="BK129" i="1"/>
  <c r="BJ129" i="1"/>
  <c r="BI129" i="1"/>
  <c r="BH129" i="1"/>
  <c r="BG129" i="1"/>
  <c r="BF129" i="1"/>
  <c r="BE129" i="1"/>
  <c r="BD129" i="1"/>
  <c r="BC129" i="1"/>
  <c r="BB129" i="1"/>
  <c r="BA129" i="1"/>
  <c r="BL129" i="1" s="1"/>
  <c r="AY129" i="1"/>
  <c r="AX129" i="1"/>
  <c r="AW129" i="1"/>
  <c r="AV129" i="1"/>
  <c r="AU129" i="1"/>
  <c r="AT129" i="1"/>
  <c r="AS129" i="1"/>
  <c r="AR129" i="1"/>
  <c r="AQ129" i="1"/>
  <c r="AP129" i="1"/>
  <c r="AO129" i="1"/>
  <c r="M129" i="1" s="1"/>
  <c r="I129" i="1" s="1"/>
  <c r="F129" i="1" s="1"/>
  <c r="E129" i="1" s="1"/>
  <c r="BK128" i="1"/>
  <c r="BJ128" i="1"/>
  <c r="BI128" i="1"/>
  <c r="BH128" i="1"/>
  <c r="BG128" i="1"/>
  <c r="BF128" i="1"/>
  <c r="BE128" i="1"/>
  <c r="BD128" i="1"/>
  <c r="BC128" i="1"/>
  <c r="BB128" i="1"/>
  <c r="BA128" i="1"/>
  <c r="AY128" i="1"/>
  <c r="AX128" i="1"/>
  <c r="AW128" i="1"/>
  <c r="AV128" i="1"/>
  <c r="AU128" i="1"/>
  <c r="AT128" i="1"/>
  <c r="AS128" i="1"/>
  <c r="AR128" i="1"/>
  <c r="AQ128" i="1"/>
  <c r="AP128" i="1"/>
  <c r="AO128" i="1"/>
  <c r="BK127" i="1"/>
  <c r="BJ127" i="1"/>
  <c r="BI127" i="1"/>
  <c r="BH127" i="1"/>
  <c r="BG127" i="1"/>
  <c r="BF127" i="1"/>
  <c r="BE127" i="1"/>
  <c r="BD127" i="1"/>
  <c r="BC127" i="1"/>
  <c r="BL127" i="1" s="1"/>
  <c r="BB127" i="1"/>
  <c r="BA127" i="1"/>
  <c r="AY127" i="1"/>
  <c r="AX127" i="1"/>
  <c r="AW127" i="1"/>
  <c r="AV127" i="1"/>
  <c r="AU127" i="1"/>
  <c r="AT127" i="1"/>
  <c r="AS127" i="1"/>
  <c r="AR127" i="1"/>
  <c r="AQ127" i="1"/>
  <c r="AP127" i="1"/>
  <c r="AO127" i="1"/>
  <c r="BK126" i="1"/>
  <c r="BJ126" i="1"/>
  <c r="BI126" i="1"/>
  <c r="BH126" i="1"/>
  <c r="BG126" i="1"/>
  <c r="BF126" i="1"/>
  <c r="BE126" i="1"/>
  <c r="BD126" i="1"/>
  <c r="BC126" i="1"/>
  <c r="BB126" i="1"/>
  <c r="BA126" i="1"/>
  <c r="AY126" i="1"/>
  <c r="AX126" i="1"/>
  <c r="AW126" i="1"/>
  <c r="AV126" i="1"/>
  <c r="AU126" i="1"/>
  <c r="AT126" i="1"/>
  <c r="AS126" i="1"/>
  <c r="AR126" i="1"/>
  <c r="AQ126" i="1"/>
  <c r="AP126" i="1"/>
  <c r="AO126" i="1"/>
  <c r="M126" i="1"/>
  <c r="I126" i="1" s="1"/>
  <c r="F126" i="1" s="1"/>
  <c r="E126" i="1" s="1"/>
  <c r="BK125" i="1"/>
  <c r="BJ125" i="1"/>
  <c r="BI125" i="1"/>
  <c r="BH125" i="1"/>
  <c r="BG125" i="1"/>
  <c r="BF125" i="1"/>
  <c r="BE125" i="1"/>
  <c r="BD125" i="1"/>
  <c r="BC125" i="1"/>
  <c r="BB125" i="1"/>
  <c r="BA125" i="1"/>
  <c r="AY125" i="1"/>
  <c r="AX125" i="1"/>
  <c r="AW125" i="1"/>
  <c r="AV125" i="1"/>
  <c r="AU125" i="1"/>
  <c r="AT125" i="1"/>
  <c r="AS125" i="1"/>
  <c r="AR125" i="1"/>
  <c r="AQ125" i="1"/>
  <c r="AP125" i="1"/>
  <c r="AO125" i="1"/>
  <c r="M125" i="1" s="1"/>
  <c r="I125" i="1" s="1"/>
  <c r="F125" i="1" s="1"/>
  <c r="E125" i="1" s="1"/>
  <c r="BK124" i="1"/>
  <c r="BJ124" i="1"/>
  <c r="BI124" i="1"/>
  <c r="BH124" i="1"/>
  <c r="BG124" i="1"/>
  <c r="BF124" i="1"/>
  <c r="BE124" i="1"/>
  <c r="BD124" i="1"/>
  <c r="BC124" i="1"/>
  <c r="BB124" i="1"/>
  <c r="BA124" i="1"/>
  <c r="BL124" i="1" s="1"/>
  <c r="AY124" i="1"/>
  <c r="AX124" i="1"/>
  <c r="AW124" i="1"/>
  <c r="AV124" i="1"/>
  <c r="AU124" i="1"/>
  <c r="AT124" i="1"/>
  <c r="AS124" i="1"/>
  <c r="AR124" i="1"/>
  <c r="AQ124" i="1"/>
  <c r="AP124" i="1"/>
  <c r="AO124" i="1"/>
  <c r="BK123" i="1"/>
  <c r="BJ123" i="1"/>
  <c r="BI123" i="1"/>
  <c r="BH123" i="1"/>
  <c r="BG123" i="1"/>
  <c r="BF123" i="1"/>
  <c r="BE123" i="1"/>
  <c r="BD123" i="1"/>
  <c r="BL123" i="1" s="1"/>
  <c r="BC123" i="1"/>
  <c r="BB123" i="1"/>
  <c r="BA123" i="1"/>
  <c r="AY123" i="1"/>
  <c r="AX123" i="1"/>
  <c r="AW123" i="1"/>
  <c r="AV123" i="1"/>
  <c r="AU123" i="1"/>
  <c r="M123" i="1" s="1"/>
  <c r="I123" i="1" s="1"/>
  <c r="F123" i="1" s="1"/>
  <c r="E123" i="1" s="1"/>
  <c r="AT123" i="1"/>
  <c r="AS123" i="1"/>
  <c r="AR123" i="1"/>
  <c r="AQ123" i="1"/>
  <c r="AP123" i="1"/>
  <c r="AO123" i="1"/>
  <c r="BK122" i="1"/>
  <c r="BJ122" i="1"/>
  <c r="BI122" i="1"/>
  <c r="BH122" i="1"/>
  <c r="BG122" i="1"/>
  <c r="BF122" i="1"/>
  <c r="BE122" i="1"/>
  <c r="BD122" i="1"/>
  <c r="BL122" i="1" s="1"/>
  <c r="N122" i="1" s="1"/>
  <c r="BC122" i="1"/>
  <c r="BB122" i="1"/>
  <c r="BA122" i="1"/>
  <c r="AY122" i="1"/>
  <c r="AX122" i="1"/>
  <c r="AW122" i="1"/>
  <c r="AV122" i="1"/>
  <c r="AU122" i="1"/>
  <c r="AT122" i="1"/>
  <c r="AS122" i="1"/>
  <c r="AR122" i="1"/>
  <c r="AQ122" i="1"/>
  <c r="AP122" i="1"/>
  <c r="AO122" i="1"/>
  <c r="M122" i="1" s="1"/>
  <c r="I122" i="1" s="1"/>
  <c r="F122" i="1" s="1"/>
  <c r="E122" i="1" s="1"/>
  <c r="BK121" i="1"/>
  <c r="BJ121" i="1"/>
  <c r="BI121" i="1"/>
  <c r="BH121" i="1"/>
  <c r="BG121" i="1"/>
  <c r="BF121" i="1"/>
  <c r="BE121" i="1"/>
  <c r="BD121" i="1"/>
  <c r="BC121" i="1"/>
  <c r="BB121" i="1"/>
  <c r="BA121" i="1"/>
  <c r="AY121" i="1"/>
  <c r="AX121" i="1"/>
  <c r="AW121" i="1"/>
  <c r="AV121" i="1"/>
  <c r="AU121" i="1"/>
  <c r="AT121" i="1"/>
  <c r="AS121" i="1"/>
  <c r="AR121" i="1"/>
  <c r="AQ121" i="1"/>
  <c r="AP121" i="1"/>
  <c r="AO121" i="1"/>
  <c r="BK120" i="1"/>
  <c r="BJ120" i="1"/>
  <c r="BI120" i="1"/>
  <c r="BH120" i="1"/>
  <c r="BG120" i="1"/>
  <c r="BF120" i="1"/>
  <c r="BE120" i="1"/>
  <c r="BD120" i="1"/>
  <c r="BC120" i="1"/>
  <c r="BB120" i="1"/>
  <c r="BA120" i="1"/>
  <c r="AY120" i="1"/>
  <c r="AX120" i="1"/>
  <c r="AW120" i="1"/>
  <c r="AV120" i="1"/>
  <c r="AU120" i="1"/>
  <c r="AT120" i="1"/>
  <c r="AS120" i="1"/>
  <c r="M120" i="1" s="1"/>
  <c r="I120" i="1" s="1"/>
  <c r="F120" i="1" s="1"/>
  <c r="E120" i="1" s="1"/>
  <c r="AR120" i="1"/>
  <c r="AQ120" i="1"/>
  <c r="AP120" i="1"/>
  <c r="AO120" i="1"/>
  <c r="BK119" i="1"/>
  <c r="BJ119" i="1"/>
  <c r="BI119" i="1"/>
  <c r="BH119" i="1"/>
  <c r="BG119" i="1"/>
  <c r="BF119" i="1"/>
  <c r="BE119" i="1"/>
  <c r="BD119" i="1"/>
  <c r="BC119" i="1"/>
  <c r="BL119" i="1" s="1"/>
  <c r="BB119" i="1"/>
  <c r="BA119" i="1"/>
  <c r="AY119" i="1"/>
  <c r="AX119" i="1"/>
  <c r="AW119" i="1"/>
  <c r="AV119" i="1"/>
  <c r="AU119" i="1"/>
  <c r="AT119" i="1"/>
  <c r="AS119" i="1"/>
  <c r="AR119" i="1"/>
  <c r="AQ119" i="1"/>
  <c r="AP119" i="1"/>
  <c r="AO119" i="1"/>
  <c r="BK118" i="1"/>
  <c r="BJ118" i="1"/>
  <c r="BI118" i="1"/>
  <c r="BH118" i="1"/>
  <c r="BG118" i="1"/>
  <c r="BF118" i="1"/>
  <c r="BE118" i="1"/>
  <c r="BD118" i="1"/>
  <c r="BC118" i="1"/>
  <c r="BB118" i="1"/>
  <c r="BA118" i="1"/>
  <c r="BL118" i="1" s="1"/>
  <c r="AY118" i="1"/>
  <c r="AX118" i="1"/>
  <c r="AW118" i="1"/>
  <c r="AV118" i="1"/>
  <c r="AU118" i="1"/>
  <c r="AT118" i="1"/>
  <c r="M118" i="1" s="1"/>
  <c r="I118" i="1" s="1"/>
  <c r="F118" i="1" s="1"/>
  <c r="E118" i="1" s="1"/>
  <c r="AS118" i="1"/>
  <c r="AR118" i="1"/>
  <c r="AQ118" i="1"/>
  <c r="AP118" i="1"/>
  <c r="AO118" i="1"/>
  <c r="BK117" i="1"/>
  <c r="BJ117" i="1"/>
  <c r="BI117" i="1"/>
  <c r="BH117" i="1"/>
  <c r="BG117" i="1"/>
  <c r="BF117" i="1"/>
  <c r="BE117" i="1"/>
  <c r="BD117" i="1"/>
  <c r="BC117" i="1"/>
  <c r="BB117" i="1"/>
  <c r="BA117" i="1"/>
  <c r="BL117" i="1" s="1"/>
  <c r="AY117" i="1"/>
  <c r="AX117" i="1"/>
  <c r="AW117" i="1"/>
  <c r="AV117" i="1"/>
  <c r="AU117" i="1"/>
  <c r="AT117" i="1"/>
  <c r="AS117" i="1"/>
  <c r="AR117" i="1"/>
  <c r="AQ117" i="1"/>
  <c r="AP117" i="1"/>
  <c r="AO117" i="1"/>
  <c r="M117" i="1" s="1"/>
  <c r="I117" i="1" s="1"/>
  <c r="F117" i="1" s="1"/>
  <c r="E117" i="1" s="1"/>
  <c r="BK116" i="1"/>
  <c r="BJ116" i="1"/>
  <c r="BI116" i="1"/>
  <c r="BH116" i="1"/>
  <c r="BG116" i="1"/>
  <c r="BF116" i="1"/>
  <c r="BE116" i="1"/>
  <c r="BD116" i="1"/>
  <c r="BC116" i="1"/>
  <c r="BB116" i="1"/>
  <c r="BA116" i="1"/>
  <c r="BL116" i="1" s="1"/>
  <c r="AY116" i="1"/>
  <c r="AX116" i="1"/>
  <c r="AW116" i="1"/>
  <c r="AV116" i="1"/>
  <c r="AU116" i="1"/>
  <c r="AT116" i="1"/>
  <c r="AS116" i="1"/>
  <c r="AR116" i="1"/>
  <c r="AQ116" i="1"/>
  <c r="AP116" i="1"/>
  <c r="AO116" i="1"/>
  <c r="BK115" i="1"/>
  <c r="BJ115" i="1"/>
  <c r="BI115" i="1"/>
  <c r="BH115" i="1"/>
  <c r="BG115" i="1"/>
  <c r="BF115" i="1"/>
  <c r="BE115" i="1"/>
  <c r="BD115" i="1"/>
  <c r="BL115" i="1" s="1"/>
  <c r="BC115" i="1"/>
  <c r="BB115" i="1"/>
  <c r="BA115" i="1"/>
  <c r="AY115" i="1"/>
  <c r="AX115" i="1"/>
  <c r="AW115" i="1"/>
  <c r="AV115" i="1"/>
  <c r="AU115" i="1"/>
  <c r="AT115" i="1"/>
  <c r="AS115" i="1"/>
  <c r="AR115" i="1"/>
  <c r="M115" i="1" s="1"/>
  <c r="I115" i="1" s="1"/>
  <c r="F115" i="1" s="1"/>
  <c r="E115" i="1" s="1"/>
  <c r="AQ115" i="1"/>
  <c r="AP115" i="1"/>
  <c r="AO115" i="1"/>
  <c r="BK114" i="1"/>
  <c r="BJ114" i="1"/>
  <c r="BI114" i="1"/>
  <c r="BH114" i="1"/>
  <c r="BG114" i="1"/>
  <c r="BF114" i="1"/>
  <c r="BE114" i="1"/>
  <c r="BD114" i="1"/>
  <c r="BL114" i="1" s="1"/>
  <c r="N114" i="1" s="1"/>
  <c r="BC114" i="1"/>
  <c r="BB114" i="1"/>
  <c r="BA114" i="1"/>
  <c r="AY114" i="1"/>
  <c r="AX114" i="1"/>
  <c r="AW114" i="1"/>
  <c r="AV114" i="1"/>
  <c r="AU114" i="1"/>
  <c r="AT114" i="1"/>
  <c r="AS114" i="1"/>
  <c r="AR114" i="1"/>
  <c r="AQ114" i="1"/>
  <c r="AP114" i="1"/>
  <c r="AO114" i="1"/>
  <c r="M114" i="1" s="1"/>
  <c r="I114" i="1" s="1"/>
  <c r="F114" i="1" s="1"/>
  <c r="E114" i="1" s="1"/>
  <c r="BK113" i="1"/>
  <c r="BJ113" i="1"/>
  <c r="BI113" i="1"/>
  <c r="BH113" i="1"/>
  <c r="BG113" i="1"/>
  <c r="BF113" i="1"/>
  <c r="BE113" i="1"/>
  <c r="BD113" i="1"/>
  <c r="BC113" i="1"/>
  <c r="BB113" i="1"/>
  <c r="BA113" i="1"/>
  <c r="AY113" i="1"/>
  <c r="AX113" i="1"/>
  <c r="AW113" i="1"/>
  <c r="AV113" i="1"/>
  <c r="AU113" i="1"/>
  <c r="AT113" i="1"/>
  <c r="AS113" i="1"/>
  <c r="AR113" i="1"/>
  <c r="AQ113" i="1"/>
  <c r="AP113" i="1"/>
  <c r="AO113" i="1"/>
  <c r="BK112" i="1"/>
  <c r="BJ112" i="1"/>
  <c r="BI112" i="1"/>
  <c r="BH112" i="1"/>
  <c r="BG112" i="1"/>
  <c r="BF112" i="1"/>
  <c r="BE112" i="1"/>
  <c r="BD112" i="1"/>
  <c r="BC112" i="1"/>
  <c r="BB112" i="1"/>
  <c r="BA112" i="1"/>
  <c r="AY112" i="1"/>
  <c r="AX112" i="1"/>
  <c r="AW112" i="1"/>
  <c r="AV112" i="1"/>
  <c r="AU112" i="1"/>
  <c r="AT112" i="1"/>
  <c r="AS112" i="1"/>
  <c r="AR112" i="1"/>
  <c r="AQ112" i="1"/>
  <c r="M112" i="1" s="1"/>
  <c r="I112" i="1" s="1"/>
  <c r="F112" i="1" s="1"/>
  <c r="E112" i="1" s="1"/>
  <c r="AP112" i="1"/>
  <c r="AO112" i="1"/>
  <c r="BK111" i="1"/>
  <c r="BJ111" i="1"/>
  <c r="BI111" i="1"/>
  <c r="BH111" i="1"/>
  <c r="BG111" i="1"/>
  <c r="BF111" i="1"/>
  <c r="BE111" i="1"/>
  <c r="BD111" i="1"/>
  <c r="BC111" i="1"/>
  <c r="BB111" i="1"/>
  <c r="BA111" i="1"/>
  <c r="AY111" i="1"/>
  <c r="AX111" i="1"/>
  <c r="AW111" i="1"/>
  <c r="AV111" i="1"/>
  <c r="AU111" i="1"/>
  <c r="AT111" i="1"/>
  <c r="AS111" i="1"/>
  <c r="AR111" i="1"/>
  <c r="AQ111" i="1"/>
  <c r="AP111" i="1"/>
  <c r="M111" i="1" s="1"/>
  <c r="I111" i="1" s="1"/>
  <c r="F111" i="1" s="1"/>
  <c r="E111" i="1" s="1"/>
  <c r="AO111" i="1"/>
  <c r="BK110" i="1"/>
  <c r="BJ110" i="1"/>
  <c r="BI110" i="1"/>
  <c r="BH110" i="1"/>
  <c r="BG110" i="1"/>
  <c r="BF110" i="1"/>
  <c r="BE110" i="1"/>
  <c r="BD110" i="1"/>
  <c r="BC110" i="1"/>
  <c r="BB110" i="1"/>
  <c r="BA110" i="1"/>
  <c r="BL110" i="1" s="1"/>
  <c r="AY110" i="1"/>
  <c r="AX110" i="1"/>
  <c r="AW110" i="1"/>
  <c r="AV110" i="1"/>
  <c r="AU110" i="1"/>
  <c r="AT110" i="1"/>
  <c r="AS110" i="1"/>
  <c r="AR110" i="1"/>
  <c r="AQ110" i="1"/>
  <c r="AP110" i="1"/>
  <c r="AO110" i="1"/>
  <c r="M110" i="1"/>
  <c r="I110" i="1" s="1"/>
  <c r="F110" i="1" s="1"/>
  <c r="E110" i="1" s="1"/>
  <c r="BK109" i="1"/>
  <c r="BJ109" i="1"/>
  <c r="BI109" i="1"/>
  <c r="BH109" i="1"/>
  <c r="BG109" i="1"/>
  <c r="BF109" i="1"/>
  <c r="BE109" i="1"/>
  <c r="BD109" i="1"/>
  <c r="BC109" i="1"/>
  <c r="BB109" i="1"/>
  <c r="BA109" i="1"/>
  <c r="AY109" i="1"/>
  <c r="AX109" i="1"/>
  <c r="AW109" i="1"/>
  <c r="AV109" i="1"/>
  <c r="AU109" i="1"/>
  <c r="AT109" i="1"/>
  <c r="AS109" i="1"/>
  <c r="AR109" i="1"/>
  <c r="AQ109" i="1"/>
  <c r="AP109" i="1"/>
  <c r="AO109" i="1"/>
  <c r="M109" i="1" s="1"/>
  <c r="I109" i="1" s="1"/>
  <c r="F109" i="1" s="1"/>
  <c r="E109" i="1" s="1"/>
  <c r="BK108" i="1"/>
  <c r="BJ108" i="1"/>
  <c r="BI108" i="1"/>
  <c r="BH108" i="1"/>
  <c r="BG108" i="1"/>
  <c r="BF108" i="1"/>
  <c r="BE108" i="1"/>
  <c r="BD108" i="1"/>
  <c r="BC108" i="1"/>
  <c r="BB108" i="1"/>
  <c r="BA108" i="1"/>
  <c r="BL108" i="1" s="1"/>
  <c r="AY108" i="1"/>
  <c r="AX108" i="1"/>
  <c r="AW108" i="1"/>
  <c r="AV108" i="1"/>
  <c r="AU108" i="1"/>
  <c r="AT108" i="1"/>
  <c r="AS108" i="1"/>
  <c r="AR108" i="1"/>
  <c r="AQ108" i="1"/>
  <c r="AP108" i="1"/>
  <c r="AO108" i="1"/>
  <c r="M108" i="1" s="1"/>
  <c r="I108" i="1"/>
  <c r="F108" i="1" s="1"/>
  <c r="E108" i="1" s="1"/>
  <c r="BK107" i="1"/>
  <c r="BJ107" i="1"/>
  <c r="BI107" i="1"/>
  <c r="BH107" i="1"/>
  <c r="BG107" i="1"/>
  <c r="BF107" i="1"/>
  <c r="BE107" i="1"/>
  <c r="BD107" i="1"/>
  <c r="BL107" i="1" s="1"/>
  <c r="BC107" i="1"/>
  <c r="BB107" i="1"/>
  <c r="BA107" i="1"/>
  <c r="AY107" i="1"/>
  <c r="AX107" i="1"/>
  <c r="AW107" i="1"/>
  <c r="AV107" i="1"/>
  <c r="AU107" i="1"/>
  <c r="AT107" i="1"/>
  <c r="AS107" i="1"/>
  <c r="AR107" i="1"/>
  <c r="M107" i="1" s="1"/>
  <c r="I107" i="1" s="1"/>
  <c r="F107" i="1" s="1"/>
  <c r="E107" i="1" s="1"/>
  <c r="AQ107" i="1"/>
  <c r="AP107" i="1"/>
  <c r="AO107" i="1"/>
  <c r="BK106" i="1"/>
  <c r="BJ106" i="1"/>
  <c r="BI106" i="1"/>
  <c r="BH106" i="1"/>
  <c r="BG106" i="1"/>
  <c r="BF106" i="1"/>
  <c r="BE106" i="1"/>
  <c r="BD106" i="1"/>
  <c r="BL106" i="1" s="1"/>
  <c r="N106" i="1" s="1"/>
  <c r="BC106" i="1"/>
  <c r="BB106" i="1"/>
  <c r="BA106" i="1"/>
  <c r="AY106" i="1"/>
  <c r="AX106" i="1"/>
  <c r="AW106" i="1"/>
  <c r="AV106" i="1"/>
  <c r="AU106" i="1"/>
  <c r="AT106" i="1"/>
  <c r="AS106" i="1"/>
  <c r="AR106" i="1"/>
  <c r="AQ106" i="1"/>
  <c r="AP106" i="1"/>
  <c r="AO106" i="1"/>
  <c r="M106" i="1" s="1"/>
  <c r="I106" i="1" s="1"/>
  <c r="F106" i="1" s="1"/>
  <c r="E106" i="1"/>
  <c r="BK105" i="1"/>
  <c r="BJ105" i="1"/>
  <c r="BI105" i="1"/>
  <c r="BH105" i="1"/>
  <c r="BG105" i="1"/>
  <c r="BF105" i="1"/>
  <c r="BE105" i="1"/>
  <c r="BD105" i="1"/>
  <c r="BC105" i="1"/>
  <c r="BB105" i="1"/>
  <c r="BA105" i="1"/>
  <c r="AY105" i="1"/>
  <c r="AX105" i="1"/>
  <c r="AW105" i="1"/>
  <c r="AV105" i="1"/>
  <c r="AU105" i="1"/>
  <c r="AT105" i="1"/>
  <c r="AS105" i="1"/>
  <c r="AR105" i="1"/>
  <c r="AQ105" i="1"/>
  <c r="AP105" i="1"/>
  <c r="AO105" i="1"/>
  <c r="BK104" i="1"/>
  <c r="BJ104" i="1"/>
  <c r="BI104" i="1"/>
  <c r="BH104" i="1"/>
  <c r="BG104" i="1"/>
  <c r="BF104" i="1"/>
  <c r="BE104" i="1"/>
  <c r="BD104" i="1"/>
  <c r="BC104" i="1"/>
  <c r="BB104" i="1"/>
  <c r="BA104" i="1"/>
  <c r="AY104" i="1"/>
  <c r="AX104" i="1"/>
  <c r="AW104" i="1"/>
  <c r="AV104" i="1"/>
  <c r="AU104" i="1"/>
  <c r="AT104" i="1"/>
  <c r="AS104" i="1"/>
  <c r="AR104" i="1"/>
  <c r="AQ104" i="1"/>
  <c r="AP104" i="1"/>
  <c r="AO104" i="1"/>
  <c r="BK103" i="1"/>
  <c r="BJ103" i="1"/>
  <c r="BI103" i="1"/>
  <c r="BH103" i="1"/>
  <c r="BG103" i="1"/>
  <c r="BF103" i="1"/>
  <c r="BE103" i="1"/>
  <c r="BD103" i="1"/>
  <c r="BC103" i="1"/>
  <c r="BB103" i="1"/>
  <c r="BA103" i="1"/>
  <c r="AY103" i="1"/>
  <c r="AX103" i="1"/>
  <c r="AW103" i="1"/>
  <c r="AV103" i="1"/>
  <c r="AU103" i="1"/>
  <c r="AT103" i="1"/>
  <c r="AS103" i="1"/>
  <c r="AR103" i="1"/>
  <c r="AQ103" i="1"/>
  <c r="AP103" i="1"/>
  <c r="M103" i="1" s="1"/>
  <c r="I103" i="1" s="1"/>
  <c r="F103" i="1" s="1"/>
  <c r="E103" i="1" s="1"/>
  <c r="AO103" i="1"/>
  <c r="BK102" i="1"/>
  <c r="BJ102" i="1"/>
  <c r="BI102" i="1"/>
  <c r="BH102" i="1"/>
  <c r="BG102" i="1"/>
  <c r="BF102" i="1"/>
  <c r="BE102" i="1"/>
  <c r="BD102" i="1"/>
  <c r="BC102" i="1"/>
  <c r="BB102" i="1"/>
  <c r="BA102" i="1"/>
  <c r="AY102" i="1"/>
  <c r="AX102" i="1"/>
  <c r="AW102" i="1"/>
  <c r="AV102" i="1"/>
  <c r="AU102" i="1"/>
  <c r="AT102" i="1"/>
  <c r="AS102" i="1"/>
  <c r="AR102" i="1"/>
  <c r="AQ102" i="1"/>
  <c r="M102" i="1" s="1"/>
  <c r="I102" i="1" s="1"/>
  <c r="F102" i="1" s="1"/>
  <c r="E102" i="1" s="1"/>
  <c r="AP102" i="1"/>
  <c r="AO102" i="1"/>
  <c r="BK101" i="1"/>
  <c r="BJ101" i="1"/>
  <c r="BI101" i="1"/>
  <c r="BH101" i="1"/>
  <c r="BG101" i="1"/>
  <c r="BF101" i="1"/>
  <c r="BE101" i="1"/>
  <c r="BD101" i="1"/>
  <c r="BC101" i="1"/>
  <c r="BB101" i="1"/>
  <c r="BA101" i="1"/>
  <c r="AY101" i="1"/>
  <c r="AX101" i="1"/>
  <c r="AW101" i="1"/>
  <c r="AV101" i="1"/>
  <c r="AU101" i="1"/>
  <c r="AT101" i="1"/>
  <c r="AS101" i="1"/>
  <c r="AR101" i="1"/>
  <c r="AQ101" i="1"/>
  <c r="AP101" i="1"/>
  <c r="AO101" i="1"/>
  <c r="M101" i="1" s="1"/>
  <c r="I101" i="1" s="1"/>
  <c r="F101" i="1" s="1"/>
  <c r="E101" i="1" s="1"/>
  <c r="BK100" i="1"/>
  <c r="BJ100" i="1"/>
  <c r="BI100" i="1"/>
  <c r="BH100" i="1"/>
  <c r="BG100" i="1"/>
  <c r="BF100" i="1"/>
  <c r="BE100" i="1"/>
  <c r="BD100" i="1"/>
  <c r="BC100" i="1"/>
  <c r="BB100" i="1"/>
  <c r="BA100" i="1"/>
  <c r="AY100" i="1"/>
  <c r="AX100" i="1"/>
  <c r="AW100" i="1"/>
  <c r="AV100" i="1"/>
  <c r="AU100" i="1"/>
  <c r="AT100" i="1"/>
  <c r="AS100" i="1"/>
  <c r="AR100" i="1"/>
  <c r="AQ100" i="1"/>
  <c r="AP100" i="1"/>
  <c r="AO100" i="1"/>
  <c r="M100" i="1" s="1"/>
  <c r="I100" i="1" s="1"/>
  <c r="F100" i="1" s="1"/>
  <c r="E100" i="1" s="1"/>
  <c r="BK99" i="1"/>
  <c r="BJ99" i="1"/>
  <c r="BI99" i="1"/>
  <c r="BH99" i="1"/>
  <c r="BG99" i="1"/>
  <c r="BF99" i="1"/>
  <c r="BE99" i="1"/>
  <c r="BD99" i="1"/>
  <c r="BC99" i="1"/>
  <c r="BB99" i="1"/>
  <c r="BA99" i="1"/>
  <c r="BL99" i="1" s="1"/>
  <c r="AY99" i="1"/>
  <c r="AX99" i="1"/>
  <c r="AW99" i="1"/>
  <c r="AV99" i="1"/>
  <c r="AU99" i="1"/>
  <c r="AT99" i="1"/>
  <c r="AS99" i="1"/>
  <c r="AR99" i="1"/>
  <c r="AQ99" i="1"/>
  <c r="AP99" i="1"/>
  <c r="AO99" i="1"/>
  <c r="BK98" i="1"/>
  <c r="BJ98" i="1"/>
  <c r="BI98" i="1"/>
  <c r="BH98" i="1"/>
  <c r="BG98" i="1"/>
  <c r="BF98" i="1"/>
  <c r="BE98" i="1"/>
  <c r="BD98" i="1"/>
  <c r="BC98" i="1"/>
  <c r="BL98" i="1" s="1"/>
  <c r="BB98" i="1"/>
  <c r="BA98" i="1"/>
  <c r="AY98" i="1"/>
  <c r="AX98" i="1"/>
  <c r="AW98" i="1"/>
  <c r="AV98" i="1"/>
  <c r="AU98" i="1"/>
  <c r="AT98" i="1"/>
  <c r="M98" i="1" s="1"/>
  <c r="I98" i="1" s="1"/>
  <c r="F98" i="1" s="1"/>
  <c r="E98" i="1" s="1"/>
  <c r="AS98" i="1"/>
  <c r="AR98" i="1"/>
  <c r="AQ98" i="1"/>
  <c r="AP98" i="1"/>
  <c r="AO98" i="1"/>
  <c r="BK97" i="1"/>
  <c r="BJ97" i="1"/>
  <c r="BI97" i="1"/>
  <c r="BH97" i="1"/>
  <c r="BG97" i="1"/>
  <c r="BF97" i="1"/>
  <c r="BE97" i="1"/>
  <c r="BD97" i="1"/>
  <c r="BL97" i="1" s="1"/>
  <c r="BC97" i="1"/>
  <c r="BB97" i="1"/>
  <c r="BA97" i="1"/>
  <c r="AY97" i="1"/>
  <c r="AX97" i="1"/>
  <c r="AW97" i="1"/>
  <c r="AV97" i="1"/>
  <c r="AU97" i="1"/>
  <c r="AT97" i="1"/>
  <c r="AS97" i="1"/>
  <c r="AR97" i="1"/>
  <c r="AQ97" i="1"/>
  <c r="AP97" i="1"/>
  <c r="AO97" i="1"/>
  <c r="M97" i="1" s="1"/>
  <c r="I97" i="1" s="1"/>
  <c r="F97" i="1" s="1"/>
  <c r="E97" i="1" s="1"/>
  <c r="BK96" i="1"/>
  <c r="BJ96" i="1"/>
  <c r="BI96" i="1"/>
  <c r="BH96" i="1"/>
  <c r="BG96" i="1"/>
  <c r="BF96" i="1"/>
  <c r="BE96" i="1"/>
  <c r="BD96" i="1"/>
  <c r="BC96" i="1"/>
  <c r="BB96" i="1"/>
  <c r="BA96" i="1"/>
  <c r="BL96" i="1" s="1"/>
  <c r="AY96" i="1"/>
  <c r="AX96" i="1"/>
  <c r="AW96" i="1"/>
  <c r="AV96" i="1"/>
  <c r="AU96" i="1"/>
  <c r="AT96" i="1"/>
  <c r="AS96" i="1"/>
  <c r="AR96" i="1"/>
  <c r="AQ96" i="1"/>
  <c r="AP96" i="1"/>
  <c r="AO96" i="1"/>
  <c r="BK95" i="1"/>
  <c r="BJ95" i="1"/>
  <c r="BI95" i="1"/>
  <c r="BH95" i="1"/>
  <c r="BG95" i="1"/>
  <c r="BF95" i="1"/>
  <c r="BE95" i="1"/>
  <c r="BD95" i="1"/>
  <c r="BL95" i="1" s="1"/>
  <c r="BC95" i="1"/>
  <c r="BB95" i="1"/>
  <c r="BA95" i="1"/>
  <c r="AY95" i="1"/>
  <c r="AX95" i="1"/>
  <c r="AW95" i="1"/>
  <c r="AV95" i="1"/>
  <c r="AU95" i="1"/>
  <c r="AT95" i="1"/>
  <c r="AS95" i="1"/>
  <c r="AR95" i="1"/>
  <c r="AQ95" i="1"/>
  <c r="AP95" i="1"/>
  <c r="M95" i="1" s="1"/>
  <c r="I95" i="1" s="1"/>
  <c r="F95" i="1" s="1"/>
  <c r="E95" i="1" s="1"/>
  <c r="AO95" i="1"/>
  <c r="BK94" i="1"/>
  <c r="BJ94" i="1"/>
  <c r="BI94" i="1"/>
  <c r="BH94" i="1"/>
  <c r="BG94" i="1"/>
  <c r="BF94" i="1"/>
  <c r="BE94" i="1"/>
  <c r="BD94" i="1"/>
  <c r="BC94" i="1"/>
  <c r="BB94" i="1"/>
  <c r="BA94" i="1"/>
  <c r="BL94" i="1" s="1"/>
  <c r="N94" i="1" s="1"/>
  <c r="AY94" i="1"/>
  <c r="AX94" i="1"/>
  <c r="AW94" i="1"/>
  <c r="AV94" i="1"/>
  <c r="AU94" i="1"/>
  <c r="AT94" i="1"/>
  <c r="AS94" i="1"/>
  <c r="AR94" i="1"/>
  <c r="AQ94" i="1"/>
  <c r="AP94" i="1"/>
  <c r="M94" i="1" s="1"/>
  <c r="I94" i="1" s="1"/>
  <c r="F94" i="1" s="1"/>
  <c r="E94" i="1" s="1"/>
  <c r="AO94" i="1"/>
  <c r="BK93" i="1"/>
  <c r="BJ93" i="1"/>
  <c r="BI93" i="1"/>
  <c r="BH93" i="1"/>
  <c r="BG93" i="1"/>
  <c r="BF93" i="1"/>
  <c r="BE93" i="1"/>
  <c r="BD93" i="1"/>
  <c r="BC93" i="1"/>
  <c r="BB93" i="1"/>
  <c r="BA93" i="1"/>
  <c r="AY93" i="1"/>
  <c r="AX93" i="1"/>
  <c r="AW93" i="1"/>
  <c r="AV93" i="1"/>
  <c r="AU93" i="1"/>
  <c r="AT93" i="1"/>
  <c r="AS93" i="1"/>
  <c r="M93" i="1" s="1"/>
  <c r="I93" i="1" s="1"/>
  <c r="F93" i="1" s="1"/>
  <c r="E93" i="1" s="1"/>
  <c r="AR93" i="1"/>
  <c r="AQ93" i="1"/>
  <c r="AP93" i="1"/>
  <c r="AO93" i="1"/>
  <c r="BK92" i="1"/>
  <c r="BJ92" i="1"/>
  <c r="BI92" i="1"/>
  <c r="BH92" i="1"/>
  <c r="BG92" i="1"/>
  <c r="BF92" i="1"/>
  <c r="BE92" i="1"/>
  <c r="BD92" i="1"/>
  <c r="BC92" i="1"/>
  <c r="BB92" i="1"/>
  <c r="BA92" i="1"/>
  <c r="BL92" i="1" s="1"/>
  <c r="AY92" i="1"/>
  <c r="AX92" i="1"/>
  <c r="AW92" i="1"/>
  <c r="AV92" i="1"/>
  <c r="AU92" i="1"/>
  <c r="AT92" i="1"/>
  <c r="AS92" i="1"/>
  <c r="AR92" i="1"/>
  <c r="AQ92" i="1"/>
  <c r="AP92" i="1"/>
  <c r="AO92" i="1"/>
  <c r="M92" i="1" s="1"/>
  <c r="I92" i="1" s="1"/>
  <c r="F92" i="1" s="1"/>
  <c r="E92" i="1" s="1"/>
  <c r="BK91" i="1"/>
  <c r="BJ91" i="1"/>
  <c r="BI91" i="1"/>
  <c r="BH91" i="1"/>
  <c r="BG91" i="1"/>
  <c r="BF91" i="1"/>
  <c r="BE91" i="1"/>
  <c r="BD91" i="1"/>
  <c r="BC91" i="1"/>
  <c r="BB91" i="1"/>
  <c r="BA91" i="1"/>
  <c r="AY91" i="1"/>
  <c r="AX91" i="1"/>
  <c r="AW91" i="1"/>
  <c r="AV91" i="1"/>
  <c r="AU91" i="1"/>
  <c r="AT91" i="1"/>
  <c r="AS91" i="1"/>
  <c r="AR91" i="1"/>
  <c r="AQ91" i="1"/>
  <c r="AP91" i="1"/>
  <c r="AO91" i="1"/>
  <c r="BK90" i="1"/>
  <c r="BJ90" i="1"/>
  <c r="BI90" i="1"/>
  <c r="BH90" i="1"/>
  <c r="BG90" i="1"/>
  <c r="BF90" i="1"/>
  <c r="BE90" i="1"/>
  <c r="BD90" i="1"/>
  <c r="BC90" i="1"/>
  <c r="BL90" i="1" s="1"/>
  <c r="BB90" i="1"/>
  <c r="BA90" i="1"/>
  <c r="AY90" i="1"/>
  <c r="AX90" i="1"/>
  <c r="AW90" i="1"/>
  <c r="AV90" i="1"/>
  <c r="AU90" i="1"/>
  <c r="AT90" i="1"/>
  <c r="AS90" i="1"/>
  <c r="AR90" i="1"/>
  <c r="AQ90" i="1"/>
  <c r="AP90" i="1"/>
  <c r="AO90" i="1"/>
  <c r="M90" i="1"/>
  <c r="I90" i="1" s="1"/>
  <c r="F90" i="1" s="1"/>
  <c r="E90" i="1" s="1"/>
  <c r="BK89" i="1"/>
  <c r="BJ89" i="1"/>
  <c r="BI89" i="1"/>
  <c r="BH89" i="1"/>
  <c r="BG89" i="1"/>
  <c r="BF89" i="1"/>
  <c r="BE89" i="1"/>
  <c r="BD89" i="1"/>
  <c r="BC89" i="1"/>
  <c r="BB89" i="1"/>
  <c r="BA89" i="1"/>
  <c r="AY89" i="1"/>
  <c r="AX89" i="1"/>
  <c r="AW89" i="1"/>
  <c r="AV89" i="1"/>
  <c r="AU89" i="1"/>
  <c r="AT89" i="1"/>
  <c r="AS89" i="1"/>
  <c r="AR89" i="1"/>
  <c r="AQ89" i="1"/>
  <c r="AP89" i="1"/>
  <c r="AO89" i="1"/>
  <c r="M89" i="1" s="1"/>
  <c r="I89" i="1" s="1"/>
  <c r="F89" i="1" s="1"/>
  <c r="E89" i="1" s="1"/>
  <c r="BK88" i="1"/>
  <c r="BJ88" i="1"/>
  <c r="BI88" i="1"/>
  <c r="BH88" i="1"/>
  <c r="BG88" i="1"/>
  <c r="BF88" i="1"/>
  <c r="BE88" i="1"/>
  <c r="BD88" i="1"/>
  <c r="BC88" i="1"/>
  <c r="BB88" i="1"/>
  <c r="BA88" i="1"/>
  <c r="BL88" i="1" s="1"/>
  <c r="AY88" i="1"/>
  <c r="AX88" i="1"/>
  <c r="AW88" i="1"/>
  <c r="AV88" i="1"/>
  <c r="AU88" i="1"/>
  <c r="AT88" i="1"/>
  <c r="AS88" i="1"/>
  <c r="AR88" i="1"/>
  <c r="AQ88" i="1"/>
  <c r="AP88" i="1"/>
  <c r="M88" i="1" s="1"/>
  <c r="AO88" i="1"/>
  <c r="I88" i="1"/>
  <c r="F88" i="1" s="1"/>
  <c r="E88" i="1" s="1"/>
  <c r="BK87" i="1"/>
  <c r="BJ87" i="1"/>
  <c r="BI87" i="1"/>
  <c r="BH87" i="1"/>
  <c r="BG87" i="1"/>
  <c r="BF87" i="1"/>
  <c r="BE87" i="1"/>
  <c r="BD87" i="1"/>
  <c r="BL87" i="1" s="1"/>
  <c r="BC87" i="1"/>
  <c r="BB87" i="1"/>
  <c r="BA87" i="1"/>
  <c r="AY87" i="1"/>
  <c r="AX87" i="1"/>
  <c r="AW87" i="1"/>
  <c r="AV87" i="1"/>
  <c r="AU87" i="1"/>
  <c r="AT87" i="1"/>
  <c r="AS87" i="1"/>
  <c r="AR87" i="1"/>
  <c r="AQ87" i="1"/>
  <c r="AP87" i="1"/>
  <c r="AO87" i="1"/>
  <c r="BK86" i="1"/>
  <c r="BJ86" i="1"/>
  <c r="BI86" i="1"/>
  <c r="BH86" i="1"/>
  <c r="BG86" i="1"/>
  <c r="BF86" i="1"/>
  <c r="BE86" i="1"/>
  <c r="BD86" i="1"/>
  <c r="BC86" i="1"/>
  <c r="BB86" i="1"/>
  <c r="BA86" i="1"/>
  <c r="AY86" i="1"/>
  <c r="AX86" i="1"/>
  <c r="AW86" i="1"/>
  <c r="AV86" i="1"/>
  <c r="AU86" i="1"/>
  <c r="AT86" i="1"/>
  <c r="AS86" i="1"/>
  <c r="AR86" i="1"/>
  <c r="AQ86" i="1"/>
  <c r="AP86" i="1"/>
  <c r="M86" i="1" s="1"/>
  <c r="I86" i="1" s="1"/>
  <c r="F86" i="1" s="1"/>
  <c r="AO86" i="1"/>
  <c r="E86" i="1"/>
  <c r="BK85" i="1"/>
  <c r="BJ85" i="1"/>
  <c r="BI85" i="1"/>
  <c r="BH85" i="1"/>
  <c r="BG85" i="1"/>
  <c r="BF85" i="1"/>
  <c r="BE85" i="1"/>
  <c r="BD85" i="1"/>
  <c r="BC85" i="1"/>
  <c r="BB85" i="1"/>
  <c r="BL85" i="1" s="1"/>
  <c r="BA85" i="1"/>
  <c r="AY85" i="1"/>
  <c r="AX85" i="1"/>
  <c r="AW85" i="1"/>
  <c r="AV85" i="1"/>
  <c r="AU85" i="1"/>
  <c r="AT85" i="1"/>
  <c r="AS85" i="1"/>
  <c r="M85" i="1" s="1"/>
  <c r="I85" i="1" s="1"/>
  <c r="F85" i="1" s="1"/>
  <c r="E85" i="1" s="1"/>
  <c r="AR85" i="1"/>
  <c r="AQ85" i="1"/>
  <c r="AP85" i="1"/>
  <c r="AO85" i="1"/>
  <c r="BK84" i="1"/>
  <c r="BJ84" i="1"/>
  <c r="BI84" i="1"/>
  <c r="BH84" i="1"/>
  <c r="BG84" i="1"/>
  <c r="BF84" i="1"/>
  <c r="BE84" i="1"/>
  <c r="BD84" i="1"/>
  <c r="BC84" i="1"/>
  <c r="BB84" i="1"/>
  <c r="BA84" i="1"/>
  <c r="AY84" i="1"/>
  <c r="AX84" i="1"/>
  <c r="AW84" i="1"/>
  <c r="AV84" i="1"/>
  <c r="AU84" i="1"/>
  <c r="AT84" i="1"/>
  <c r="AS84" i="1"/>
  <c r="AR84" i="1"/>
  <c r="AQ84" i="1"/>
  <c r="AP84" i="1"/>
  <c r="AO84" i="1"/>
  <c r="BK83" i="1"/>
  <c r="BJ83" i="1"/>
  <c r="BI83" i="1"/>
  <c r="BH83" i="1"/>
  <c r="BG83" i="1"/>
  <c r="BF83" i="1"/>
  <c r="BE83" i="1"/>
  <c r="BD83" i="1"/>
  <c r="BC83" i="1"/>
  <c r="BB83" i="1"/>
  <c r="BA83" i="1"/>
  <c r="BL83" i="1" s="1"/>
  <c r="AY83" i="1"/>
  <c r="AX83" i="1"/>
  <c r="AW83" i="1"/>
  <c r="AV83" i="1"/>
  <c r="AU83" i="1"/>
  <c r="AT83" i="1"/>
  <c r="AS83" i="1"/>
  <c r="AR83" i="1"/>
  <c r="AQ83" i="1"/>
  <c r="AP83" i="1"/>
  <c r="AO83" i="1"/>
  <c r="M83" i="1" s="1"/>
  <c r="I83" i="1" s="1"/>
  <c r="F83" i="1" s="1"/>
  <c r="E83" i="1" s="1"/>
  <c r="BK82" i="1"/>
  <c r="BJ82" i="1"/>
  <c r="BI82" i="1"/>
  <c r="BH82" i="1"/>
  <c r="BG82" i="1"/>
  <c r="BF82" i="1"/>
  <c r="BE82" i="1"/>
  <c r="BD82" i="1"/>
  <c r="BC82" i="1"/>
  <c r="BL82" i="1" s="1"/>
  <c r="BB82" i="1"/>
  <c r="BA82" i="1"/>
  <c r="AY82" i="1"/>
  <c r="AX82" i="1"/>
  <c r="AW82" i="1"/>
  <c r="AV82" i="1"/>
  <c r="AU82" i="1"/>
  <c r="AT82" i="1"/>
  <c r="M82" i="1" s="1"/>
  <c r="I82" i="1" s="1"/>
  <c r="F82" i="1" s="1"/>
  <c r="E82" i="1" s="1"/>
  <c r="AS82" i="1"/>
  <c r="AR82" i="1"/>
  <c r="AQ82" i="1"/>
  <c r="AP82" i="1"/>
  <c r="AO82" i="1"/>
  <c r="BK81" i="1"/>
  <c r="BJ81" i="1"/>
  <c r="BI81" i="1"/>
  <c r="BH81" i="1"/>
  <c r="BG81" i="1"/>
  <c r="BF81" i="1"/>
  <c r="BE81" i="1"/>
  <c r="BD81" i="1"/>
  <c r="BC81" i="1"/>
  <c r="BB81" i="1"/>
  <c r="BA81" i="1"/>
  <c r="AY81" i="1"/>
  <c r="AX81" i="1"/>
  <c r="AW81" i="1"/>
  <c r="AV81" i="1"/>
  <c r="AU81" i="1"/>
  <c r="AT81" i="1"/>
  <c r="AS81" i="1"/>
  <c r="AR81" i="1"/>
  <c r="AQ81" i="1"/>
  <c r="AP81" i="1"/>
  <c r="AO81" i="1"/>
  <c r="M81" i="1" s="1"/>
  <c r="I81" i="1" s="1"/>
  <c r="F81" i="1" s="1"/>
  <c r="E81" i="1" s="1"/>
  <c r="BK80" i="1"/>
  <c r="BJ80" i="1"/>
  <c r="BI80" i="1"/>
  <c r="BH80" i="1"/>
  <c r="BG80" i="1"/>
  <c r="BF80" i="1"/>
  <c r="BE80" i="1"/>
  <c r="BD80" i="1"/>
  <c r="BC80" i="1"/>
  <c r="BB80" i="1"/>
  <c r="BA80" i="1"/>
  <c r="BL80" i="1" s="1"/>
  <c r="AY80" i="1"/>
  <c r="AX80" i="1"/>
  <c r="AW80" i="1"/>
  <c r="AV80" i="1"/>
  <c r="AU80" i="1"/>
  <c r="AT80" i="1"/>
  <c r="AS80" i="1"/>
  <c r="AR80" i="1"/>
  <c r="AQ80" i="1"/>
  <c r="AP80" i="1"/>
  <c r="AO80" i="1"/>
  <c r="BK79" i="1"/>
  <c r="BJ79" i="1"/>
  <c r="BI79" i="1"/>
  <c r="BH79" i="1"/>
  <c r="BG79" i="1"/>
  <c r="BF79" i="1"/>
  <c r="BE79" i="1"/>
  <c r="BD79" i="1"/>
  <c r="BL79" i="1" s="1"/>
  <c r="BC79" i="1"/>
  <c r="BB79" i="1"/>
  <c r="BA79" i="1"/>
  <c r="AY79" i="1"/>
  <c r="AX79" i="1"/>
  <c r="AW79" i="1"/>
  <c r="AV79" i="1"/>
  <c r="AU79" i="1"/>
  <c r="AT79" i="1"/>
  <c r="AS79" i="1"/>
  <c r="AR79" i="1"/>
  <c r="AQ79" i="1"/>
  <c r="AP79" i="1"/>
  <c r="AO79" i="1"/>
  <c r="BK78" i="1"/>
  <c r="BJ78" i="1"/>
  <c r="BI78" i="1"/>
  <c r="BH78" i="1"/>
  <c r="BG78" i="1"/>
  <c r="BF78" i="1"/>
  <c r="BE78" i="1"/>
  <c r="BD78" i="1"/>
  <c r="BC78" i="1"/>
  <c r="BB78" i="1"/>
  <c r="BA78" i="1"/>
  <c r="BL78" i="1" s="1"/>
  <c r="N78" i="1" s="1"/>
  <c r="AY78" i="1"/>
  <c r="AX78" i="1"/>
  <c r="AW78" i="1"/>
  <c r="AV78" i="1"/>
  <c r="AU78" i="1"/>
  <c r="AT78" i="1"/>
  <c r="AS78" i="1"/>
  <c r="AR78" i="1"/>
  <c r="AQ78" i="1"/>
  <c r="AP78" i="1"/>
  <c r="M78" i="1" s="1"/>
  <c r="I78" i="1" s="1"/>
  <c r="F78" i="1" s="1"/>
  <c r="AO78" i="1"/>
  <c r="E78" i="1"/>
  <c r="BK77" i="1"/>
  <c r="BJ77" i="1"/>
  <c r="BI77" i="1"/>
  <c r="BH77" i="1"/>
  <c r="BG77" i="1"/>
  <c r="BF77" i="1"/>
  <c r="BE77" i="1"/>
  <c r="BD77" i="1"/>
  <c r="BC77" i="1"/>
  <c r="BB77" i="1"/>
  <c r="BL77" i="1" s="1"/>
  <c r="BA77" i="1"/>
  <c r="AY77" i="1"/>
  <c r="AX77" i="1"/>
  <c r="AW77" i="1"/>
  <c r="AV77" i="1"/>
  <c r="AU77" i="1"/>
  <c r="AT77" i="1"/>
  <c r="AS77" i="1"/>
  <c r="M77" i="1" s="1"/>
  <c r="I77" i="1" s="1"/>
  <c r="F77" i="1" s="1"/>
  <c r="E77" i="1" s="1"/>
  <c r="AR77" i="1"/>
  <c r="AQ77" i="1"/>
  <c r="AP77" i="1"/>
  <c r="AO77" i="1"/>
  <c r="BK76" i="1"/>
  <c r="BJ76" i="1"/>
  <c r="BI76" i="1"/>
  <c r="BH76" i="1"/>
  <c r="BG76" i="1"/>
  <c r="BF76" i="1"/>
  <c r="BE76" i="1"/>
  <c r="BD76" i="1"/>
  <c r="BC76" i="1"/>
  <c r="BB76" i="1"/>
  <c r="BA76" i="1"/>
  <c r="AY76" i="1"/>
  <c r="AX76" i="1"/>
  <c r="AW76" i="1"/>
  <c r="AV76" i="1"/>
  <c r="AU76" i="1"/>
  <c r="AT76" i="1"/>
  <c r="AS76" i="1"/>
  <c r="AR76" i="1"/>
  <c r="AQ76" i="1"/>
  <c r="AP76" i="1"/>
  <c r="AO76" i="1"/>
  <c r="M76" i="1" s="1"/>
  <c r="I76" i="1" s="1"/>
  <c r="BK75" i="1"/>
  <c r="BJ75" i="1"/>
  <c r="BI75" i="1"/>
  <c r="BH75" i="1"/>
  <c r="BG75" i="1"/>
  <c r="BF75" i="1"/>
  <c r="BE75" i="1"/>
  <c r="BD75" i="1"/>
  <c r="BC75" i="1"/>
  <c r="BB75" i="1"/>
  <c r="BA75" i="1"/>
  <c r="BL75" i="1" s="1"/>
  <c r="AY75" i="1"/>
  <c r="AX75" i="1"/>
  <c r="AW75" i="1"/>
  <c r="AV75" i="1"/>
  <c r="AU75" i="1"/>
  <c r="AT75" i="1"/>
  <c r="AS75" i="1"/>
  <c r="AR75" i="1"/>
  <c r="AQ75" i="1"/>
  <c r="AP75" i="1"/>
  <c r="AO75" i="1"/>
  <c r="M75" i="1" s="1"/>
  <c r="I75" i="1" s="1"/>
  <c r="F75" i="1" s="1"/>
  <c r="E75" i="1" s="1"/>
  <c r="BK74" i="1"/>
  <c r="BJ74" i="1"/>
  <c r="BI74" i="1"/>
  <c r="BH74" i="1"/>
  <c r="BG74" i="1"/>
  <c r="BF74" i="1"/>
  <c r="BE74" i="1"/>
  <c r="BD74" i="1"/>
  <c r="BL74" i="1" s="1"/>
  <c r="BC74" i="1"/>
  <c r="BB74" i="1"/>
  <c r="BA74" i="1"/>
  <c r="AY74" i="1"/>
  <c r="AX74" i="1"/>
  <c r="AW74" i="1"/>
  <c r="AV74" i="1"/>
  <c r="AU74" i="1"/>
  <c r="AT74" i="1"/>
  <c r="AS74" i="1"/>
  <c r="AR74" i="1"/>
  <c r="AQ74" i="1"/>
  <c r="AP74" i="1"/>
  <c r="AO74" i="1"/>
  <c r="N74" i="1"/>
  <c r="M74" i="1"/>
  <c r="I74" i="1" s="1"/>
  <c r="F74" i="1" s="1"/>
  <c r="E74" i="1" s="1"/>
  <c r="BK73" i="1"/>
  <c r="BJ73" i="1"/>
  <c r="BI73" i="1"/>
  <c r="BH73" i="1"/>
  <c r="BG73" i="1"/>
  <c r="BF73" i="1"/>
  <c r="BE73" i="1"/>
  <c r="BD73" i="1"/>
  <c r="BC73" i="1"/>
  <c r="BB73" i="1"/>
  <c r="BA73" i="1"/>
  <c r="AY73" i="1"/>
  <c r="AX73" i="1"/>
  <c r="AW73" i="1"/>
  <c r="AV73" i="1"/>
  <c r="AU73" i="1"/>
  <c r="AT73" i="1"/>
  <c r="AS73" i="1"/>
  <c r="AR73" i="1"/>
  <c r="AQ73" i="1"/>
  <c r="AP73" i="1"/>
  <c r="AO73" i="1"/>
  <c r="BK72" i="1"/>
  <c r="BJ72" i="1"/>
  <c r="BI72" i="1"/>
  <c r="BH72" i="1"/>
  <c r="BG72" i="1"/>
  <c r="BF72" i="1"/>
  <c r="BE72" i="1"/>
  <c r="BD72" i="1"/>
  <c r="BC72" i="1"/>
  <c r="BB72" i="1"/>
  <c r="BA72" i="1"/>
  <c r="AY72" i="1"/>
  <c r="AX72" i="1"/>
  <c r="AW72" i="1"/>
  <c r="AV72" i="1"/>
  <c r="AU72" i="1"/>
  <c r="AT72" i="1"/>
  <c r="AS72" i="1"/>
  <c r="AR72" i="1"/>
  <c r="AQ72" i="1"/>
  <c r="AP72" i="1"/>
  <c r="M72" i="1" s="1"/>
  <c r="I72" i="1" s="1"/>
  <c r="AO72" i="1"/>
  <c r="BK71" i="1"/>
  <c r="BJ71" i="1"/>
  <c r="BI71" i="1"/>
  <c r="BH71" i="1"/>
  <c r="BG71" i="1"/>
  <c r="BF71" i="1"/>
  <c r="BE71" i="1"/>
  <c r="BD71" i="1"/>
  <c r="BL71" i="1" s="1"/>
  <c r="BC71" i="1"/>
  <c r="BB71" i="1"/>
  <c r="BA71" i="1"/>
  <c r="AY71" i="1"/>
  <c r="AX71" i="1"/>
  <c r="AW71" i="1"/>
  <c r="AV71" i="1"/>
  <c r="AU71" i="1"/>
  <c r="AT71" i="1"/>
  <c r="AS71" i="1"/>
  <c r="AR71" i="1"/>
  <c r="AQ71" i="1"/>
  <c r="AP71" i="1"/>
  <c r="AO71" i="1"/>
  <c r="BK70" i="1"/>
  <c r="BJ70" i="1"/>
  <c r="BI70" i="1"/>
  <c r="BH70" i="1"/>
  <c r="BG70" i="1"/>
  <c r="BF70" i="1"/>
  <c r="BE70" i="1"/>
  <c r="BD70" i="1"/>
  <c r="BC70" i="1"/>
  <c r="BB70" i="1"/>
  <c r="BA70" i="1"/>
  <c r="AY70" i="1"/>
  <c r="AX70" i="1"/>
  <c r="AW70" i="1"/>
  <c r="AV70" i="1"/>
  <c r="AU70" i="1"/>
  <c r="AT70" i="1"/>
  <c r="AS70" i="1"/>
  <c r="AR70" i="1"/>
  <c r="AQ70" i="1"/>
  <c r="AP70" i="1"/>
  <c r="AO70" i="1"/>
  <c r="M70" i="1" s="1"/>
  <c r="I70" i="1" s="1"/>
  <c r="F70" i="1" s="1"/>
  <c r="E70" i="1" s="1"/>
  <c r="BK69" i="1"/>
  <c r="BJ69" i="1"/>
  <c r="BI69" i="1"/>
  <c r="BH69" i="1"/>
  <c r="BG69" i="1"/>
  <c r="BF69" i="1"/>
  <c r="BE69" i="1"/>
  <c r="BD69" i="1"/>
  <c r="BC69" i="1"/>
  <c r="BB69" i="1"/>
  <c r="BA69" i="1"/>
  <c r="AY69" i="1"/>
  <c r="AX69" i="1"/>
  <c r="AW69" i="1"/>
  <c r="AV69" i="1"/>
  <c r="AU69" i="1"/>
  <c r="AT69" i="1"/>
  <c r="AS69" i="1"/>
  <c r="AR69" i="1"/>
  <c r="AQ69" i="1"/>
  <c r="AP69" i="1"/>
  <c r="AO69" i="1"/>
  <c r="BN68" i="1"/>
  <c r="BK68" i="1"/>
  <c r="BJ68" i="1"/>
  <c r="BI68" i="1"/>
  <c r="BH68" i="1"/>
  <c r="BG68" i="1"/>
  <c r="BF68" i="1"/>
  <c r="BE68" i="1"/>
  <c r="BD68" i="1"/>
  <c r="BC68" i="1"/>
  <c r="BB68" i="1"/>
  <c r="BA68" i="1"/>
  <c r="AY68" i="1"/>
  <c r="AX68" i="1"/>
  <c r="AW68" i="1"/>
  <c r="AV68" i="1"/>
  <c r="AU68" i="1"/>
  <c r="AT68" i="1"/>
  <c r="AS68" i="1"/>
  <c r="AR68" i="1"/>
  <c r="AQ68" i="1"/>
  <c r="AP68" i="1"/>
  <c r="AO68" i="1"/>
  <c r="BK67" i="1"/>
  <c r="BJ67" i="1"/>
  <c r="BI67" i="1"/>
  <c r="BH67" i="1"/>
  <c r="BG67" i="1"/>
  <c r="BF67" i="1"/>
  <c r="BE67" i="1"/>
  <c r="BD67" i="1"/>
  <c r="BC67" i="1"/>
  <c r="BB67" i="1"/>
  <c r="BA67" i="1"/>
  <c r="BL67" i="1" s="1"/>
  <c r="AY67" i="1"/>
  <c r="AX67" i="1"/>
  <c r="AW67" i="1"/>
  <c r="AV67" i="1"/>
  <c r="AU67" i="1"/>
  <c r="AT67" i="1"/>
  <c r="AS67" i="1"/>
  <c r="AR67" i="1"/>
  <c r="AQ67" i="1"/>
  <c r="AP67" i="1"/>
  <c r="AO67" i="1"/>
  <c r="M67" i="1" s="1"/>
  <c r="I67" i="1" s="1"/>
  <c r="F67" i="1" s="1"/>
  <c r="E67" i="1" s="1"/>
  <c r="BK66" i="1"/>
  <c r="BJ66" i="1"/>
  <c r="BI66" i="1"/>
  <c r="BH66" i="1"/>
  <c r="BG66" i="1"/>
  <c r="BF66" i="1"/>
  <c r="BE66" i="1"/>
  <c r="BD66" i="1"/>
  <c r="BC66" i="1"/>
  <c r="BB66" i="1"/>
  <c r="BA66" i="1"/>
  <c r="BL66" i="1" s="1"/>
  <c r="AY66" i="1"/>
  <c r="AX66" i="1"/>
  <c r="AW66" i="1"/>
  <c r="AV66" i="1"/>
  <c r="AU66" i="1"/>
  <c r="AT66" i="1"/>
  <c r="AS66" i="1"/>
  <c r="AR66" i="1"/>
  <c r="M66" i="1" s="1"/>
  <c r="I66" i="1" s="1"/>
  <c r="F66" i="1" s="1"/>
  <c r="E66" i="1" s="1"/>
  <c r="AQ66" i="1"/>
  <c r="AP66" i="1"/>
  <c r="AO66" i="1"/>
  <c r="BK65" i="1"/>
  <c r="BJ65" i="1"/>
  <c r="BI65" i="1"/>
  <c r="BH65" i="1"/>
  <c r="BG65" i="1"/>
  <c r="BF65" i="1"/>
  <c r="BE65" i="1"/>
  <c r="BD65" i="1"/>
  <c r="BC65" i="1"/>
  <c r="BB65" i="1"/>
  <c r="BA65" i="1"/>
  <c r="AY65" i="1"/>
  <c r="AX65" i="1"/>
  <c r="AW65" i="1"/>
  <c r="AV65" i="1"/>
  <c r="AU65" i="1"/>
  <c r="AT65" i="1"/>
  <c r="AS65" i="1"/>
  <c r="AR65" i="1"/>
  <c r="AQ65" i="1"/>
  <c r="AP65" i="1"/>
  <c r="AO65" i="1"/>
  <c r="BK64" i="1"/>
  <c r="BJ64" i="1"/>
  <c r="BI64" i="1"/>
  <c r="BH64" i="1"/>
  <c r="BG64" i="1"/>
  <c r="BF64" i="1"/>
  <c r="BE64" i="1"/>
  <c r="BD64" i="1"/>
  <c r="BL64" i="1" s="1"/>
  <c r="BC64" i="1"/>
  <c r="BB64" i="1"/>
  <c r="BA64" i="1"/>
  <c r="AY64" i="1"/>
  <c r="AX64" i="1"/>
  <c r="AW64" i="1"/>
  <c r="AV64" i="1"/>
  <c r="AU64" i="1"/>
  <c r="AT64" i="1"/>
  <c r="AS64" i="1"/>
  <c r="AR64" i="1"/>
  <c r="AQ64" i="1"/>
  <c r="AP64" i="1"/>
  <c r="AO64" i="1"/>
  <c r="N64" i="1"/>
  <c r="M64" i="1"/>
  <c r="I64" i="1" s="1"/>
  <c r="BK63" i="1"/>
  <c r="BJ63" i="1"/>
  <c r="BI63" i="1"/>
  <c r="BH63" i="1"/>
  <c r="BG63" i="1"/>
  <c r="BF63" i="1"/>
  <c r="BE63" i="1"/>
  <c r="BD63" i="1"/>
  <c r="BL63" i="1" s="1"/>
  <c r="BC63" i="1"/>
  <c r="BB63" i="1"/>
  <c r="BA63" i="1"/>
  <c r="AY63" i="1"/>
  <c r="AX63" i="1"/>
  <c r="AW63" i="1"/>
  <c r="AV63" i="1"/>
  <c r="AU63" i="1"/>
  <c r="AT63" i="1"/>
  <c r="AS63" i="1"/>
  <c r="AR63" i="1"/>
  <c r="AQ63" i="1"/>
  <c r="AP63" i="1"/>
  <c r="AO63" i="1"/>
  <c r="BK62" i="1"/>
  <c r="BJ62" i="1"/>
  <c r="BI62" i="1"/>
  <c r="BH62" i="1"/>
  <c r="BG62" i="1"/>
  <c r="BF62" i="1"/>
  <c r="BE62" i="1"/>
  <c r="BD62" i="1"/>
  <c r="BC62" i="1"/>
  <c r="BB62" i="1"/>
  <c r="BA62" i="1"/>
  <c r="AY62" i="1"/>
  <c r="AX62" i="1"/>
  <c r="AW62" i="1"/>
  <c r="AV62" i="1"/>
  <c r="AU62" i="1"/>
  <c r="AT62" i="1"/>
  <c r="AS62" i="1"/>
  <c r="AR62" i="1"/>
  <c r="AQ62" i="1"/>
  <c r="AP62" i="1"/>
  <c r="AO62" i="1"/>
  <c r="BK61" i="1"/>
  <c r="BJ61" i="1"/>
  <c r="BI61" i="1"/>
  <c r="BH61" i="1"/>
  <c r="BG61" i="1"/>
  <c r="BF61" i="1"/>
  <c r="BE61" i="1"/>
  <c r="BD61" i="1"/>
  <c r="BC61" i="1"/>
  <c r="BB61" i="1"/>
  <c r="BA61" i="1"/>
  <c r="BL61" i="1" s="1"/>
  <c r="AY61" i="1"/>
  <c r="AX61" i="1"/>
  <c r="AW61" i="1"/>
  <c r="AV61" i="1"/>
  <c r="AU61" i="1"/>
  <c r="AT61" i="1"/>
  <c r="AS61" i="1"/>
  <c r="AR61" i="1"/>
  <c r="AQ61" i="1"/>
  <c r="M61" i="1" s="1"/>
  <c r="I61" i="1" s="1"/>
  <c r="F61" i="1" s="1"/>
  <c r="E61" i="1" s="1"/>
  <c r="AP61" i="1"/>
  <c r="AO61" i="1"/>
  <c r="BK60" i="1"/>
  <c r="BJ60" i="1"/>
  <c r="BI60" i="1"/>
  <c r="BH60" i="1"/>
  <c r="BG60" i="1"/>
  <c r="BF60" i="1"/>
  <c r="BE60" i="1"/>
  <c r="BD60" i="1"/>
  <c r="BL60" i="1" s="1"/>
  <c r="BC60" i="1"/>
  <c r="BB60" i="1"/>
  <c r="BA60" i="1"/>
  <c r="AY60" i="1"/>
  <c r="AX60" i="1"/>
  <c r="AW60" i="1"/>
  <c r="AV60" i="1"/>
  <c r="AU60" i="1"/>
  <c r="AT60" i="1"/>
  <c r="AS60" i="1"/>
  <c r="AR60" i="1"/>
  <c r="M60" i="1" s="1"/>
  <c r="AQ60" i="1"/>
  <c r="AP60" i="1"/>
  <c r="AO60" i="1"/>
  <c r="I60" i="1"/>
  <c r="BK59" i="1"/>
  <c r="BJ59" i="1"/>
  <c r="BI59" i="1"/>
  <c r="BH59" i="1"/>
  <c r="BG59" i="1"/>
  <c r="BF59" i="1"/>
  <c r="BE59" i="1"/>
  <c r="BD59" i="1"/>
  <c r="BC59" i="1"/>
  <c r="BB59" i="1"/>
  <c r="BA59" i="1"/>
  <c r="AY59" i="1"/>
  <c r="AX59" i="1"/>
  <c r="AW59" i="1"/>
  <c r="AV59" i="1"/>
  <c r="AU59" i="1"/>
  <c r="AT59" i="1"/>
  <c r="AS59" i="1"/>
  <c r="AR59" i="1"/>
  <c r="AQ59" i="1"/>
  <c r="AP59" i="1"/>
  <c r="AO59" i="1"/>
  <c r="M59" i="1"/>
  <c r="I59" i="1" s="1"/>
  <c r="BN58" i="1"/>
  <c r="BK58" i="1"/>
  <c r="BJ58" i="1"/>
  <c r="BI58" i="1"/>
  <c r="BH58" i="1"/>
  <c r="BG58" i="1"/>
  <c r="BF58" i="1"/>
  <c r="BE58" i="1"/>
  <c r="BD58" i="1"/>
  <c r="BC58" i="1"/>
  <c r="BB58" i="1"/>
  <c r="BA58" i="1"/>
  <c r="AY58" i="1"/>
  <c r="AX58" i="1"/>
  <c r="AW58" i="1"/>
  <c r="AV58" i="1"/>
  <c r="AU58" i="1"/>
  <c r="AT58" i="1"/>
  <c r="AS58" i="1"/>
  <c r="AR58" i="1"/>
  <c r="AQ58" i="1"/>
  <c r="AP58" i="1"/>
  <c r="AO58" i="1"/>
  <c r="M58" i="1" s="1"/>
  <c r="I58" i="1" s="1"/>
  <c r="BK57" i="1"/>
  <c r="BJ57" i="1"/>
  <c r="BI57" i="1"/>
  <c r="BH57" i="1"/>
  <c r="BG57" i="1"/>
  <c r="BF57" i="1"/>
  <c r="BE57" i="1"/>
  <c r="BD57" i="1"/>
  <c r="BC57" i="1"/>
  <c r="BB57" i="1"/>
  <c r="BA57" i="1"/>
  <c r="BL57" i="1" s="1"/>
  <c r="AY57" i="1"/>
  <c r="AX57" i="1"/>
  <c r="AW57" i="1"/>
  <c r="AV57" i="1"/>
  <c r="AU57" i="1"/>
  <c r="AT57" i="1"/>
  <c r="AS57" i="1"/>
  <c r="AR57" i="1"/>
  <c r="M57" i="1" s="1"/>
  <c r="AQ57" i="1"/>
  <c r="AP57" i="1"/>
  <c r="AO57" i="1"/>
  <c r="I57" i="1"/>
  <c r="BK56" i="1"/>
  <c r="BJ56" i="1"/>
  <c r="BI56" i="1"/>
  <c r="BH56" i="1"/>
  <c r="BG56" i="1"/>
  <c r="BF56" i="1"/>
  <c r="BE56" i="1"/>
  <c r="BD56" i="1"/>
  <c r="BL56" i="1" s="1"/>
  <c r="BC56" i="1"/>
  <c r="BB56" i="1"/>
  <c r="BA56" i="1"/>
  <c r="AY56" i="1"/>
  <c r="AX56" i="1"/>
  <c r="AW56" i="1"/>
  <c r="AV56" i="1"/>
  <c r="AU56" i="1"/>
  <c r="AT56" i="1"/>
  <c r="AS56" i="1"/>
  <c r="AR56" i="1"/>
  <c r="AQ56" i="1"/>
  <c r="AP56" i="1"/>
  <c r="AO56" i="1"/>
  <c r="BK55" i="1"/>
  <c r="BJ55" i="1"/>
  <c r="BI55" i="1"/>
  <c r="BH55" i="1"/>
  <c r="BG55" i="1"/>
  <c r="BF55" i="1"/>
  <c r="BE55" i="1"/>
  <c r="BD55" i="1"/>
  <c r="BC55" i="1"/>
  <c r="BB55" i="1"/>
  <c r="BA55" i="1"/>
  <c r="AY55" i="1"/>
  <c r="AX55" i="1"/>
  <c r="AW55" i="1"/>
  <c r="AV55" i="1"/>
  <c r="AU55" i="1"/>
  <c r="AT55" i="1"/>
  <c r="AS55" i="1"/>
  <c r="AR55" i="1"/>
  <c r="AQ55" i="1"/>
  <c r="AP55" i="1"/>
  <c r="AO55" i="1"/>
  <c r="M55" i="1" s="1"/>
  <c r="I55" i="1" s="1"/>
  <c r="BK54" i="1"/>
  <c r="BJ54" i="1"/>
  <c r="BI54" i="1"/>
  <c r="BH54" i="1"/>
  <c r="BG54" i="1"/>
  <c r="BF54" i="1"/>
  <c r="BE54" i="1"/>
  <c r="BD54" i="1"/>
  <c r="BC54" i="1"/>
  <c r="BB54" i="1"/>
  <c r="BL54" i="1" s="1"/>
  <c r="BA54" i="1"/>
  <c r="AY54" i="1"/>
  <c r="AX54" i="1"/>
  <c r="AW54" i="1"/>
  <c r="AV54" i="1"/>
  <c r="AU54" i="1"/>
  <c r="AT54" i="1"/>
  <c r="AS54" i="1"/>
  <c r="AR54" i="1"/>
  <c r="AQ54" i="1"/>
  <c r="AP54" i="1"/>
  <c r="AO54" i="1"/>
  <c r="BK53" i="1"/>
  <c r="BJ53" i="1"/>
  <c r="BI53" i="1"/>
  <c r="BH53" i="1"/>
  <c r="BG53" i="1"/>
  <c r="BF53" i="1"/>
  <c r="BE53" i="1"/>
  <c r="BD53" i="1"/>
  <c r="BL53" i="1" s="1"/>
  <c r="BC53" i="1"/>
  <c r="BB53" i="1"/>
  <c r="BA53" i="1"/>
  <c r="AY53" i="1"/>
  <c r="AX53" i="1"/>
  <c r="AW53" i="1"/>
  <c r="AV53" i="1"/>
  <c r="AU53" i="1"/>
  <c r="AT53" i="1"/>
  <c r="AS53" i="1"/>
  <c r="AR53" i="1"/>
  <c r="AQ53" i="1"/>
  <c r="AP53" i="1"/>
  <c r="AO53" i="1"/>
  <c r="BK52" i="1"/>
  <c r="BJ52" i="1"/>
  <c r="BI52" i="1"/>
  <c r="BH52" i="1"/>
  <c r="BG52" i="1"/>
  <c r="BF52" i="1"/>
  <c r="BE52" i="1"/>
  <c r="BD52" i="1"/>
  <c r="BC52" i="1"/>
  <c r="BB52" i="1"/>
  <c r="BA52" i="1"/>
  <c r="BL52" i="1" s="1"/>
  <c r="AY52" i="1"/>
  <c r="AX52" i="1"/>
  <c r="AW52" i="1"/>
  <c r="AV52" i="1"/>
  <c r="AU52" i="1"/>
  <c r="AT52" i="1"/>
  <c r="AS52" i="1"/>
  <c r="AR52" i="1"/>
  <c r="AQ52" i="1"/>
  <c r="M52" i="1" s="1"/>
  <c r="I52" i="1" s="1"/>
  <c r="AP52" i="1"/>
  <c r="AO52" i="1"/>
  <c r="BK51" i="1"/>
  <c r="BJ51" i="1"/>
  <c r="BI51" i="1"/>
  <c r="BH51" i="1"/>
  <c r="BG51" i="1"/>
  <c r="BF51" i="1"/>
  <c r="BE51" i="1"/>
  <c r="BD51" i="1"/>
  <c r="BC51" i="1"/>
  <c r="BB51" i="1"/>
  <c r="BL51" i="1" s="1"/>
  <c r="BA51" i="1"/>
  <c r="AY51" i="1"/>
  <c r="AX51" i="1"/>
  <c r="AW51" i="1"/>
  <c r="AV51" i="1"/>
  <c r="AU51" i="1"/>
  <c r="AT51" i="1"/>
  <c r="M51" i="1" s="1"/>
  <c r="I51" i="1" s="1"/>
  <c r="F51" i="1" s="1"/>
  <c r="E51" i="1" s="1"/>
  <c r="AS51" i="1"/>
  <c r="AR51" i="1"/>
  <c r="AQ51" i="1"/>
  <c r="AP51" i="1"/>
  <c r="AO51" i="1"/>
  <c r="BK50" i="1"/>
  <c r="BJ50" i="1"/>
  <c r="BI50" i="1"/>
  <c r="BH50" i="1"/>
  <c r="BG50" i="1"/>
  <c r="BF50" i="1"/>
  <c r="BE50" i="1"/>
  <c r="BD50" i="1"/>
  <c r="BC50" i="1"/>
  <c r="BB50" i="1"/>
  <c r="BA50" i="1"/>
  <c r="BL50" i="1" s="1"/>
  <c r="AY50" i="1"/>
  <c r="AX50" i="1"/>
  <c r="AW50" i="1"/>
  <c r="AV50" i="1"/>
  <c r="AU50" i="1"/>
  <c r="AT50" i="1"/>
  <c r="AS50" i="1"/>
  <c r="AR50" i="1"/>
  <c r="AQ50" i="1"/>
  <c r="AP50" i="1"/>
  <c r="AO50" i="1"/>
  <c r="M50" i="1" s="1"/>
  <c r="I50" i="1" s="1"/>
  <c r="BK49" i="1"/>
  <c r="BJ49" i="1"/>
  <c r="BI49" i="1"/>
  <c r="BH49" i="1"/>
  <c r="BG49" i="1"/>
  <c r="BF49" i="1"/>
  <c r="BE49" i="1"/>
  <c r="BD49" i="1"/>
  <c r="BC49" i="1"/>
  <c r="BB49" i="1"/>
  <c r="BA49" i="1"/>
  <c r="BL49" i="1" s="1"/>
  <c r="AY49" i="1"/>
  <c r="AX49" i="1"/>
  <c r="AW49" i="1"/>
  <c r="AV49" i="1"/>
  <c r="AU49" i="1"/>
  <c r="AT49" i="1"/>
  <c r="AS49" i="1"/>
  <c r="AR49" i="1"/>
  <c r="M49" i="1" s="1"/>
  <c r="I49" i="1" s="1"/>
  <c r="F49" i="1" s="1"/>
  <c r="E49" i="1" s="1"/>
  <c r="AQ49" i="1"/>
  <c r="AP49" i="1"/>
  <c r="AO49" i="1"/>
  <c r="BK48" i="1"/>
  <c r="BJ48" i="1"/>
  <c r="BI48" i="1"/>
  <c r="BH48" i="1"/>
  <c r="BG48" i="1"/>
  <c r="BF48" i="1"/>
  <c r="BE48" i="1"/>
  <c r="BD48" i="1"/>
  <c r="BL48" i="1" s="1"/>
  <c r="BC48" i="1"/>
  <c r="BB48" i="1"/>
  <c r="BA48" i="1"/>
  <c r="AY48" i="1"/>
  <c r="AX48" i="1"/>
  <c r="AW48" i="1"/>
  <c r="AV48" i="1"/>
  <c r="AU48" i="1"/>
  <c r="AT48" i="1"/>
  <c r="AS48" i="1"/>
  <c r="AR48" i="1"/>
  <c r="AQ48" i="1"/>
  <c r="AP48" i="1"/>
  <c r="AO48" i="1"/>
  <c r="BK47" i="1"/>
  <c r="BJ47" i="1"/>
  <c r="BI47" i="1"/>
  <c r="BH47" i="1"/>
  <c r="BG47" i="1"/>
  <c r="BF47" i="1"/>
  <c r="BE47" i="1"/>
  <c r="BD47" i="1"/>
  <c r="BC47" i="1"/>
  <c r="BB47" i="1"/>
  <c r="BA47" i="1"/>
  <c r="BL47" i="1" s="1"/>
  <c r="N47" i="1" s="1"/>
  <c r="AY47" i="1"/>
  <c r="AX47" i="1"/>
  <c r="AW47" i="1"/>
  <c r="AV47" i="1"/>
  <c r="AU47" i="1"/>
  <c r="AT47" i="1"/>
  <c r="AS47" i="1"/>
  <c r="AR47" i="1"/>
  <c r="AQ47" i="1"/>
  <c r="AP47" i="1"/>
  <c r="AO47" i="1"/>
  <c r="BK46" i="1"/>
  <c r="BJ46" i="1"/>
  <c r="BI46" i="1"/>
  <c r="BH46" i="1"/>
  <c r="BG46" i="1"/>
  <c r="BF46" i="1"/>
  <c r="BE46" i="1"/>
  <c r="BD46" i="1"/>
  <c r="BC46" i="1"/>
  <c r="BB46" i="1"/>
  <c r="BL46" i="1" s="1"/>
  <c r="BA46" i="1"/>
  <c r="AY46" i="1"/>
  <c r="AX46" i="1"/>
  <c r="AW46" i="1"/>
  <c r="AV46" i="1"/>
  <c r="AU46" i="1"/>
  <c r="AT46" i="1"/>
  <c r="AS46" i="1"/>
  <c r="AR46" i="1"/>
  <c r="M46" i="1" s="1"/>
  <c r="I46" i="1" s="1"/>
  <c r="F46" i="1" s="1"/>
  <c r="E46" i="1" s="1"/>
  <c r="AQ46" i="1"/>
  <c r="AP46" i="1"/>
  <c r="AO46" i="1"/>
  <c r="BK45" i="1"/>
  <c r="BJ45" i="1"/>
  <c r="BI45" i="1"/>
  <c r="BH45" i="1"/>
  <c r="BG45" i="1"/>
  <c r="BF45" i="1"/>
  <c r="BE45" i="1"/>
  <c r="BD45" i="1"/>
  <c r="BC45" i="1"/>
  <c r="BB45" i="1"/>
  <c r="BA45" i="1"/>
  <c r="AY45" i="1"/>
  <c r="AX45" i="1"/>
  <c r="AW45" i="1"/>
  <c r="AV45" i="1"/>
  <c r="AU45" i="1"/>
  <c r="AT45" i="1"/>
  <c r="AS45" i="1"/>
  <c r="AR45" i="1"/>
  <c r="AQ45" i="1"/>
  <c r="AP45" i="1"/>
  <c r="AO45" i="1"/>
  <c r="M45" i="1" s="1"/>
  <c r="I45" i="1" s="1"/>
  <c r="BK44" i="1"/>
  <c r="BJ44" i="1"/>
  <c r="BI44" i="1"/>
  <c r="BH44" i="1"/>
  <c r="BG44" i="1"/>
  <c r="BF44" i="1"/>
  <c r="BE44" i="1"/>
  <c r="BD44" i="1"/>
  <c r="BC44" i="1"/>
  <c r="BB44" i="1"/>
  <c r="BA44" i="1"/>
  <c r="AY44" i="1"/>
  <c r="AX44" i="1"/>
  <c r="AW44" i="1"/>
  <c r="AV44" i="1"/>
  <c r="AU44" i="1"/>
  <c r="AT44" i="1"/>
  <c r="AS44" i="1"/>
  <c r="AR44" i="1"/>
  <c r="AQ44" i="1"/>
  <c r="M44" i="1" s="1"/>
  <c r="I44" i="1" s="1"/>
  <c r="F44" i="1" s="1"/>
  <c r="E44" i="1" s="1"/>
  <c r="AP44" i="1"/>
  <c r="AO44" i="1"/>
  <c r="BK43" i="1"/>
  <c r="BJ43" i="1"/>
  <c r="BI43" i="1"/>
  <c r="BH43" i="1"/>
  <c r="BG43" i="1"/>
  <c r="BF43" i="1"/>
  <c r="BE43" i="1"/>
  <c r="BD43" i="1"/>
  <c r="BC43" i="1"/>
  <c r="BB43" i="1"/>
  <c r="BL43" i="1" s="1"/>
  <c r="BA43" i="1"/>
  <c r="AY43" i="1"/>
  <c r="AX43" i="1"/>
  <c r="AW43" i="1"/>
  <c r="AV43" i="1"/>
  <c r="AU43" i="1"/>
  <c r="AT43" i="1"/>
  <c r="AS43" i="1"/>
  <c r="AR43" i="1"/>
  <c r="AQ43" i="1"/>
  <c r="AP43" i="1"/>
  <c r="AO43" i="1"/>
  <c r="M43" i="1" s="1"/>
  <c r="I43" i="1" s="1"/>
  <c r="F43" i="1" s="1"/>
  <c r="E43" i="1" s="1"/>
  <c r="BK42" i="1"/>
  <c r="BJ42" i="1"/>
  <c r="BI42" i="1"/>
  <c r="BH42" i="1"/>
  <c r="BG42" i="1"/>
  <c r="BF42" i="1"/>
  <c r="BE42" i="1"/>
  <c r="BD42" i="1"/>
  <c r="BC42" i="1"/>
  <c r="BB42" i="1"/>
  <c r="BA42" i="1"/>
  <c r="BL42" i="1" s="1"/>
  <c r="AY42" i="1"/>
  <c r="AX42" i="1"/>
  <c r="AW42" i="1"/>
  <c r="AV42" i="1"/>
  <c r="AU42" i="1"/>
  <c r="AT42" i="1"/>
  <c r="AS42" i="1"/>
  <c r="AR42" i="1"/>
  <c r="AQ42" i="1"/>
  <c r="AP42" i="1"/>
  <c r="AO42" i="1"/>
  <c r="BK41" i="1"/>
  <c r="BJ41" i="1"/>
  <c r="BI41" i="1"/>
  <c r="BH41" i="1"/>
  <c r="BG41" i="1"/>
  <c r="BF41" i="1"/>
  <c r="BE41" i="1"/>
  <c r="BD41" i="1"/>
  <c r="BC41" i="1"/>
  <c r="BB41" i="1"/>
  <c r="BA41" i="1"/>
  <c r="BL41" i="1" s="1"/>
  <c r="AY41" i="1"/>
  <c r="AX41" i="1"/>
  <c r="AW41" i="1"/>
  <c r="AV41" i="1"/>
  <c r="AU41" i="1"/>
  <c r="AT41" i="1"/>
  <c r="AS41" i="1"/>
  <c r="AR41" i="1"/>
  <c r="M41" i="1" s="1"/>
  <c r="I41" i="1" s="1"/>
  <c r="F41" i="1" s="1"/>
  <c r="E41" i="1" s="1"/>
  <c r="AQ41" i="1"/>
  <c r="AP41" i="1"/>
  <c r="AO41" i="1"/>
  <c r="BK40" i="1"/>
  <c r="BJ40" i="1"/>
  <c r="BI40" i="1"/>
  <c r="BH40" i="1"/>
  <c r="BG40" i="1"/>
  <c r="BF40" i="1"/>
  <c r="BE40" i="1"/>
  <c r="BD40" i="1"/>
  <c r="BL40" i="1" s="1"/>
  <c r="BC40" i="1"/>
  <c r="BB40" i="1"/>
  <c r="BA40" i="1"/>
  <c r="AY40" i="1"/>
  <c r="AX40" i="1"/>
  <c r="AW40" i="1"/>
  <c r="AV40" i="1"/>
  <c r="AU40" i="1"/>
  <c r="AT40" i="1"/>
  <c r="AS40" i="1"/>
  <c r="AR40" i="1"/>
  <c r="AQ40" i="1"/>
  <c r="AP40" i="1"/>
  <c r="AO40" i="1"/>
  <c r="BK39" i="1"/>
  <c r="BJ39" i="1"/>
  <c r="BI39" i="1"/>
  <c r="BH39" i="1"/>
  <c r="BG39" i="1"/>
  <c r="BF39" i="1"/>
  <c r="BE39" i="1"/>
  <c r="BD39" i="1"/>
  <c r="BC39" i="1"/>
  <c r="BB39" i="1"/>
  <c r="BA39" i="1"/>
  <c r="AY39" i="1"/>
  <c r="AX39" i="1"/>
  <c r="AW39" i="1"/>
  <c r="AV39" i="1"/>
  <c r="AU39" i="1"/>
  <c r="AT39" i="1"/>
  <c r="AS39" i="1"/>
  <c r="AR39" i="1"/>
  <c r="AQ39" i="1"/>
  <c r="AP39" i="1"/>
  <c r="AO39" i="1"/>
  <c r="M39" i="1" s="1"/>
  <c r="I39" i="1" s="1"/>
  <c r="BM38" i="1"/>
  <c r="BK38" i="1"/>
  <c r="BJ38" i="1"/>
  <c r="BI38" i="1"/>
  <c r="BH38" i="1"/>
  <c r="BG38" i="1"/>
  <c r="BF38" i="1"/>
  <c r="BE38" i="1"/>
  <c r="BD38" i="1"/>
  <c r="BC38" i="1"/>
  <c r="BB38" i="1"/>
  <c r="BA38" i="1"/>
  <c r="AY38" i="1"/>
  <c r="AX38" i="1"/>
  <c r="AW38" i="1"/>
  <c r="AV38" i="1"/>
  <c r="AU38" i="1"/>
  <c r="AT38" i="1"/>
  <c r="AS38" i="1"/>
  <c r="AR38" i="1"/>
  <c r="AQ38" i="1"/>
  <c r="AP38" i="1"/>
  <c r="AO38" i="1"/>
  <c r="BK37" i="1"/>
  <c r="BJ37" i="1"/>
  <c r="BI37" i="1"/>
  <c r="BH37" i="1"/>
  <c r="BG37" i="1"/>
  <c r="BF37" i="1"/>
  <c r="BE37" i="1"/>
  <c r="BD37" i="1"/>
  <c r="BC37" i="1"/>
  <c r="BB37" i="1"/>
  <c r="BA37" i="1"/>
  <c r="AY37" i="1"/>
  <c r="AX37" i="1"/>
  <c r="AW37" i="1"/>
  <c r="AV37" i="1"/>
  <c r="AU37" i="1"/>
  <c r="AT37" i="1"/>
  <c r="AS37" i="1"/>
  <c r="AR37" i="1"/>
  <c r="AQ37" i="1"/>
  <c r="AP37" i="1"/>
  <c r="AO37" i="1"/>
  <c r="M37" i="1" s="1"/>
  <c r="I37" i="1" s="1"/>
  <c r="F37" i="1" s="1"/>
  <c r="E37" i="1" s="1"/>
  <c r="BK36" i="1"/>
  <c r="BJ36" i="1"/>
  <c r="BI36" i="1"/>
  <c r="BH36" i="1"/>
  <c r="BG36" i="1"/>
  <c r="BF36" i="1"/>
  <c r="BE36" i="1"/>
  <c r="BD36" i="1"/>
  <c r="BC36" i="1"/>
  <c r="BB36" i="1"/>
  <c r="BA36" i="1"/>
  <c r="AY36" i="1"/>
  <c r="AX36" i="1"/>
  <c r="AW36" i="1"/>
  <c r="AV36" i="1"/>
  <c r="AU36" i="1"/>
  <c r="AT36" i="1"/>
  <c r="AS36" i="1"/>
  <c r="AR36" i="1"/>
  <c r="AQ36" i="1"/>
  <c r="M36" i="1" s="1"/>
  <c r="I36" i="1" s="1"/>
  <c r="F36" i="1" s="1"/>
  <c r="E36" i="1" s="1"/>
  <c r="AP36" i="1"/>
  <c r="AO36" i="1"/>
  <c r="BK35" i="1"/>
  <c r="BJ35" i="1"/>
  <c r="BI35" i="1"/>
  <c r="BH35" i="1"/>
  <c r="BG35" i="1"/>
  <c r="BF35" i="1"/>
  <c r="BE35" i="1"/>
  <c r="BD35" i="1"/>
  <c r="BC35" i="1"/>
  <c r="BB35" i="1"/>
  <c r="BL35" i="1" s="1"/>
  <c r="BA35" i="1"/>
  <c r="AY35" i="1"/>
  <c r="AX35" i="1"/>
  <c r="AW35" i="1"/>
  <c r="AV35" i="1"/>
  <c r="AU35" i="1"/>
  <c r="AT35" i="1"/>
  <c r="AS35" i="1"/>
  <c r="AR35" i="1"/>
  <c r="AQ35" i="1"/>
  <c r="AP35" i="1"/>
  <c r="AO35" i="1"/>
  <c r="M35" i="1" s="1"/>
  <c r="I35" i="1" s="1"/>
  <c r="F35" i="1" s="1"/>
  <c r="E35" i="1" s="1"/>
  <c r="BK34" i="1"/>
  <c r="BJ34" i="1"/>
  <c r="BI34" i="1"/>
  <c r="BH34" i="1"/>
  <c r="BG34" i="1"/>
  <c r="BF34" i="1"/>
  <c r="BE34" i="1"/>
  <c r="BD34" i="1"/>
  <c r="BC34" i="1"/>
  <c r="BB34" i="1"/>
  <c r="BA34" i="1"/>
  <c r="BL34" i="1" s="1"/>
  <c r="AY34" i="1"/>
  <c r="AX34" i="1"/>
  <c r="AW34" i="1"/>
  <c r="AV34" i="1"/>
  <c r="AU34" i="1"/>
  <c r="AT34" i="1"/>
  <c r="AS34" i="1"/>
  <c r="AR34" i="1"/>
  <c r="AQ34" i="1"/>
  <c r="AP34" i="1"/>
  <c r="AO34" i="1"/>
  <c r="BK33" i="1"/>
  <c r="BJ33" i="1"/>
  <c r="BI33" i="1"/>
  <c r="BH33" i="1"/>
  <c r="BG33" i="1"/>
  <c r="BF33" i="1"/>
  <c r="BE33" i="1"/>
  <c r="BD33" i="1"/>
  <c r="BL33" i="1" s="1"/>
  <c r="BC33" i="1"/>
  <c r="BB33" i="1"/>
  <c r="BA33" i="1"/>
  <c r="AY33" i="1"/>
  <c r="AX33" i="1"/>
  <c r="AW33" i="1"/>
  <c r="AV33" i="1"/>
  <c r="AU33" i="1"/>
  <c r="AT33" i="1"/>
  <c r="AS33" i="1"/>
  <c r="AR33" i="1"/>
  <c r="AQ33" i="1"/>
  <c r="AP33" i="1"/>
  <c r="AO33" i="1"/>
  <c r="BK32" i="1"/>
  <c r="BJ32" i="1"/>
  <c r="BI32" i="1"/>
  <c r="BH32" i="1"/>
  <c r="BG32" i="1"/>
  <c r="BF32" i="1"/>
  <c r="BE32" i="1"/>
  <c r="BD32" i="1"/>
  <c r="BL32" i="1" s="1"/>
  <c r="BC32" i="1"/>
  <c r="BB32" i="1"/>
  <c r="BA32" i="1"/>
  <c r="AY32" i="1"/>
  <c r="AX32" i="1"/>
  <c r="AW32" i="1"/>
  <c r="AV32" i="1"/>
  <c r="AU32" i="1"/>
  <c r="AT32" i="1"/>
  <c r="AS32" i="1"/>
  <c r="AR32" i="1"/>
  <c r="AQ32" i="1"/>
  <c r="AP32" i="1"/>
  <c r="AO32" i="1"/>
  <c r="BK31" i="1"/>
  <c r="BJ31" i="1"/>
  <c r="BI31" i="1"/>
  <c r="BH31" i="1"/>
  <c r="BG31" i="1"/>
  <c r="BF31" i="1"/>
  <c r="BE31" i="1"/>
  <c r="BD31" i="1"/>
  <c r="BC31" i="1"/>
  <c r="BB31" i="1"/>
  <c r="BA31" i="1"/>
  <c r="AY31" i="1"/>
  <c r="AX31" i="1"/>
  <c r="AW31" i="1"/>
  <c r="AV31" i="1"/>
  <c r="AU31" i="1"/>
  <c r="AT31" i="1"/>
  <c r="AS31" i="1"/>
  <c r="AR31" i="1"/>
  <c r="AQ31" i="1"/>
  <c r="AP31" i="1"/>
  <c r="AO31" i="1"/>
  <c r="M31" i="1" s="1"/>
  <c r="I31" i="1" s="1"/>
  <c r="BK30" i="1"/>
  <c r="BJ30" i="1"/>
  <c r="BI30" i="1"/>
  <c r="BH30" i="1"/>
  <c r="BG30" i="1"/>
  <c r="BF30" i="1"/>
  <c r="BE30" i="1"/>
  <c r="BD30" i="1"/>
  <c r="BC30" i="1"/>
  <c r="BB30" i="1"/>
  <c r="BA30" i="1"/>
  <c r="BL30" i="1" s="1"/>
  <c r="AY30" i="1"/>
  <c r="AX30" i="1"/>
  <c r="AW30" i="1"/>
  <c r="AV30" i="1"/>
  <c r="AU30" i="1"/>
  <c r="AT30" i="1"/>
  <c r="AS30" i="1"/>
  <c r="AR30" i="1"/>
  <c r="M30" i="1" s="1"/>
  <c r="I30" i="1" s="1"/>
  <c r="AQ30" i="1"/>
  <c r="AP30" i="1"/>
  <c r="AO30" i="1"/>
  <c r="BK29" i="1"/>
  <c r="BJ29" i="1"/>
  <c r="BI29" i="1"/>
  <c r="BH29" i="1"/>
  <c r="BG29" i="1"/>
  <c r="BF29" i="1"/>
  <c r="BE29" i="1"/>
  <c r="BD29" i="1"/>
  <c r="BC29" i="1"/>
  <c r="BB29" i="1"/>
  <c r="BA29" i="1"/>
  <c r="AY29" i="1"/>
  <c r="AX29" i="1"/>
  <c r="AW29" i="1"/>
  <c r="AV29" i="1"/>
  <c r="AU29" i="1"/>
  <c r="AT29" i="1"/>
  <c r="AS29" i="1"/>
  <c r="AR29" i="1"/>
  <c r="AQ29" i="1"/>
  <c r="AP29" i="1"/>
  <c r="AO29" i="1"/>
  <c r="BK28" i="1"/>
  <c r="BJ28" i="1"/>
  <c r="BI28" i="1"/>
  <c r="BH28" i="1"/>
  <c r="BG28" i="1"/>
  <c r="BF28" i="1"/>
  <c r="BE28" i="1"/>
  <c r="BD28" i="1"/>
  <c r="BC28" i="1"/>
  <c r="BB28" i="1"/>
  <c r="BA28" i="1"/>
  <c r="AY28" i="1"/>
  <c r="AX28" i="1"/>
  <c r="AW28" i="1"/>
  <c r="AV28" i="1"/>
  <c r="AU28" i="1"/>
  <c r="AT28" i="1"/>
  <c r="AS28" i="1"/>
  <c r="M28" i="1" s="1"/>
  <c r="I28" i="1" s="1"/>
  <c r="F28" i="1" s="1"/>
  <c r="E28" i="1" s="1"/>
  <c r="AR28" i="1"/>
  <c r="AQ28" i="1"/>
  <c r="AP28" i="1"/>
  <c r="AO28" i="1"/>
  <c r="BK27" i="1"/>
  <c r="BJ27" i="1"/>
  <c r="BI27" i="1"/>
  <c r="BH27" i="1"/>
  <c r="BG27" i="1"/>
  <c r="BF27" i="1"/>
  <c r="BE27" i="1"/>
  <c r="BD27" i="1"/>
  <c r="BC27" i="1"/>
  <c r="BB27" i="1"/>
  <c r="BA27" i="1"/>
  <c r="AY27" i="1"/>
  <c r="AX27" i="1"/>
  <c r="AW27" i="1"/>
  <c r="AV27" i="1"/>
  <c r="AU27" i="1"/>
  <c r="AT27" i="1"/>
  <c r="AS27" i="1"/>
  <c r="AR27" i="1"/>
  <c r="AQ27" i="1"/>
  <c r="AP27" i="1"/>
  <c r="AO27" i="1"/>
  <c r="M27" i="1" s="1"/>
  <c r="I27" i="1" s="1"/>
  <c r="F27" i="1" s="1"/>
  <c r="E27" i="1" s="1"/>
  <c r="BK26" i="1"/>
  <c r="BJ26" i="1"/>
  <c r="BI26" i="1"/>
  <c r="BH26" i="1"/>
  <c r="BG26" i="1"/>
  <c r="BF26" i="1"/>
  <c r="BE26" i="1"/>
  <c r="BD26" i="1"/>
  <c r="BC26" i="1"/>
  <c r="BB26" i="1"/>
  <c r="BA26" i="1"/>
  <c r="AY26" i="1"/>
  <c r="AX26" i="1"/>
  <c r="AW26" i="1"/>
  <c r="AV26" i="1"/>
  <c r="AU26" i="1"/>
  <c r="AT26" i="1"/>
  <c r="AS26" i="1"/>
  <c r="AR26" i="1"/>
  <c r="AQ26" i="1"/>
  <c r="AP26" i="1"/>
  <c r="AO26" i="1"/>
  <c r="BK25" i="1"/>
  <c r="BJ25" i="1"/>
  <c r="BI25" i="1"/>
  <c r="BH25" i="1"/>
  <c r="BG25" i="1"/>
  <c r="BF25" i="1"/>
  <c r="BE25" i="1"/>
  <c r="BD25" i="1"/>
  <c r="BC25" i="1"/>
  <c r="BB25" i="1"/>
  <c r="BA25" i="1"/>
  <c r="BL25" i="1" s="1"/>
  <c r="AY25" i="1"/>
  <c r="AX25" i="1"/>
  <c r="AW25" i="1"/>
  <c r="AV25" i="1"/>
  <c r="AU25" i="1"/>
  <c r="AT25" i="1"/>
  <c r="AS25" i="1"/>
  <c r="AR25" i="1"/>
  <c r="AQ25" i="1"/>
  <c r="M25" i="1" s="1"/>
  <c r="I25" i="1" s="1"/>
  <c r="F25" i="1" s="1"/>
  <c r="E25" i="1" s="1"/>
  <c r="AP25" i="1"/>
  <c r="AO25" i="1"/>
  <c r="BN24" i="1"/>
  <c r="BK24" i="1"/>
  <c r="BJ24" i="1"/>
  <c r="BI24" i="1"/>
  <c r="BH24" i="1"/>
  <c r="BG24" i="1"/>
  <c r="BF24" i="1"/>
  <c r="BE24" i="1"/>
  <c r="BD24" i="1"/>
  <c r="BC24" i="1"/>
  <c r="BL24" i="1" s="1"/>
  <c r="BB24" i="1"/>
  <c r="BA24" i="1"/>
  <c r="AY24" i="1"/>
  <c r="AX24" i="1"/>
  <c r="AW24" i="1"/>
  <c r="AV24" i="1"/>
  <c r="AU24" i="1"/>
  <c r="AT24" i="1"/>
  <c r="AS24" i="1"/>
  <c r="AR24" i="1"/>
  <c r="AQ24" i="1"/>
  <c r="AP24" i="1"/>
  <c r="AO24" i="1"/>
  <c r="M24" i="1" s="1"/>
  <c r="I24" i="1" s="1"/>
  <c r="F24" i="1" s="1"/>
  <c r="E24" i="1" s="1"/>
  <c r="BN23" i="1"/>
  <c r="BK23" i="1"/>
  <c r="BJ23" i="1"/>
  <c r="BI23" i="1"/>
  <c r="BH23" i="1"/>
  <c r="BG23" i="1"/>
  <c r="BF23" i="1"/>
  <c r="BE23" i="1"/>
  <c r="BD23" i="1"/>
  <c r="BC23" i="1"/>
  <c r="BB23" i="1"/>
  <c r="BA23" i="1"/>
  <c r="AY23" i="1"/>
  <c r="AX23" i="1"/>
  <c r="AW23" i="1"/>
  <c r="AV23" i="1"/>
  <c r="AU23" i="1"/>
  <c r="AT23" i="1"/>
  <c r="AS23" i="1"/>
  <c r="AR23" i="1"/>
  <c r="AQ23" i="1"/>
  <c r="AP23" i="1"/>
  <c r="AO23" i="1"/>
  <c r="M23" i="1" s="1"/>
  <c r="I23" i="1" s="1"/>
  <c r="F23" i="1" s="1"/>
  <c r="E23" i="1" s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Y22" i="1"/>
  <c r="AX22" i="1"/>
  <c r="AW22" i="1"/>
  <c r="AV22" i="1"/>
  <c r="AU22" i="1"/>
  <c r="AT22" i="1"/>
  <c r="AS22" i="1"/>
  <c r="AR22" i="1"/>
  <c r="AQ22" i="1"/>
  <c r="AP22" i="1"/>
  <c r="M22" i="1" s="1"/>
  <c r="I22" i="1" s="1"/>
  <c r="F22" i="1" s="1"/>
  <c r="E22" i="1" s="1"/>
  <c r="AO22" i="1"/>
  <c r="BK21" i="1"/>
  <c r="BJ21" i="1"/>
  <c r="BI21" i="1"/>
  <c r="BH21" i="1"/>
  <c r="BG21" i="1"/>
  <c r="BF21" i="1"/>
  <c r="BN21" i="1" s="1"/>
  <c r="BE21" i="1"/>
  <c r="BD21" i="1"/>
  <c r="BC21" i="1"/>
  <c r="BL21" i="1" s="1"/>
  <c r="BB21" i="1"/>
  <c r="BA21" i="1"/>
  <c r="AY21" i="1"/>
  <c r="AX21" i="1"/>
  <c r="AW21" i="1"/>
  <c r="AV21" i="1"/>
  <c r="AU21" i="1"/>
  <c r="AT21" i="1"/>
  <c r="AS21" i="1"/>
  <c r="AR21" i="1"/>
  <c r="AQ21" i="1"/>
  <c r="AP21" i="1"/>
  <c r="AO21" i="1"/>
  <c r="M21" i="1" s="1"/>
  <c r="I21" i="1" s="1"/>
  <c r="F21" i="1" s="1"/>
  <c r="E21" i="1" s="1"/>
  <c r="BK20" i="1"/>
  <c r="BJ20" i="1"/>
  <c r="BI20" i="1"/>
  <c r="BH20" i="1"/>
  <c r="BG20" i="1"/>
  <c r="BF20" i="1"/>
  <c r="BE20" i="1"/>
  <c r="BD20" i="1"/>
  <c r="BC20" i="1"/>
  <c r="BB20" i="1"/>
  <c r="BA20" i="1"/>
  <c r="BL20" i="1" s="1"/>
  <c r="AY20" i="1"/>
  <c r="AX20" i="1"/>
  <c r="AW20" i="1"/>
  <c r="AV20" i="1"/>
  <c r="AU20" i="1"/>
  <c r="AT20" i="1"/>
  <c r="AS20" i="1"/>
  <c r="AR20" i="1"/>
  <c r="AQ20" i="1"/>
  <c r="M20" i="1" s="1"/>
  <c r="I20" i="1" s="1"/>
  <c r="F20" i="1" s="1"/>
  <c r="E20" i="1" s="1"/>
  <c r="AP20" i="1"/>
  <c r="AO20" i="1"/>
  <c r="BK19" i="1"/>
  <c r="BJ19" i="1"/>
  <c r="BI19" i="1"/>
  <c r="BH19" i="1"/>
  <c r="BG19" i="1"/>
  <c r="BF19" i="1"/>
  <c r="BE19" i="1"/>
  <c r="BD19" i="1"/>
  <c r="BC19" i="1"/>
  <c r="BL19" i="1" s="1"/>
  <c r="BB19" i="1"/>
  <c r="BA19" i="1"/>
  <c r="AY19" i="1"/>
  <c r="AX19" i="1"/>
  <c r="AW19" i="1"/>
  <c r="AV19" i="1"/>
  <c r="AU19" i="1"/>
  <c r="AT19" i="1"/>
  <c r="M19" i="1" s="1"/>
  <c r="I19" i="1" s="1"/>
  <c r="F19" i="1" s="1"/>
  <c r="E19" i="1" s="1"/>
  <c r="AS19" i="1"/>
  <c r="AR19" i="1"/>
  <c r="AQ19" i="1"/>
  <c r="AP19" i="1"/>
  <c r="AO19" i="1"/>
  <c r="BN18" i="1"/>
  <c r="BK18" i="1"/>
  <c r="BJ18" i="1"/>
  <c r="BI18" i="1"/>
  <c r="BH18" i="1"/>
  <c r="BG18" i="1"/>
  <c r="BF18" i="1"/>
  <c r="BE18" i="1"/>
  <c r="BD18" i="1"/>
  <c r="BC18" i="1"/>
  <c r="BB18" i="1"/>
  <c r="BA18" i="1"/>
  <c r="BL18" i="1" s="1"/>
  <c r="AY18" i="1"/>
  <c r="AX18" i="1"/>
  <c r="AW18" i="1"/>
  <c r="AV18" i="1"/>
  <c r="AU18" i="1"/>
  <c r="AT18" i="1"/>
  <c r="AS18" i="1"/>
  <c r="AR18" i="1"/>
  <c r="AQ18" i="1"/>
  <c r="AP18" i="1"/>
  <c r="AO18" i="1"/>
  <c r="M18" i="1" s="1"/>
  <c r="I18" i="1" s="1"/>
  <c r="F18" i="1" s="1"/>
  <c r="E18" i="1" s="1"/>
  <c r="BK17" i="1"/>
  <c r="BJ17" i="1"/>
  <c r="BI17" i="1"/>
  <c r="BH17" i="1"/>
  <c r="BG17" i="1"/>
  <c r="BF17" i="1"/>
  <c r="BE17" i="1"/>
  <c r="BD17" i="1"/>
  <c r="BC17" i="1"/>
  <c r="BB17" i="1"/>
  <c r="BA17" i="1"/>
  <c r="BL17" i="1" s="1"/>
  <c r="AY17" i="1"/>
  <c r="AX17" i="1"/>
  <c r="AW17" i="1"/>
  <c r="AV17" i="1"/>
  <c r="AU17" i="1"/>
  <c r="AT17" i="1"/>
  <c r="AS17" i="1"/>
  <c r="AR17" i="1"/>
  <c r="M17" i="1" s="1"/>
  <c r="I17" i="1" s="1"/>
  <c r="F17" i="1" s="1"/>
  <c r="E17" i="1" s="1"/>
  <c r="AQ17" i="1"/>
  <c r="AP17" i="1"/>
  <c r="AO17" i="1"/>
  <c r="BK16" i="1"/>
  <c r="BJ16" i="1"/>
  <c r="BI16" i="1"/>
  <c r="BH16" i="1"/>
  <c r="BG16" i="1"/>
  <c r="BF16" i="1"/>
  <c r="BE16" i="1"/>
  <c r="BD16" i="1"/>
  <c r="BL16" i="1" s="1"/>
  <c r="BC16" i="1"/>
  <c r="BB16" i="1"/>
  <c r="BA16" i="1"/>
  <c r="AY16" i="1"/>
  <c r="AX16" i="1"/>
  <c r="AW16" i="1"/>
  <c r="AV16" i="1"/>
  <c r="AU16" i="1"/>
  <c r="AT16" i="1"/>
  <c r="AS16" i="1"/>
  <c r="AR16" i="1"/>
  <c r="AQ16" i="1"/>
  <c r="AP16" i="1"/>
  <c r="AO16" i="1"/>
  <c r="M16" i="1" s="1"/>
  <c r="I16" i="1" s="1"/>
  <c r="F16" i="1" s="1"/>
  <c r="E16" i="1" s="1"/>
  <c r="BK15" i="1"/>
  <c r="BJ15" i="1"/>
  <c r="BI15" i="1"/>
  <c r="BH15" i="1"/>
  <c r="BG15" i="1"/>
  <c r="BF15" i="1"/>
  <c r="BE15" i="1"/>
  <c r="BD15" i="1"/>
  <c r="BC15" i="1"/>
  <c r="BB15" i="1"/>
  <c r="BA15" i="1"/>
  <c r="BL15" i="1" s="1"/>
  <c r="AY15" i="1"/>
  <c r="AX15" i="1"/>
  <c r="AW15" i="1"/>
  <c r="AV15" i="1"/>
  <c r="AU15" i="1"/>
  <c r="AT15" i="1"/>
  <c r="AS15" i="1"/>
  <c r="AR15" i="1"/>
  <c r="AQ15" i="1"/>
  <c r="AP15" i="1"/>
  <c r="M15" i="1" s="1"/>
  <c r="I15" i="1" s="1"/>
  <c r="F15" i="1" s="1"/>
  <c r="E15" i="1" s="1"/>
  <c r="AO15" i="1"/>
  <c r="BK14" i="1"/>
  <c r="BJ14" i="1"/>
  <c r="BI14" i="1"/>
  <c r="BH14" i="1"/>
  <c r="BG14" i="1"/>
  <c r="BF14" i="1"/>
  <c r="BE14" i="1"/>
  <c r="BD14" i="1"/>
  <c r="BC14" i="1"/>
  <c r="BB14" i="1"/>
  <c r="BL14" i="1" s="1"/>
  <c r="BA14" i="1"/>
  <c r="AY14" i="1"/>
  <c r="AX14" i="1"/>
  <c r="AW14" i="1"/>
  <c r="AV14" i="1"/>
  <c r="AU14" i="1"/>
  <c r="AT14" i="1"/>
  <c r="AS14" i="1"/>
  <c r="M14" i="1" s="1"/>
  <c r="I14" i="1" s="1"/>
  <c r="F14" i="1" s="1"/>
  <c r="E14" i="1" s="1"/>
  <c r="AR14" i="1"/>
  <c r="AQ14" i="1"/>
  <c r="AP14" i="1"/>
  <c r="AO14" i="1"/>
  <c r="BM13" i="1"/>
  <c r="BK13" i="1"/>
  <c r="BJ13" i="1"/>
  <c r="BI13" i="1"/>
  <c r="BH13" i="1"/>
  <c r="BG13" i="1"/>
  <c r="BF13" i="1"/>
  <c r="BE13" i="1"/>
  <c r="BD13" i="1"/>
  <c r="BC13" i="1"/>
  <c r="BB13" i="1"/>
  <c r="BA13" i="1"/>
  <c r="BL13" i="1" s="1"/>
  <c r="AY13" i="1"/>
  <c r="AX13" i="1"/>
  <c r="AW13" i="1"/>
  <c r="AV13" i="1"/>
  <c r="AU13" i="1"/>
  <c r="AT13" i="1"/>
  <c r="AS13" i="1"/>
  <c r="AR13" i="1"/>
  <c r="AQ13" i="1"/>
  <c r="AP13" i="1"/>
  <c r="AO13" i="1"/>
  <c r="M13" i="1" s="1"/>
  <c r="I13" i="1" s="1"/>
  <c r="F13" i="1" s="1"/>
  <c r="E13" i="1" s="1"/>
  <c r="BK12" i="1"/>
  <c r="BJ12" i="1"/>
  <c r="BI12" i="1"/>
  <c r="BH12" i="1"/>
  <c r="BG12" i="1"/>
  <c r="BF12" i="1"/>
  <c r="BE12" i="1"/>
  <c r="BD12" i="1"/>
  <c r="BC12" i="1"/>
  <c r="BB12" i="1"/>
  <c r="BA12" i="1"/>
  <c r="BL12" i="1" s="1"/>
  <c r="AY12" i="1"/>
  <c r="AX12" i="1"/>
  <c r="AW12" i="1"/>
  <c r="AV12" i="1"/>
  <c r="AU12" i="1"/>
  <c r="AT12" i="1"/>
  <c r="AS12" i="1"/>
  <c r="AR12" i="1"/>
  <c r="AQ12" i="1"/>
  <c r="M12" i="1" s="1"/>
  <c r="I12" i="1" s="1"/>
  <c r="F12" i="1" s="1"/>
  <c r="E12" i="1" s="1"/>
  <c r="AP12" i="1"/>
  <c r="AO12" i="1"/>
  <c r="BK11" i="1"/>
  <c r="BJ11" i="1"/>
  <c r="BI11" i="1"/>
  <c r="BH11" i="1"/>
  <c r="BG11" i="1"/>
  <c r="BF11" i="1"/>
  <c r="BE11" i="1"/>
  <c r="BD11" i="1"/>
  <c r="BC11" i="1"/>
  <c r="BL11" i="1" s="1"/>
  <c r="BB11" i="1"/>
  <c r="BA11" i="1"/>
  <c r="AY11" i="1"/>
  <c r="AX11" i="1"/>
  <c r="AW11" i="1"/>
  <c r="AV11" i="1"/>
  <c r="AU11" i="1"/>
  <c r="AT11" i="1"/>
  <c r="M11" i="1" s="1"/>
  <c r="I11" i="1" s="1"/>
  <c r="F11" i="1" s="1"/>
  <c r="E11" i="1" s="1"/>
  <c r="AS11" i="1"/>
  <c r="AR11" i="1"/>
  <c r="AQ11" i="1"/>
  <c r="AP11" i="1"/>
  <c r="AO11" i="1"/>
  <c r="BK10" i="1"/>
  <c r="BJ10" i="1"/>
  <c r="BI10" i="1"/>
  <c r="BH10" i="1"/>
  <c r="BG10" i="1"/>
  <c r="BF10" i="1"/>
  <c r="BN10" i="1" s="1"/>
  <c r="BE10" i="1"/>
  <c r="BD10" i="1"/>
  <c r="BC10" i="1"/>
  <c r="BB10" i="1"/>
  <c r="BA10" i="1"/>
  <c r="BL10" i="1" s="1"/>
  <c r="AY10" i="1"/>
  <c r="AX10" i="1"/>
  <c r="AW10" i="1"/>
  <c r="AV10" i="1"/>
  <c r="AU10" i="1"/>
  <c r="AT10" i="1"/>
  <c r="AS10" i="1"/>
  <c r="AR10" i="1"/>
  <c r="AQ10" i="1"/>
  <c r="AP10" i="1"/>
  <c r="AO10" i="1"/>
  <c r="M10" i="1" s="1"/>
  <c r="I10" i="1" s="1"/>
  <c r="F10" i="1" s="1"/>
  <c r="E10" i="1" s="1"/>
  <c r="BK9" i="1"/>
  <c r="BJ9" i="1"/>
  <c r="BI9" i="1"/>
  <c r="BH9" i="1"/>
  <c r="BG9" i="1"/>
  <c r="BF9" i="1"/>
  <c r="BE9" i="1"/>
  <c r="BD9" i="1"/>
  <c r="BC9" i="1"/>
  <c r="BB9" i="1"/>
  <c r="BA9" i="1"/>
  <c r="BL9" i="1" s="1"/>
  <c r="AY9" i="1"/>
  <c r="AX9" i="1"/>
  <c r="AW9" i="1"/>
  <c r="AV9" i="1"/>
  <c r="AU9" i="1"/>
  <c r="AT9" i="1"/>
  <c r="AS9" i="1"/>
  <c r="AR9" i="1"/>
  <c r="M9" i="1" s="1"/>
  <c r="I9" i="1" s="1"/>
  <c r="F9" i="1" s="1"/>
  <c r="E9" i="1" s="1"/>
  <c r="AQ9" i="1"/>
  <c r="AP9" i="1"/>
  <c r="AO9" i="1"/>
  <c r="BL8" i="1"/>
  <c r="N8" i="1" s="1"/>
  <c r="BK8" i="1"/>
  <c r="BJ8" i="1"/>
  <c r="BI8" i="1"/>
  <c r="BH8" i="1"/>
  <c r="BG8" i="1"/>
  <c r="BF8" i="1"/>
  <c r="BE8" i="1"/>
  <c r="BD8" i="1"/>
  <c r="BC8" i="1"/>
  <c r="BB8" i="1"/>
  <c r="BA8" i="1"/>
  <c r="AY8" i="1"/>
  <c r="AX8" i="1"/>
  <c r="AW8" i="1"/>
  <c r="AV8" i="1"/>
  <c r="AU8" i="1"/>
  <c r="AT8" i="1"/>
  <c r="AS8" i="1"/>
  <c r="AR8" i="1"/>
  <c r="AQ8" i="1"/>
  <c r="AP8" i="1"/>
  <c r="AO8" i="1"/>
  <c r="M8" i="1" s="1"/>
  <c r="I8" i="1" s="1"/>
  <c r="F8" i="1" s="1"/>
  <c r="E8" i="1" s="1"/>
  <c r="BK7" i="1"/>
  <c r="BJ7" i="1"/>
  <c r="BI7" i="1"/>
  <c r="BH7" i="1"/>
  <c r="BG7" i="1"/>
  <c r="BF7" i="1"/>
  <c r="BE7" i="1"/>
  <c r="BD7" i="1"/>
  <c r="BL7" i="1" s="1"/>
  <c r="BC7" i="1"/>
  <c r="BB7" i="1"/>
  <c r="BA7" i="1"/>
  <c r="AY7" i="1"/>
  <c r="AX7" i="1"/>
  <c r="AW7" i="1"/>
  <c r="AV7" i="1"/>
  <c r="AU7" i="1"/>
  <c r="AT7" i="1"/>
  <c r="AS7" i="1"/>
  <c r="AR7" i="1"/>
  <c r="AQ7" i="1"/>
  <c r="AP7" i="1"/>
  <c r="M7" i="1" s="1"/>
  <c r="I7" i="1" s="1"/>
  <c r="F7" i="1" s="1"/>
  <c r="E7" i="1" s="1"/>
  <c r="AO7" i="1"/>
  <c r="BK6" i="1"/>
  <c r="BJ6" i="1"/>
  <c r="BI6" i="1"/>
  <c r="BH6" i="1"/>
  <c r="BG6" i="1"/>
  <c r="BF6" i="1"/>
  <c r="BE6" i="1"/>
  <c r="BD6" i="1"/>
  <c r="BC6" i="1"/>
  <c r="BB6" i="1"/>
  <c r="BL6" i="1" s="1"/>
  <c r="BA6" i="1"/>
  <c r="AY6" i="1"/>
  <c r="AX6" i="1"/>
  <c r="AW6" i="1"/>
  <c r="AV6" i="1"/>
  <c r="AU6" i="1"/>
  <c r="AT6" i="1"/>
  <c r="AS6" i="1"/>
  <c r="M6" i="1" s="1"/>
  <c r="I6" i="1" s="1"/>
  <c r="F6" i="1" s="1"/>
  <c r="E6" i="1" s="1"/>
  <c r="AR6" i="1"/>
  <c r="AQ6" i="1"/>
  <c r="AP6" i="1"/>
  <c r="AO6" i="1"/>
  <c r="BK5" i="1"/>
  <c r="BJ5" i="1"/>
  <c r="BI5" i="1"/>
  <c r="BH5" i="1"/>
  <c r="BG5" i="1"/>
  <c r="BF5" i="1"/>
  <c r="BE5" i="1"/>
  <c r="BM5" i="1" s="1"/>
  <c r="BD5" i="1"/>
  <c r="BC5" i="1"/>
  <c r="BB5" i="1"/>
  <c r="BA5" i="1"/>
  <c r="BL5" i="1" s="1"/>
  <c r="AY5" i="1"/>
  <c r="AX5" i="1"/>
  <c r="AW5" i="1"/>
  <c r="AV5" i="1"/>
  <c r="AU5" i="1"/>
  <c r="AT5" i="1"/>
  <c r="AS5" i="1"/>
  <c r="AR5" i="1"/>
  <c r="AQ5" i="1"/>
  <c r="AP5" i="1"/>
  <c r="AO5" i="1"/>
  <c r="M5" i="1" s="1"/>
  <c r="I5" i="1" s="1"/>
  <c r="F5" i="1" s="1"/>
  <c r="E5" i="1" s="1"/>
  <c r="AX1" i="1"/>
  <c r="AU1" i="1"/>
  <c r="F52" i="1" s="1"/>
  <c r="E52" i="1" s="1"/>
  <c r="AQ1" i="1"/>
  <c r="N20" i="1" l="1"/>
  <c r="N21" i="1"/>
  <c r="N15" i="1"/>
  <c r="BO25" i="1"/>
  <c r="O25" i="1" s="1"/>
  <c r="N25" i="1"/>
  <c r="N10" i="1"/>
  <c r="N11" i="1"/>
  <c r="N41" i="1"/>
  <c r="N5" i="1"/>
  <c r="N18" i="1"/>
  <c r="N16" i="1"/>
  <c r="N9" i="1"/>
  <c r="N13" i="1"/>
  <c r="N14" i="1"/>
  <c r="N19" i="1"/>
  <c r="N24" i="1"/>
  <c r="BO33" i="1"/>
  <c r="O33" i="1" s="1"/>
  <c r="N33" i="1"/>
  <c r="N6" i="1"/>
  <c r="N7" i="1"/>
  <c r="N17" i="1"/>
  <c r="BO63" i="1"/>
  <c r="O63" i="1" s="1"/>
  <c r="N63" i="1"/>
  <c r="N12" i="1"/>
  <c r="N32" i="1"/>
  <c r="N40" i="1"/>
  <c r="N48" i="1"/>
  <c r="N56" i="1"/>
  <c r="N22" i="1"/>
  <c r="N54" i="1"/>
  <c r="BM149" i="1"/>
  <c r="BN146" i="1"/>
  <c r="BM141" i="1"/>
  <c r="BN138" i="1"/>
  <c r="BM133" i="1"/>
  <c r="BN130" i="1"/>
  <c r="BM125" i="1"/>
  <c r="BN122" i="1"/>
  <c r="BM117" i="1"/>
  <c r="BN114" i="1"/>
  <c r="BM109" i="1"/>
  <c r="BN106" i="1"/>
  <c r="BM146" i="1"/>
  <c r="BO146" i="1" s="1"/>
  <c r="O146" i="1" s="1"/>
  <c r="BN143" i="1"/>
  <c r="BM138" i="1"/>
  <c r="BN135" i="1"/>
  <c r="BM130" i="1"/>
  <c r="BN127" i="1"/>
  <c r="BM122" i="1"/>
  <c r="BN119" i="1"/>
  <c r="BM114" i="1"/>
  <c r="BN111" i="1"/>
  <c r="BM106" i="1"/>
  <c r="BN103" i="1"/>
  <c r="BN148" i="1"/>
  <c r="BM143" i="1"/>
  <c r="BN140" i="1"/>
  <c r="BM135" i="1"/>
  <c r="BN132" i="1"/>
  <c r="BM127" i="1"/>
  <c r="BN124" i="1"/>
  <c r="BM119" i="1"/>
  <c r="BO119" i="1" s="1"/>
  <c r="O119" i="1" s="1"/>
  <c r="BN116" i="1"/>
  <c r="BM111" i="1"/>
  <c r="BN108" i="1"/>
  <c r="BM148" i="1"/>
  <c r="BN145" i="1"/>
  <c r="BM140" i="1"/>
  <c r="BN137" i="1"/>
  <c r="BM132" i="1"/>
  <c r="BO132" i="1" s="1"/>
  <c r="O132" i="1" s="1"/>
  <c r="BN129" i="1"/>
  <c r="BM124" i="1"/>
  <c r="BN121" i="1"/>
  <c r="BM116" i="1"/>
  <c r="BN113" i="1"/>
  <c r="BM108" i="1"/>
  <c r="BN105" i="1"/>
  <c r="BM100" i="1"/>
  <c r="BN150" i="1"/>
  <c r="BM145" i="1"/>
  <c r="BN142" i="1"/>
  <c r="BM137" i="1"/>
  <c r="BN134" i="1"/>
  <c r="BM129" i="1"/>
  <c r="BN126" i="1"/>
  <c r="BM121" i="1"/>
  <c r="BN118" i="1"/>
  <c r="BM113" i="1"/>
  <c r="BN110" i="1"/>
  <c r="BM105" i="1"/>
  <c r="BN102" i="1"/>
  <c r="BM150" i="1"/>
  <c r="BN147" i="1"/>
  <c r="BM142" i="1"/>
  <c r="BN139" i="1"/>
  <c r="BM134" i="1"/>
  <c r="BN131" i="1"/>
  <c r="BM126" i="1"/>
  <c r="BN123" i="1"/>
  <c r="BM118" i="1"/>
  <c r="BN115" i="1"/>
  <c r="BM110" i="1"/>
  <c r="BO110" i="1" s="1"/>
  <c r="O110" i="1" s="1"/>
  <c r="BN107" i="1"/>
  <c r="BM102" i="1"/>
  <c r="BN99" i="1"/>
  <c r="BM147" i="1"/>
  <c r="BN144" i="1"/>
  <c r="BM139" i="1"/>
  <c r="BN136" i="1"/>
  <c r="BM131" i="1"/>
  <c r="BO131" i="1" s="1"/>
  <c r="O131" i="1" s="1"/>
  <c r="BN128" i="1"/>
  <c r="BM123" i="1"/>
  <c r="BN120" i="1"/>
  <c r="BM115" i="1"/>
  <c r="BN112" i="1"/>
  <c r="BM107" i="1"/>
  <c r="BN104" i="1"/>
  <c r="BM99" i="1"/>
  <c r="BO99" i="1" s="1"/>
  <c r="O99" i="1" s="1"/>
  <c r="BN149" i="1"/>
  <c r="BM128" i="1"/>
  <c r="BN100" i="1"/>
  <c r="BM97" i="1"/>
  <c r="BN94" i="1"/>
  <c r="BM89" i="1"/>
  <c r="BN86" i="1"/>
  <c r="BM81" i="1"/>
  <c r="BN78" i="1"/>
  <c r="BM73" i="1"/>
  <c r="BN70" i="1"/>
  <c r="BM65" i="1"/>
  <c r="BN62" i="1"/>
  <c r="BN109" i="1"/>
  <c r="BM103" i="1"/>
  <c r="BM94" i="1"/>
  <c r="BO94" i="1" s="1"/>
  <c r="O94" i="1" s="1"/>
  <c r="BN91" i="1"/>
  <c r="BM86" i="1"/>
  <c r="BN83" i="1"/>
  <c r="BM78" i="1"/>
  <c r="BN75" i="1"/>
  <c r="BM70" i="1"/>
  <c r="BN67" i="1"/>
  <c r="BN133" i="1"/>
  <c r="BO133" i="1" s="1"/>
  <c r="O133" i="1" s="1"/>
  <c r="BM112" i="1"/>
  <c r="BN96" i="1"/>
  <c r="BM91" i="1"/>
  <c r="BN88" i="1"/>
  <c r="BM83" i="1"/>
  <c r="BN80" i="1"/>
  <c r="BM75" i="1"/>
  <c r="BN72" i="1"/>
  <c r="BM67" i="1"/>
  <c r="BN64" i="1"/>
  <c r="BM59" i="1"/>
  <c r="BM136" i="1"/>
  <c r="BM96" i="1"/>
  <c r="BN93" i="1"/>
  <c r="BM88" i="1"/>
  <c r="BN85" i="1"/>
  <c r="BO85" i="1" s="1"/>
  <c r="O85" i="1" s="1"/>
  <c r="BM80" i="1"/>
  <c r="BN77" i="1"/>
  <c r="BM72" i="1"/>
  <c r="BN69" i="1"/>
  <c r="BM64" i="1"/>
  <c r="BO64" i="1" s="1"/>
  <c r="O64" i="1" s="1"/>
  <c r="BN61" i="1"/>
  <c r="BN117" i="1"/>
  <c r="BN101" i="1"/>
  <c r="BN98" i="1"/>
  <c r="BM93" i="1"/>
  <c r="BN90" i="1"/>
  <c r="BM85" i="1"/>
  <c r="BN82" i="1"/>
  <c r="BM77" i="1"/>
  <c r="BN74" i="1"/>
  <c r="BM69" i="1"/>
  <c r="BN66" i="1"/>
  <c r="BN141" i="1"/>
  <c r="BM120" i="1"/>
  <c r="BM101" i="1"/>
  <c r="BM98" i="1"/>
  <c r="BN95" i="1"/>
  <c r="BM90" i="1"/>
  <c r="BN87" i="1"/>
  <c r="BM82" i="1"/>
  <c r="BN79" i="1"/>
  <c r="BM74" i="1"/>
  <c r="BN71" i="1"/>
  <c r="BM144" i="1"/>
  <c r="BM95" i="1"/>
  <c r="BN92" i="1"/>
  <c r="BM87" i="1"/>
  <c r="BO87" i="1" s="1"/>
  <c r="O87" i="1" s="1"/>
  <c r="BN84" i="1"/>
  <c r="BM79" i="1"/>
  <c r="BM68" i="1"/>
  <c r="BM58" i="1"/>
  <c r="BN55" i="1"/>
  <c r="BM50" i="1"/>
  <c r="BN47" i="1"/>
  <c r="BM42" i="1"/>
  <c r="BN39" i="1"/>
  <c r="BM34" i="1"/>
  <c r="BN31" i="1"/>
  <c r="BN125" i="1"/>
  <c r="BN89" i="1"/>
  <c r="BM55" i="1"/>
  <c r="BN52" i="1"/>
  <c r="BM47" i="1"/>
  <c r="BO47" i="1" s="1"/>
  <c r="O47" i="1" s="1"/>
  <c r="BN44" i="1"/>
  <c r="BM39" i="1"/>
  <c r="BN36" i="1"/>
  <c r="BM31" i="1"/>
  <c r="BN28" i="1"/>
  <c r="BM23" i="1"/>
  <c r="BM92" i="1"/>
  <c r="BN73" i="1"/>
  <c r="BN65" i="1"/>
  <c r="BM61" i="1"/>
  <c r="BN57" i="1"/>
  <c r="BO57" i="1" s="1"/>
  <c r="O57" i="1" s="1"/>
  <c r="BM52" i="1"/>
  <c r="BN49" i="1"/>
  <c r="BM44" i="1"/>
  <c r="BN41" i="1"/>
  <c r="BM36" i="1"/>
  <c r="BN33" i="1"/>
  <c r="BM28" i="1"/>
  <c r="BN25" i="1"/>
  <c r="BM71" i="1"/>
  <c r="BM66" i="1"/>
  <c r="BN60" i="1"/>
  <c r="BM57" i="1"/>
  <c r="BN54" i="1"/>
  <c r="BM49" i="1"/>
  <c r="BN46" i="1"/>
  <c r="BM41" i="1"/>
  <c r="BO41" i="1" s="1"/>
  <c r="O41" i="1" s="1"/>
  <c r="BN38" i="1"/>
  <c r="BM33" i="1"/>
  <c r="BN30" i="1"/>
  <c r="BM25" i="1"/>
  <c r="BN22" i="1"/>
  <c r="BM104" i="1"/>
  <c r="BN97" i="1"/>
  <c r="BM60" i="1"/>
  <c r="BM54" i="1"/>
  <c r="BO54" i="1" s="1"/>
  <c r="O54" i="1" s="1"/>
  <c r="BN51" i="1"/>
  <c r="BM46" i="1"/>
  <c r="BN43" i="1"/>
  <c r="BN76" i="1"/>
  <c r="BN63" i="1"/>
  <c r="BM62" i="1"/>
  <c r="BN59" i="1"/>
  <c r="BN56" i="1"/>
  <c r="BM51" i="1"/>
  <c r="BN48" i="1"/>
  <c r="BM43" i="1"/>
  <c r="BN40" i="1"/>
  <c r="BO40" i="1" s="1"/>
  <c r="O40" i="1" s="1"/>
  <c r="BM35" i="1"/>
  <c r="BN32" i="1"/>
  <c r="BN81" i="1"/>
  <c r="BM76" i="1"/>
  <c r="BM63" i="1"/>
  <c r="BM56" i="1"/>
  <c r="BO56" i="1" s="1"/>
  <c r="O56" i="1" s="1"/>
  <c r="BN53" i="1"/>
  <c r="BM48" i="1"/>
  <c r="BO48" i="1" s="1"/>
  <c r="O48" i="1" s="1"/>
  <c r="BN45" i="1"/>
  <c r="BM40" i="1"/>
  <c r="BN37" i="1"/>
  <c r="BM32" i="1"/>
  <c r="BO32" i="1" s="1"/>
  <c r="O32" i="1" s="1"/>
  <c r="BN29" i="1"/>
  <c r="BN5" i="1"/>
  <c r="BO5" i="1" s="1"/>
  <c r="O5" i="1" s="1"/>
  <c r="BM8" i="1"/>
  <c r="BO8" i="1" s="1"/>
  <c r="O8" i="1" s="1"/>
  <c r="BN13" i="1"/>
  <c r="BO13" i="1" s="1"/>
  <c r="O13" i="1" s="1"/>
  <c r="BM16" i="1"/>
  <c r="BO16" i="1" s="1"/>
  <c r="O16" i="1" s="1"/>
  <c r="BM22" i="1"/>
  <c r="BO22" i="1" s="1"/>
  <c r="O22" i="1" s="1"/>
  <c r="BM26" i="1"/>
  <c r="F31" i="1"/>
  <c r="E31" i="1" s="1"/>
  <c r="BO49" i="1"/>
  <c r="O49" i="1" s="1"/>
  <c r="N49" i="1"/>
  <c r="BO51" i="1"/>
  <c r="O51" i="1" s="1"/>
  <c r="N51" i="1"/>
  <c r="F59" i="1"/>
  <c r="E59" i="1" s="1"/>
  <c r="BL65" i="1"/>
  <c r="BO82" i="1"/>
  <c r="O82" i="1" s="1"/>
  <c r="N82" i="1"/>
  <c r="BN8" i="1"/>
  <c r="BM11" i="1"/>
  <c r="BO11" i="1" s="1"/>
  <c r="O11" i="1" s="1"/>
  <c r="BN16" i="1"/>
  <c r="BM19" i="1"/>
  <c r="BO19" i="1" s="1"/>
  <c r="O19" i="1" s="1"/>
  <c r="BN26" i="1"/>
  <c r="M32" i="1"/>
  <c r="I32" i="1" s="1"/>
  <c r="F32" i="1" s="1"/>
  <c r="E32" i="1" s="1"/>
  <c r="N35" i="1"/>
  <c r="BL36" i="1"/>
  <c r="N42" i="1"/>
  <c r="BO42" i="1"/>
  <c r="O42" i="1" s="1"/>
  <c r="BL44" i="1"/>
  <c r="N53" i="1"/>
  <c r="BO53" i="1"/>
  <c r="O53" i="1" s="1"/>
  <c r="BM53" i="1"/>
  <c r="F57" i="1"/>
  <c r="E57" i="1" s="1"/>
  <c r="F58" i="1"/>
  <c r="E58" i="1" s="1"/>
  <c r="F60" i="1"/>
  <c r="E60" i="1" s="1"/>
  <c r="BM6" i="1"/>
  <c r="BO6" i="1" s="1"/>
  <c r="O6" i="1" s="1"/>
  <c r="BN11" i="1"/>
  <c r="BM14" i="1"/>
  <c r="BO14" i="1" s="1"/>
  <c r="O14" i="1" s="1"/>
  <c r="BN19" i="1"/>
  <c r="M26" i="1"/>
  <c r="I26" i="1" s="1"/>
  <c r="F26" i="1" s="1"/>
  <c r="E26" i="1" s="1"/>
  <c r="F30" i="1"/>
  <c r="E30" i="1" s="1"/>
  <c r="N30" i="1"/>
  <c r="BN34" i="1"/>
  <c r="F39" i="1"/>
  <c r="E39" i="1" s="1"/>
  <c r="BO46" i="1"/>
  <c r="O46" i="1" s="1"/>
  <c r="N46" i="1"/>
  <c r="BN50" i="1"/>
  <c r="F55" i="1"/>
  <c r="E55" i="1" s="1"/>
  <c r="M56" i="1"/>
  <c r="I56" i="1" s="1"/>
  <c r="F56" i="1" s="1"/>
  <c r="E56" i="1" s="1"/>
  <c r="BO61" i="1"/>
  <c r="O61" i="1" s="1"/>
  <c r="N61" i="1"/>
  <c r="BO71" i="1"/>
  <c r="O71" i="1" s="1"/>
  <c r="N71" i="1"/>
  <c r="BO139" i="1"/>
  <c r="O139" i="1" s="1"/>
  <c r="N139" i="1"/>
  <c r="BO66" i="1"/>
  <c r="O66" i="1" s="1"/>
  <c r="N66" i="1"/>
  <c r="BN6" i="1"/>
  <c r="BM9" i="1"/>
  <c r="BO9" i="1" s="1"/>
  <c r="O9" i="1" s="1"/>
  <c r="BN14" i="1"/>
  <c r="BM17" i="1"/>
  <c r="BO17" i="1" s="1"/>
  <c r="O17" i="1" s="1"/>
  <c r="BL27" i="1"/>
  <c r="BL29" i="1"/>
  <c r="BM29" i="1"/>
  <c r="BL31" i="1"/>
  <c r="BN35" i="1"/>
  <c r="BO35" i="1" s="1"/>
  <c r="O35" i="1" s="1"/>
  <c r="M40" i="1"/>
  <c r="I40" i="1" s="1"/>
  <c r="F40" i="1" s="1"/>
  <c r="E40" i="1" s="1"/>
  <c r="BO43" i="1"/>
  <c r="O43" i="1" s="1"/>
  <c r="N43" i="1"/>
  <c r="M53" i="1"/>
  <c r="I53" i="1" s="1"/>
  <c r="F53" i="1" s="1"/>
  <c r="E53" i="1" s="1"/>
  <c r="F72" i="1"/>
  <c r="E72" i="1" s="1"/>
  <c r="BO147" i="1"/>
  <c r="O147" i="1" s="1"/>
  <c r="N147" i="1"/>
  <c r="BO79" i="1"/>
  <c r="O79" i="1" s="1"/>
  <c r="N79" i="1"/>
  <c r="BN9" i="1"/>
  <c r="BM12" i="1"/>
  <c r="BO12" i="1" s="1"/>
  <c r="O12" i="1" s="1"/>
  <c r="BN17" i="1"/>
  <c r="BM20" i="1"/>
  <c r="BO20" i="1" s="1"/>
  <c r="O20" i="1" s="1"/>
  <c r="BL23" i="1"/>
  <c r="M34" i="1"/>
  <c r="I34" i="1" s="1"/>
  <c r="F34" i="1" s="1"/>
  <c r="E34" i="1" s="1"/>
  <c r="M38" i="1"/>
  <c r="I38" i="1" s="1"/>
  <c r="F38" i="1" s="1"/>
  <c r="E38" i="1" s="1"/>
  <c r="BL38" i="1"/>
  <c r="BN42" i="1"/>
  <c r="BL45" i="1"/>
  <c r="BM45" i="1"/>
  <c r="F50" i="1"/>
  <c r="E50" i="1" s="1"/>
  <c r="BL58" i="1"/>
  <c r="F64" i="1"/>
  <c r="E64" i="1" s="1"/>
  <c r="M69" i="1"/>
  <c r="I69" i="1" s="1"/>
  <c r="F69" i="1" s="1"/>
  <c r="E69" i="1" s="1"/>
  <c r="N87" i="1"/>
  <c r="N34" i="1"/>
  <c r="BO34" i="1"/>
  <c r="O34" i="1" s="1"/>
  <c r="N50" i="1"/>
  <c r="BO50" i="1"/>
  <c r="O50" i="1" s="1"/>
  <c r="BM7" i="1"/>
  <c r="BO7" i="1" s="1"/>
  <c r="O7" i="1" s="1"/>
  <c r="BN12" i="1"/>
  <c r="BM15" i="1"/>
  <c r="BO15" i="1" s="1"/>
  <c r="O15" i="1" s="1"/>
  <c r="BN20" i="1"/>
  <c r="BL26" i="1"/>
  <c r="BM27" i="1"/>
  <c r="M29" i="1"/>
  <c r="I29" i="1" s="1"/>
  <c r="F29" i="1" s="1"/>
  <c r="E29" i="1" s="1"/>
  <c r="BM30" i="1"/>
  <c r="BO30" i="1" s="1"/>
  <c r="O30" i="1" s="1"/>
  <c r="BL37" i="1"/>
  <c r="BM37" i="1"/>
  <c r="BL39" i="1"/>
  <c r="M47" i="1"/>
  <c r="I47" i="1" s="1"/>
  <c r="F47" i="1" s="1"/>
  <c r="E47" i="1" s="1"/>
  <c r="M48" i="1"/>
  <c r="I48" i="1" s="1"/>
  <c r="F48" i="1" s="1"/>
  <c r="E48" i="1" s="1"/>
  <c r="BL55" i="1"/>
  <c r="N57" i="1"/>
  <c r="BL59" i="1"/>
  <c r="BO95" i="1"/>
  <c r="O95" i="1" s="1"/>
  <c r="N95" i="1"/>
  <c r="BN7" i="1"/>
  <c r="BM10" i="1"/>
  <c r="BO10" i="1" s="1"/>
  <c r="O10" i="1" s="1"/>
  <c r="BN15" i="1"/>
  <c r="BM18" i="1"/>
  <c r="BO18" i="1" s="1"/>
  <c r="O18" i="1" s="1"/>
  <c r="BM21" i="1"/>
  <c r="BO21" i="1" s="1"/>
  <c r="O21" i="1" s="1"/>
  <c r="BM24" i="1"/>
  <c r="BO24" i="1" s="1"/>
  <c r="O24" i="1" s="1"/>
  <c r="BN27" i="1"/>
  <c r="BL28" i="1"/>
  <c r="M33" i="1"/>
  <c r="I33" i="1" s="1"/>
  <c r="F33" i="1" s="1"/>
  <c r="E33" i="1" s="1"/>
  <c r="M42" i="1"/>
  <c r="I42" i="1" s="1"/>
  <c r="F42" i="1" s="1"/>
  <c r="E42" i="1" s="1"/>
  <c r="F45" i="1"/>
  <c r="E45" i="1" s="1"/>
  <c r="BO52" i="1"/>
  <c r="O52" i="1" s="1"/>
  <c r="N52" i="1"/>
  <c r="M54" i="1"/>
  <c r="I54" i="1" s="1"/>
  <c r="F54" i="1" s="1"/>
  <c r="E54" i="1" s="1"/>
  <c r="BO60" i="1"/>
  <c r="O60" i="1" s="1"/>
  <c r="N60" i="1"/>
  <c r="BO74" i="1"/>
  <c r="O74" i="1" s="1"/>
  <c r="BM84" i="1"/>
  <c r="BO107" i="1"/>
  <c r="O107" i="1" s="1"/>
  <c r="N107" i="1"/>
  <c r="M68" i="1"/>
  <c r="I68" i="1" s="1"/>
  <c r="F68" i="1" s="1"/>
  <c r="E68" i="1" s="1"/>
  <c r="BO77" i="1"/>
  <c r="O77" i="1" s="1"/>
  <c r="N77" i="1"/>
  <c r="M87" i="1"/>
  <c r="I87" i="1" s="1"/>
  <c r="F87" i="1" s="1"/>
  <c r="E87" i="1" s="1"/>
  <c r="BO96" i="1"/>
  <c r="O96" i="1" s="1"/>
  <c r="N96" i="1"/>
  <c r="BO118" i="1"/>
  <c r="O118" i="1" s="1"/>
  <c r="N118" i="1"/>
  <c r="M63" i="1"/>
  <c r="I63" i="1" s="1"/>
  <c r="F63" i="1" s="1"/>
  <c r="E63" i="1" s="1"/>
  <c r="BL72" i="1"/>
  <c r="BL73" i="1"/>
  <c r="BO78" i="1"/>
  <c r="O78" i="1" s="1"/>
  <c r="M84" i="1"/>
  <c r="I84" i="1" s="1"/>
  <c r="F84" i="1" s="1"/>
  <c r="E84" i="1" s="1"/>
  <c r="BL91" i="1"/>
  <c r="N92" i="1"/>
  <c r="BO92" i="1"/>
  <c r="O92" i="1" s="1"/>
  <c r="BL93" i="1"/>
  <c r="BO98" i="1"/>
  <c r="O98" i="1" s="1"/>
  <c r="N98" i="1"/>
  <c r="BO115" i="1"/>
  <c r="O115" i="1" s="1"/>
  <c r="N115" i="1"/>
  <c r="BO123" i="1"/>
  <c r="O123" i="1" s="1"/>
  <c r="N123" i="1"/>
  <c r="N141" i="1"/>
  <c r="BO141" i="1"/>
  <c r="O141" i="1" s="1"/>
  <c r="BO67" i="1"/>
  <c r="O67" i="1" s="1"/>
  <c r="N67" i="1"/>
  <c r="F76" i="1"/>
  <c r="E76" i="1" s="1"/>
  <c r="N97" i="1"/>
  <c r="BO97" i="1"/>
  <c r="O97" i="1" s="1"/>
  <c r="N117" i="1"/>
  <c r="BO117" i="1"/>
  <c r="O117" i="1" s="1"/>
  <c r="BO140" i="1"/>
  <c r="O140" i="1" s="1"/>
  <c r="N140" i="1"/>
  <c r="M62" i="1"/>
  <c r="I62" i="1" s="1"/>
  <c r="F62" i="1" s="1"/>
  <c r="E62" i="1" s="1"/>
  <c r="BL68" i="1"/>
  <c r="M79" i="1"/>
  <c r="I79" i="1" s="1"/>
  <c r="F79" i="1" s="1"/>
  <c r="E79" i="1" s="1"/>
  <c r="BL86" i="1"/>
  <c r="BO88" i="1"/>
  <c r="O88" i="1" s="1"/>
  <c r="N88" i="1"/>
  <c r="M71" i="1"/>
  <c r="I71" i="1" s="1"/>
  <c r="F71" i="1" s="1"/>
  <c r="E71" i="1" s="1"/>
  <c r="BO75" i="1"/>
  <c r="O75" i="1" s="1"/>
  <c r="N75" i="1"/>
  <c r="M80" i="1"/>
  <c r="I80" i="1" s="1"/>
  <c r="F80" i="1" s="1"/>
  <c r="E80" i="1" s="1"/>
  <c r="BO83" i="1"/>
  <c r="O83" i="1" s="1"/>
  <c r="N83" i="1"/>
  <c r="BL84" i="1"/>
  <c r="BO90" i="1"/>
  <c r="O90" i="1" s="1"/>
  <c r="N90" i="1"/>
  <c r="M99" i="1"/>
  <c r="I99" i="1" s="1"/>
  <c r="F99" i="1" s="1"/>
  <c r="E99" i="1" s="1"/>
  <c r="M65" i="1"/>
  <c r="I65" i="1" s="1"/>
  <c r="F65" i="1" s="1"/>
  <c r="E65" i="1" s="1"/>
  <c r="BL70" i="1"/>
  <c r="BL76" i="1"/>
  <c r="BL81" i="1"/>
  <c r="N85" i="1"/>
  <c r="BL89" i="1"/>
  <c r="BL62" i="1"/>
  <c r="BL69" i="1"/>
  <c r="M73" i="1"/>
  <c r="I73" i="1" s="1"/>
  <c r="F73" i="1" s="1"/>
  <c r="E73" i="1" s="1"/>
  <c r="BO80" i="1"/>
  <c r="O80" i="1" s="1"/>
  <c r="N80" i="1"/>
  <c r="M91" i="1"/>
  <c r="I91" i="1" s="1"/>
  <c r="F91" i="1" s="1"/>
  <c r="E91" i="1" s="1"/>
  <c r="M96" i="1"/>
  <c r="I96" i="1" s="1"/>
  <c r="F96" i="1" s="1"/>
  <c r="E96" i="1" s="1"/>
  <c r="N99" i="1"/>
  <c r="N131" i="1"/>
  <c r="BO116" i="1"/>
  <c r="O116" i="1" s="1"/>
  <c r="N116" i="1"/>
  <c r="N119" i="1"/>
  <c r="BO122" i="1"/>
  <c r="O122" i="1" s="1"/>
  <c r="M127" i="1"/>
  <c r="I127" i="1" s="1"/>
  <c r="F127" i="1" s="1"/>
  <c r="E127" i="1" s="1"/>
  <c r="BO137" i="1"/>
  <c r="O137" i="1" s="1"/>
  <c r="N137" i="1"/>
  <c r="BO143" i="1"/>
  <c r="O143" i="1" s="1"/>
  <c r="N143" i="1"/>
  <c r="N144" i="1"/>
  <c r="BO144" i="1"/>
  <c r="O144" i="1" s="1"/>
  <c r="BL102" i="1"/>
  <c r="M105" i="1"/>
  <c r="I105" i="1" s="1"/>
  <c r="F105" i="1" s="1"/>
  <c r="E105" i="1" s="1"/>
  <c r="BL113" i="1"/>
  <c r="BL120" i="1"/>
  <c r="BL134" i="1"/>
  <c r="BL138" i="1"/>
  <c r="M146" i="1"/>
  <c r="I146" i="1" s="1"/>
  <c r="F146" i="1" s="1"/>
  <c r="E146" i="1" s="1"/>
  <c r="M148" i="1"/>
  <c r="I148" i="1" s="1"/>
  <c r="F148" i="1" s="1"/>
  <c r="E148" i="1" s="1"/>
  <c r="BL109" i="1"/>
  <c r="N110" i="1"/>
  <c r="BL112" i="1"/>
  <c r="M124" i="1"/>
  <c r="I124" i="1" s="1"/>
  <c r="F124" i="1" s="1"/>
  <c r="E124" i="1" s="1"/>
  <c r="N132" i="1"/>
  <c r="N133" i="1"/>
  <c r="BL100" i="1"/>
  <c r="M104" i="1"/>
  <c r="I104" i="1" s="1"/>
  <c r="F104" i="1" s="1"/>
  <c r="E104" i="1" s="1"/>
  <c r="BO108" i="1"/>
  <c r="O108" i="1" s="1"/>
  <c r="N108" i="1"/>
  <c r="BL111" i="1"/>
  <c r="BO114" i="1"/>
  <c r="O114" i="1" s="1"/>
  <c r="M121" i="1"/>
  <c r="I121" i="1" s="1"/>
  <c r="F121" i="1" s="1"/>
  <c r="E121" i="1" s="1"/>
  <c r="BO129" i="1"/>
  <c r="O129" i="1" s="1"/>
  <c r="N129" i="1"/>
  <c r="BL135" i="1"/>
  <c r="N136" i="1"/>
  <c r="BO136" i="1"/>
  <c r="O136" i="1" s="1"/>
  <c r="BL150" i="1"/>
  <c r="BL103" i="1"/>
  <c r="BL105" i="1"/>
  <c r="M119" i="1"/>
  <c r="I119" i="1" s="1"/>
  <c r="F119" i="1" s="1"/>
  <c r="E119" i="1" s="1"/>
  <c r="BL125" i="1"/>
  <c r="BL126" i="1"/>
  <c r="M128" i="1"/>
  <c r="I128" i="1" s="1"/>
  <c r="F128" i="1" s="1"/>
  <c r="E128" i="1" s="1"/>
  <c r="M138" i="1"/>
  <c r="I138" i="1" s="1"/>
  <c r="F138" i="1" s="1"/>
  <c r="E138" i="1" s="1"/>
  <c r="M140" i="1"/>
  <c r="I140" i="1" s="1"/>
  <c r="F140" i="1" s="1"/>
  <c r="E140" i="1" s="1"/>
  <c r="BO148" i="1"/>
  <c r="O148" i="1" s="1"/>
  <c r="N148" i="1"/>
  <c r="BL149" i="1"/>
  <c r="BL104" i="1"/>
  <c r="M116" i="1"/>
  <c r="I116" i="1" s="1"/>
  <c r="F116" i="1" s="1"/>
  <c r="E116" i="1" s="1"/>
  <c r="BO124" i="1"/>
  <c r="O124" i="1" s="1"/>
  <c r="N124" i="1"/>
  <c r="BO127" i="1"/>
  <c r="O127" i="1" s="1"/>
  <c r="N127" i="1"/>
  <c r="BO130" i="1"/>
  <c r="O130" i="1" s="1"/>
  <c r="M135" i="1"/>
  <c r="I135" i="1" s="1"/>
  <c r="F135" i="1" s="1"/>
  <c r="E135" i="1" s="1"/>
  <c r="BO145" i="1"/>
  <c r="O145" i="1" s="1"/>
  <c r="N145" i="1"/>
  <c r="BL101" i="1"/>
  <c r="BO106" i="1"/>
  <c r="O106" i="1" s="1"/>
  <c r="M113" i="1"/>
  <c r="I113" i="1" s="1"/>
  <c r="F113" i="1" s="1"/>
  <c r="E113" i="1" s="1"/>
  <c r="BL121" i="1"/>
  <c r="BL128" i="1"/>
  <c r="BL142" i="1"/>
  <c r="BQ64" i="1" l="1"/>
  <c r="N81" i="1"/>
  <c r="BO81" i="1"/>
  <c r="O81" i="1" s="1"/>
  <c r="BQ5" i="1"/>
  <c r="BO121" i="1"/>
  <c r="O121" i="1" s="1"/>
  <c r="N121" i="1"/>
  <c r="BQ121" i="1" s="1"/>
  <c r="N104" i="1"/>
  <c r="BO104" i="1"/>
  <c r="O104" i="1" s="1"/>
  <c r="N125" i="1"/>
  <c r="BQ125" i="1" s="1"/>
  <c r="BO125" i="1"/>
  <c r="O125" i="1" s="1"/>
  <c r="BO113" i="1"/>
  <c r="O113" i="1" s="1"/>
  <c r="N113" i="1"/>
  <c r="N76" i="1"/>
  <c r="BO76" i="1"/>
  <c r="O76" i="1" s="1"/>
  <c r="N86" i="1"/>
  <c r="BO86" i="1"/>
  <c r="O86" i="1" s="1"/>
  <c r="BO91" i="1"/>
  <c r="O91" i="1" s="1"/>
  <c r="N91" i="1"/>
  <c r="N31" i="1"/>
  <c r="BO31" i="1"/>
  <c r="O31" i="1" s="1"/>
  <c r="BQ9" i="1"/>
  <c r="BQ83" i="1"/>
  <c r="N149" i="1"/>
  <c r="BO149" i="1"/>
  <c r="O149" i="1" s="1"/>
  <c r="BO100" i="1"/>
  <c r="O100" i="1" s="1"/>
  <c r="N100" i="1"/>
  <c r="N70" i="1"/>
  <c r="BO70" i="1"/>
  <c r="O70" i="1" s="1"/>
  <c r="BQ97" i="1"/>
  <c r="N55" i="1"/>
  <c r="BO55" i="1"/>
  <c r="O55" i="1" s="1"/>
  <c r="N45" i="1"/>
  <c r="BQ54" i="1" s="1"/>
  <c r="BO45" i="1"/>
  <c r="O45" i="1" s="1"/>
  <c r="BO36" i="1"/>
  <c r="O36" i="1" s="1"/>
  <c r="N36" i="1"/>
  <c r="BQ22" i="1"/>
  <c r="BO105" i="1"/>
  <c r="O105" i="1" s="1"/>
  <c r="N105" i="1"/>
  <c r="N68" i="1"/>
  <c r="BQ68" i="1" s="1"/>
  <c r="BO68" i="1"/>
  <c r="O68" i="1" s="1"/>
  <c r="N26" i="1"/>
  <c r="BO26" i="1"/>
  <c r="O26" i="1" s="1"/>
  <c r="BQ19" i="1"/>
  <c r="N128" i="1"/>
  <c r="BO128" i="1"/>
  <c r="O128" i="1" s="1"/>
  <c r="BO126" i="1"/>
  <c r="O126" i="1" s="1"/>
  <c r="N126" i="1"/>
  <c r="BO135" i="1"/>
  <c r="O135" i="1" s="1"/>
  <c r="N135" i="1"/>
  <c r="BQ135" i="1" s="1"/>
  <c r="N112" i="1"/>
  <c r="BO112" i="1"/>
  <c r="O112" i="1" s="1"/>
  <c r="N120" i="1"/>
  <c r="BO120" i="1"/>
  <c r="O120" i="1" s="1"/>
  <c r="N109" i="1"/>
  <c r="BO109" i="1"/>
  <c r="O109" i="1" s="1"/>
  <c r="BO102" i="1"/>
  <c r="O102" i="1" s="1"/>
  <c r="N102" i="1"/>
  <c r="BO69" i="1"/>
  <c r="O69" i="1" s="1"/>
  <c r="N69" i="1"/>
  <c r="N29" i="1"/>
  <c r="BQ15" i="1" s="1"/>
  <c r="BO29" i="1"/>
  <c r="O29" i="1" s="1"/>
  <c r="BQ127" i="1"/>
  <c r="BO103" i="1"/>
  <c r="O103" i="1" s="1"/>
  <c r="N103" i="1"/>
  <c r="BQ133" i="1"/>
  <c r="N62" i="1"/>
  <c r="BO62" i="1"/>
  <c r="O62" i="1" s="1"/>
  <c r="N73" i="1"/>
  <c r="BQ73" i="1" s="1"/>
  <c r="BO73" i="1"/>
  <c r="O73" i="1" s="1"/>
  <c r="BO28" i="1"/>
  <c r="O28" i="1" s="1"/>
  <c r="N28" i="1"/>
  <c r="BQ78" i="1" s="1"/>
  <c r="BQ87" i="1"/>
  <c r="BO38" i="1"/>
  <c r="O38" i="1" s="1"/>
  <c r="N38" i="1"/>
  <c r="BQ38" i="1" s="1"/>
  <c r="BO27" i="1"/>
  <c r="O27" i="1" s="1"/>
  <c r="N27" i="1"/>
  <c r="BQ17" i="1" s="1"/>
  <c r="BQ144" i="1"/>
  <c r="N39" i="1"/>
  <c r="BO39" i="1"/>
  <c r="O39" i="1" s="1"/>
  <c r="BO65" i="1"/>
  <c r="O65" i="1" s="1"/>
  <c r="N65" i="1"/>
  <c r="BQ56" i="1" s="1"/>
  <c r="BQ48" i="1"/>
  <c r="BQ6" i="1"/>
  <c r="BQ20" i="1"/>
  <c r="N101" i="1"/>
  <c r="BO101" i="1"/>
  <c r="O101" i="1" s="1"/>
  <c r="BO150" i="1"/>
  <c r="O150" i="1" s="1"/>
  <c r="N150" i="1"/>
  <c r="N89" i="1"/>
  <c r="BO89" i="1"/>
  <c r="O89" i="1" s="1"/>
  <c r="BO72" i="1"/>
  <c r="O72" i="1" s="1"/>
  <c r="N72" i="1"/>
  <c r="BQ72" i="1" s="1"/>
  <c r="BO93" i="1"/>
  <c r="O93" i="1" s="1"/>
  <c r="N93" i="1"/>
  <c r="BQ93" i="1" s="1"/>
  <c r="BQ53" i="1"/>
  <c r="BQ132" i="1"/>
  <c r="BO111" i="1"/>
  <c r="O111" i="1" s="1"/>
  <c r="N111" i="1"/>
  <c r="N138" i="1"/>
  <c r="BO138" i="1"/>
  <c r="O138" i="1" s="1"/>
  <c r="BO142" i="1"/>
  <c r="O142" i="1" s="1"/>
  <c r="N142" i="1"/>
  <c r="BQ145" i="1"/>
  <c r="BQ136" i="1"/>
  <c r="BQ108" i="1"/>
  <c r="BO134" i="1"/>
  <c r="O134" i="1" s="1"/>
  <c r="N134" i="1"/>
  <c r="N84" i="1"/>
  <c r="BO84" i="1"/>
  <c r="O84" i="1" s="1"/>
  <c r="BQ88" i="1"/>
  <c r="BQ141" i="1"/>
  <c r="BQ118" i="1"/>
  <c r="BQ52" i="1"/>
  <c r="BO59" i="1"/>
  <c r="O59" i="1" s="1"/>
  <c r="N59" i="1"/>
  <c r="N37" i="1"/>
  <c r="BQ37" i="1" s="1"/>
  <c r="BO37" i="1"/>
  <c r="O37" i="1" s="1"/>
  <c r="N58" i="1"/>
  <c r="BO58" i="1"/>
  <c r="O58" i="1" s="1"/>
  <c r="N23" i="1"/>
  <c r="BQ13" i="1" s="1"/>
  <c r="BO23" i="1"/>
  <c r="O23" i="1" s="1"/>
  <c r="BQ147" i="1"/>
  <c r="BO44" i="1"/>
  <c r="O44" i="1" s="1"/>
  <c r="N44" i="1"/>
  <c r="BQ32" i="1" s="1"/>
  <c r="BQ51" i="1"/>
  <c r="BQ40" i="1"/>
  <c r="BQ63" i="1"/>
  <c r="BQ33" i="1"/>
  <c r="BQ25" i="1"/>
  <c r="BQ134" i="1" l="1"/>
  <c r="BQ138" i="1"/>
  <c r="BQ10" i="1"/>
  <c r="BQ39" i="1"/>
  <c r="BQ60" i="1"/>
  <c r="BQ103" i="1"/>
  <c r="BQ99" i="1"/>
  <c r="BQ11" i="1"/>
  <c r="BQ26" i="1"/>
  <c r="BQ24" i="1"/>
  <c r="BQ55" i="1"/>
  <c r="BQ149" i="1"/>
  <c r="BQ42" i="1"/>
  <c r="BQ129" i="1"/>
  <c r="BQ116" i="1"/>
  <c r="BQ23" i="1"/>
  <c r="BQ111" i="1"/>
  <c r="BQ18" i="1"/>
  <c r="BQ140" i="1"/>
  <c r="BQ14" i="1"/>
  <c r="BQ77" i="1"/>
  <c r="BQ79" i="1"/>
  <c r="BQ102" i="1"/>
  <c r="BQ112" i="1"/>
  <c r="BQ16" i="1"/>
  <c r="BQ115" i="1"/>
  <c r="BQ92" i="1"/>
  <c r="BQ66" i="1"/>
  <c r="BQ86" i="1"/>
  <c r="BQ74" i="1"/>
  <c r="BQ89" i="1"/>
  <c r="BQ21" i="1"/>
  <c r="BQ98" i="1"/>
  <c r="BQ75" i="1"/>
  <c r="BQ36" i="1"/>
  <c r="BQ31" i="1"/>
  <c r="BQ76" i="1"/>
  <c r="BQ57" i="1"/>
  <c r="BQ106" i="1"/>
  <c r="BQ30" i="1"/>
  <c r="BQ124" i="1"/>
  <c r="BQ44" i="1"/>
  <c r="BQ114" i="1"/>
  <c r="BQ43" i="1"/>
  <c r="BQ150" i="1"/>
  <c r="BQ65" i="1"/>
  <c r="BQ7" i="1"/>
  <c r="BR15" i="1" s="1"/>
  <c r="J15" i="1" s="1"/>
  <c r="BQ67" i="1"/>
  <c r="BQ29" i="1"/>
  <c r="BQ109" i="1"/>
  <c r="BQ126" i="1"/>
  <c r="BQ82" i="1"/>
  <c r="BQ105" i="1"/>
  <c r="BQ146" i="1"/>
  <c r="BQ70" i="1"/>
  <c r="BQ41" i="1"/>
  <c r="BQ50" i="1"/>
  <c r="BQ131" i="1"/>
  <c r="BQ104" i="1"/>
  <c r="BQ107" i="1"/>
  <c r="BQ8" i="1"/>
  <c r="BR144" i="1" s="1"/>
  <c r="J144" i="1" s="1"/>
  <c r="BQ58" i="1"/>
  <c r="BQ84" i="1"/>
  <c r="BQ90" i="1"/>
  <c r="BQ95" i="1"/>
  <c r="BQ35" i="1"/>
  <c r="BQ100" i="1"/>
  <c r="BQ96" i="1"/>
  <c r="BQ113" i="1"/>
  <c r="BQ94" i="1"/>
  <c r="BQ142" i="1"/>
  <c r="BQ85" i="1"/>
  <c r="BQ12" i="1"/>
  <c r="BQ34" i="1"/>
  <c r="BQ117" i="1"/>
  <c r="BQ61" i="1"/>
  <c r="BQ59" i="1"/>
  <c r="BQ80" i="1"/>
  <c r="BQ119" i="1"/>
  <c r="BQ143" i="1"/>
  <c r="BQ71" i="1"/>
  <c r="BQ46" i="1"/>
  <c r="BQ28" i="1"/>
  <c r="BQ62" i="1"/>
  <c r="BQ69" i="1"/>
  <c r="BQ139" i="1"/>
  <c r="BQ148" i="1"/>
  <c r="BQ45" i="1"/>
  <c r="BQ130" i="1"/>
  <c r="BQ91" i="1"/>
  <c r="BQ81" i="1"/>
  <c r="BQ47" i="1"/>
  <c r="BQ101" i="1"/>
  <c r="BQ27" i="1"/>
  <c r="BR135" i="1" s="1"/>
  <c r="J135" i="1" s="1"/>
  <c r="BQ120" i="1"/>
  <c r="BQ128" i="1"/>
  <c r="BQ123" i="1"/>
  <c r="BQ49" i="1"/>
  <c r="BQ110" i="1"/>
  <c r="BQ137" i="1"/>
  <c r="BQ122" i="1"/>
  <c r="BR122" i="1" s="1"/>
  <c r="J122" i="1" s="1"/>
  <c r="BR137" i="1" l="1"/>
  <c r="J137" i="1" s="1"/>
  <c r="BR5" i="1"/>
  <c r="J5" i="1" s="1"/>
  <c r="BR34" i="1"/>
  <c r="J34" i="1" s="1"/>
  <c r="BR90" i="1"/>
  <c r="J90" i="1" s="1"/>
  <c r="BR104" i="1"/>
  <c r="J104" i="1" s="1"/>
  <c r="BR126" i="1"/>
  <c r="J126" i="1" s="1"/>
  <c r="BR43" i="1"/>
  <c r="J43" i="1" s="1"/>
  <c r="BR73" i="1"/>
  <c r="J73" i="1" s="1"/>
  <c r="BR98" i="1"/>
  <c r="J98" i="1" s="1"/>
  <c r="BR6" i="1"/>
  <c r="J6" i="1" s="1"/>
  <c r="BR102" i="1"/>
  <c r="J102" i="1" s="1"/>
  <c r="BR23" i="1"/>
  <c r="J23" i="1" s="1"/>
  <c r="BR149" i="1"/>
  <c r="J149" i="1" s="1"/>
  <c r="BR39" i="1"/>
  <c r="J39" i="1" s="1"/>
  <c r="BR38" i="1"/>
  <c r="J38" i="1" s="1"/>
  <c r="BR133" i="1"/>
  <c r="J133" i="1" s="1"/>
  <c r="BR46" i="1"/>
  <c r="J46" i="1" s="1"/>
  <c r="BR94" i="1"/>
  <c r="J94" i="1" s="1"/>
  <c r="BR110" i="1"/>
  <c r="J110" i="1" s="1"/>
  <c r="BR72" i="1"/>
  <c r="J72" i="1" s="1"/>
  <c r="BR130" i="1"/>
  <c r="J130" i="1" s="1"/>
  <c r="BR71" i="1"/>
  <c r="J71" i="1" s="1"/>
  <c r="BR12" i="1"/>
  <c r="J12" i="1" s="1"/>
  <c r="BR121" i="1"/>
  <c r="J121" i="1" s="1"/>
  <c r="BR84" i="1"/>
  <c r="J84" i="1" s="1"/>
  <c r="BR131" i="1"/>
  <c r="J131" i="1" s="1"/>
  <c r="BR109" i="1"/>
  <c r="J109" i="1" s="1"/>
  <c r="BR145" i="1"/>
  <c r="J145" i="1" s="1"/>
  <c r="BR40" i="1"/>
  <c r="J40" i="1" s="1"/>
  <c r="BR21" i="1"/>
  <c r="J21" i="1" s="1"/>
  <c r="BR74" i="1"/>
  <c r="J74" i="1" s="1"/>
  <c r="BR79" i="1"/>
  <c r="J79" i="1" s="1"/>
  <c r="BR63" i="1"/>
  <c r="J63" i="1" s="1"/>
  <c r="BR55" i="1"/>
  <c r="J55" i="1" s="1"/>
  <c r="BR20" i="1"/>
  <c r="J20" i="1" s="1"/>
  <c r="BR56" i="1"/>
  <c r="J56" i="1" s="1"/>
  <c r="BR49" i="1"/>
  <c r="J49" i="1" s="1"/>
  <c r="BR132" i="1"/>
  <c r="J132" i="1" s="1"/>
  <c r="BR113" i="1"/>
  <c r="J113" i="1" s="1"/>
  <c r="BR58" i="1"/>
  <c r="J58" i="1" s="1"/>
  <c r="BR50" i="1"/>
  <c r="J50" i="1" s="1"/>
  <c r="BR29" i="1"/>
  <c r="J29" i="1" s="1"/>
  <c r="BR114" i="1"/>
  <c r="J114" i="1" s="1"/>
  <c r="BR106" i="1"/>
  <c r="J106" i="1" s="1"/>
  <c r="BR48" i="1"/>
  <c r="J48" i="1" s="1"/>
  <c r="BR86" i="1"/>
  <c r="J86" i="1" s="1"/>
  <c r="BR77" i="1"/>
  <c r="J77" i="1" s="1"/>
  <c r="BR116" i="1"/>
  <c r="J116" i="1" s="1"/>
  <c r="BR24" i="1"/>
  <c r="J24" i="1" s="1"/>
  <c r="BR10" i="1"/>
  <c r="J10" i="1" s="1"/>
  <c r="BR32" i="1"/>
  <c r="J32" i="1" s="1"/>
  <c r="BR91" i="1"/>
  <c r="J91" i="1" s="1"/>
  <c r="BR85" i="1"/>
  <c r="J85" i="1" s="1"/>
  <c r="BR119" i="1"/>
  <c r="J119" i="1" s="1"/>
  <c r="BR96" i="1"/>
  <c r="J96" i="1" s="1"/>
  <c r="BR51" i="1"/>
  <c r="J51" i="1" s="1"/>
  <c r="BR41" i="1"/>
  <c r="J41" i="1" s="1"/>
  <c r="BR67" i="1"/>
  <c r="J67" i="1" s="1"/>
  <c r="BR44" i="1"/>
  <c r="J44" i="1" s="1"/>
  <c r="BR57" i="1"/>
  <c r="J57" i="1" s="1"/>
  <c r="BR89" i="1"/>
  <c r="J89" i="1" s="1"/>
  <c r="BR66" i="1"/>
  <c r="J66" i="1" s="1"/>
  <c r="BR14" i="1"/>
  <c r="J14" i="1" s="1"/>
  <c r="BR147" i="1"/>
  <c r="J147" i="1" s="1"/>
  <c r="BR26" i="1"/>
  <c r="J26" i="1" s="1"/>
  <c r="BR138" i="1"/>
  <c r="J138" i="1" s="1"/>
  <c r="BR17" i="1"/>
  <c r="J17" i="1" s="1"/>
  <c r="BR45" i="1"/>
  <c r="J45" i="1" s="1"/>
  <c r="BR123" i="1"/>
  <c r="J123" i="1" s="1"/>
  <c r="BR25" i="1"/>
  <c r="J25" i="1" s="1"/>
  <c r="BR142" i="1"/>
  <c r="J142" i="1" s="1"/>
  <c r="BR128" i="1"/>
  <c r="J128" i="1" s="1"/>
  <c r="BR127" i="1"/>
  <c r="J127" i="1" s="1"/>
  <c r="BR139" i="1"/>
  <c r="J139" i="1" s="1"/>
  <c r="BR80" i="1"/>
  <c r="J80" i="1" s="1"/>
  <c r="BR37" i="1"/>
  <c r="J37" i="1" s="1"/>
  <c r="BR9" i="1"/>
  <c r="J9" i="1" s="1"/>
  <c r="BR22" i="1"/>
  <c r="J22" i="1" s="1"/>
  <c r="BR70" i="1"/>
  <c r="J70" i="1" s="1"/>
  <c r="BR87" i="1"/>
  <c r="J87" i="1" s="1"/>
  <c r="BR124" i="1"/>
  <c r="J124" i="1" s="1"/>
  <c r="BR76" i="1"/>
  <c r="J76" i="1" s="1"/>
  <c r="BR93" i="1"/>
  <c r="J93" i="1" s="1"/>
  <c r="BR92" i="1"/>
  <c r="J92" i="1" s="1"/>
  <c r="BR140" i="1"/>
  <c r="J140" i="1" s="1"/>
  <c r="BR19" i="1"/>
  <c r="J19" i="1" s="1"/>
  <c r="BR11" i="1"/>
  <c r="J11" i="1" s="1"/>
  <c r="BR134" i="1"/>
  <c r="J134" i="1" s="1"/>
  <c r="BR101" i="1"/>
  <c r="J101" i="1" s="1"/>
  <c r="BR143" i="1"/>
  <c r="J143" i="1" s="1"/>
  <c r="BR148" i="1"/>
  <c r="J148" i="1" s="1"/>
  <c r="BR120" i="1"/>
  <c r="J120" i="1" s="1"/>
  <c r="BR141" i="1"/>
  <c r="J141" i="1" s="1"/>
  <c r="BR69" i="1"/>
  <c r="J69" i="1" s="1"/>
  <c r="BR59" i="1"/>
  <c r="J59" i="1" s="1"/>
  <c r="BR125" i="1"/>
  <c r="J125" i="1" s="1"/>
  <c r="BR100" i="1"/>
  <c r="J100" i="1" s="1"/>
  <c r="BR146" i="1"/>
  <c r="J146" i="1" s="1"/>
  <c r="BR7" i="1"/>
  <c r="J7" i="1" s="1"/>
  <c r="BR88" i="1"/>
  <c r="J88" i="1" s="1"/>
  <c r="BR31" i="1"/>
  <c r="J31" i="1" s="1"/>
  <c r="BR136" i="1"/>
  <c r="J136" i="1" s="1"/>
  <c r="BR115" i="1"/>
  <c r="J115" i="1" s="1"/>
  <c r="BR18" i="1"/>
  <c r="J18" i="1" s="1"/>
  <c r="BR53" i="1"/>
  <c r="J53" i="1" s="1"/>
  <c r="BR99" i="1"/>
  <c r="J99" i="1" s="1"/>
  <c r="BR52" i="1"/>
  <c r="J52" i="1" s="1"/>
  <c r="BR54" i="1"/>
  <c r="J54" i="1" s="1"/>
  <c r="BR47" i="1"/>
  <c r="J47" i="1" s="1"/>
  <c r="BR62" i="1"/>
  <c r="J62" i="1" s="1"/>
  <c r="BR61" i="1"/>
  <c r="J61" i="1" s="1"/>
  <c r="BR35" i="1"/>
  <c r="J35" i="1" s="1"/>
  <c r="BR8" i="1"/>
  <c r="J8" i="1" s="1"/>
  <c r="BR105" i="1"/>
  <c r="J105" i="1" s="1"/>
  <c r="BR65" i="1"/>
  <c r="J65" i="1" s="1"/>
  <c r="BR30" i="1"/>
  <c r="J30" i="1" s="1"/>
  <c r="BR36" i="1"/>
  <c r="J36" i="1" s="1"/>
  <c r="BR64" i="1"/>
  <c r="J64" i="1" s="1"/>
  <c r="BR16" i="1"/>
  <c r="J16" i="1" s="1"/>
  <c r="BR111" i="1"/>
  <c r="J111" i="1" s="1"/>
  <c r="BR129" i="1"/>
  <c r="J129" i="1" s="1"/>
  <c r="BR103" i="1"/>
  <c r="J103" i="1" s="1"/>
  <c r="BR33" i="1"/>
  <c r="J33" i="1" s="1"/>
  <c r="BR78" i="1"/>
  <c r="J78" i="1" s="1"/>
  <c r="BR27" i="1"/>
  <c r="J27" i="1" s="1"/>
  <c r="BR81" i="1"/>
  <c r="J81" i="1" s="1"/>
  <c r="BR28" i="1"/>
  <c r="J28" i="1" s="1"/>
  <c r="BR117" i="1"/>
  <c r="J117" i="1" s="1"/>
  <c r="BR108" i="1"/>
  <c r="J108" i="1" s="1"/>
  <c r="BR95" i="1"/>
  <c r="J95" i="1" s="1"/>
  <c r="BR107" i="1"/>
  <c r="J107" i="1" s="1"/>
  <c r="BR82" i="1"/>
  <c r="J82" i="1" s="1"/>
  <c r="BR150" i="1"/>
  <c r="J150" i="1" s="1"/>
  <c r="BR83" i="1"/>
  <c r="J83" i="1" s="1"/>
  <c r="BR75" i="1"/>
  <c r="J75" i="1" s="1"/>
  <c r="BR68" i="1"/>
  <c r="J68" i="1" s="1"/>
  <c r="BR112" i="1"/>
  <c r="J112" i="1" s="1"/>
  <c r="BR118" i="1"/>
  <c r="J118" i="1" s="1"/>
  <c r="BR42" i="1"/>
  <c r="J42" i="1" s="1"/>
  <c r="BR60" i="1"/>
  <c r="J60" i="1" s="1"/>
  <c r="BR97" i="1"/>
  <c r="J97" i="1" s="1"/>
  <c r="BR13" i="1"/>
  <c r="J13" i="1" s="1"/>
</calcChain>
</file>

<file path=xl/sharedStrings.xml><?xml version="1.0" encoding="utf-8"?>
<sst xmlns="http://schemas.openxmlformats.org/spreadsheetml/2006/main" count="327" uniqueCount="185">
  <si>
    <t>Pasaules kausa posms</t>
  </si>
  <si>
    <t>Max P</t>
  </si>
  <si>
    <t>65 % no Max P</t>
  </si>
  <si>
    <t>Kārtas</t>
  </si>
  <si>
    <t>20-06-2022</t>
  </si>
  <si>
    <t>Reitinga koeficents:</t>
  </si>
  <si>
    <t xml:space="preserve">     Sacensību vieta: </t>
  </si>
  <si>
    <t>Pretinieku   IK</t>
  </si>
  <si>
    <t>Bucholts</t>
  </si>
  <si>
    <t>Nr.</t>
  </si>
  <si>
    <t>Uzvārds,Vārds</t>
  </si>
  <si>
    <t>Kolektīvs         dz. vieta</t>
  </si>
  <si>
    <t>Tit.</t>
  </si>
  <si>
    <t>IK/f</t>
  </si>
  <si>
    <t>IK+</t>
  </si>
  <si>
    <t>IK/s</t>
  </si>
  <si>
    <t>R</t>
  </si>
  <si>
    <t>F-L</t>
  </si>
  <si>
    <t>V</t>
  </si>
  <si>
    <t>P</t>
  </si>
  <si>
    <t>S</t>
  </si>
  <si>
    <t>Ikop</t>
  </si>
  <si>
    <t>Buh</t>
  </si>
  <si>
    <t>Buh HiLo</t>
  </si>
  <si>
    <t>Buch.</t>
  </si>
  <si>
    <t>MIN</t>
  </si>
  <si>
    <t>MAX</t>
  </si>
  <si>
    <t>N.Buch.</t>
  </si>
  <si>
    <t>Ranking
P =&gt; Buh =&gt;BuhHiLo</t>
  </si>
  <si>
    <t>Place</t>
  </si>
  <si>
    <t>Mednis Agris</t>
  </si>
  <si>
    <t>LAT</t>
  </si>
  <si>
    <t>Mednis Aldis</t>
  </si>
  <si>
    <t>Jukstaks Ilmars</t>
  </si>
  <si>
    <t>Golts Ainars</t>
  </si>
  <si>
    <t>Kampans Uldis</t>
  </si>
  <si>
    <t>Bisovs Aldis</t>
  </si>
  <si>
    <t>Krasts Andris</t>
  </si>
  <si>
    <t>Reinbergs Arvids</t>
  </si>
  <si>
    <t>Mosans Stanislavs</t>
  </si>
  <si>
    <t>Ramba Igors</t>
  </si>
  <si>
    <t>Aleksejenko Stanislavs</t>
  </si>
  <si>
    <t>Leitis Raimonds</t>
  </si>
  <si>
    <t>Raidlepp Oskar</t>
  </si>
  <si>
    <t>EST</t>
  </si>
  <si>
    <t>Laze Aivars</t>
  </si>
  <si>
    <t>Lelis Jazeps</t>
  </si>
  <si>
    <t>Laugalis Arturs</t>
  </si>
  <si>
    <t>Srenks Martins</t>
  </si>
  <si>
    <t>Pecs Ainars</t>
  </si>
  <si>
    <t>Akentjevs Aleksandrs</t>
  </si>
  <si>
    <t>Petersons Aivars</t>
  </si>
  <si>
    <t>Dzenis Guntars</t>
  </si>
  <si>
    <t>Subacs Aleksandrs</t>
  </si>
  <si>
    <t>Balodis Gunārs</t>
  </si>
  <si>
    <t>Putans Raimonds</t>
  </si>
  <si>
    <t>Tapins Janis</t>
  </si>
  <si>
    <t>Kelle Dainis</t>
  </si>
  <si>
    <t>Rozitis Margis</t>
  </si>
  <si>
    <t>Zugs Edvins</t>
  </si>
  <si>
    <t>Rassohins Anatolijs</t>
  </si>
  <si>
    <t>Balodis Alvis</t>
  </si>
  <si>
    <t>Locmels Imants</t>
  </si>
  <si>
    <t>Arajs Aivars</t>
  </si>
  <si>
    <t>Laumanis Normunds</t>
  </si>
  <si>
    <t>Belonoscenko Nikolajs</t>
  </si>
  <si>
    <t>Lepist Mikk</t>
  </si>
  <si>
    <t>Eglitis Uldis</t>
  </si>
  <si>
    <t>Gailis Andris</t>
  </si>
  <si>
    <t>Ivanovs Romans</t>
  </si>
  <si>
    <t>Armuska Antons</t>
  </si>
  <si>
    <t>Malcenieks Janis</t>
  </si>
  <si>
    <t>Elva Hillar</t>
  </si>
  <si>
    <t>Jaunbruns Arnis</t>
  </si>
  <si>
    <t>Lepist Marek</t>
  </si>
  <si>
    <t>Kask Tonu</t>
  </si>
  <si>
    <t>Liepins Guntars</t>
  </si>
  <si>
    <t>Mehik Viljar</t>
  </si>
  <si>
    <t>Zalans Uldis</t>
  </si>
  <si>
    <t>Ulbins Dainis</t>
  </si>
  <si>
    <t>Lapsins Aivars</t>
  </si>
  <si>
    <t>Mererand Urmas</t>
  </si>
  <si>
    <t>Leonovs Ivans</t>
  </si>
  <si>
    <t>Ozols Dainis</t>
  </si>
  <si>
    <t>Liepins Viktors</t>
  </si>
  <si>
    <t>Mironovs Aleksejs</t>
  </si>
  <si>
    <t>Laugals Krists</t>
  </si>
  <si>
    <t>Laks Tonis</t>
  </si>
  <si>
    <t>Caklis Aivars</t>
  </si>
  <si>
    <t>Cela Māris</t>
  </si>
  <si>
    <t>Plavnieks Gunars</t>
  </si>
  <si>
    <t>Mironjuk Juri</t>
  </si>
  <si>
    <t>Naglis Juris</t>
  </si>
  <si>
    <t>Perkons Janis</t>
  </si>
  <si>
    <t>Pumpins Juris</t>
  </si>
  <si>
    <t>Nikanovs Dimitrs</t>
  </si>
  <si>
    <t>GER</t>
  </si>
  <si>
    <t>Michelis Aleksander</t>
  </si>
  <si>
    <t>Kuzmins Arturs</t>
  </si>
  <si>
    <t>Karu Olav</t>
  </si>
  <si>
    <t>Bērziņš Edgars</t>
  </si>
  <si>
    <t>Lagzdins Andris</t>
  </si>
  <si>
    <t>Vaho Gunnar</t>
  </si>
  <si>
    <t>Janovskis Heinrihs</t>
  </si>
  <si>
    <t>Aksiim Janis</t>
  </si>
  <si>
    <t>Liparts Zigurds</t>
  </si>
  <si>
    <t>Tindenovskis Aldis</t>
  </si>
  <si>
    <t>Prohorovs Boriss</t>
  </si>
  <si>
    <t>Atslega Aigars</t>
  </si>
  <si>
    <t>Narusevics Raimonds</t>
  </si>
  <si>
    <t>Feldmans Raitis</t>
  </si>
  <si>
    <t>Dumins Janis</t>
  </si>
  <si>
    <t>Rusakovs Vladimirs</t>
  </si>
  <si>
    <t>Poltrago Marek</t>
  </si>
  <si>
    <t>Pumpins Aivars</t>
  </si>
  <si>
    <t>Dubults Agris</t>
  </si>
  <si>
    <t>Talistu Urmas</t>
  </si>
  <si>
    <t>Lukasevics Vjaceslavs</t>
  </si>
  <si>
    <t>Paegle Kaspars</t>
  </si>
  <si>
    <t>Reinbergs Maris</t>
  </si>
  <si>
    <t>Fausts Ugis</t>
  </si>
  <si>
    <t>Manrose Juris</t>
  </si>
  <si>
    <t>USA</t>
  </si>
  <si>
    <t>Vagentrocis Edgars</t>
  </si>
  <si>
    <t>Ositis Ainars</t>
  </si>
  <si>
    <t>Tiesnesis Viesturs</t>
  </si>
  <si>
    <t>Cudars Roberts</t>
  </si>
  <si>
    <t>Lepist Mihkel</t>
  </si>
  <si>
    <t>Borisevics Anatolijs</t>
  </si>
  <si>
    <t>Pari Tiit</t>
  </si>
  <si>
    <t>Dambergs Janis</t>
  </si>
  <si>
    <t>Kaulins Armands</t>
  </si>
  <si>
    <t>Viksna Raivo</t>
  </si>
  <si>
    <t>Abele Dzintars</t>
  </si>
  <si>
    <t>Andrusaitis Janis</t>
  </si>
  <si>
    <t>Arbidans Gunars</t>
  </si>
  <si>
    <t>Are Janis</t>
  </si>
  <si>
    <t>Augulis Guntis</t>
  </si>
  <si>
    <t>Bilinskis Ainis</t>
  </si>
  <si>
    <t>Indrans Ilgonis</t>
  </si>
  <si>
    <t>Kalns Martins</t>
  </si>
  <si>
    <t>Kuntson Styven</t>
  </si>
  <si>
    <t>Lakis Juris</t>
  </si>
  <si>
    <t>Marga Martins</t>
  </si>
  <si>
    <t>Nikitenko Norberts</t>
  </si>
  <si>
    <t>Petrovs Lauris</t>
  </si>
  <si>
    <t>Rogulins Aleksejs</t>
  </si>
  <si>
    <t>Silins Edgars</t>
  </si>
  <si>
    <t>Stabulnieks Igors</t>
  </si>
  <si>
    <t>Zagorskis Talivaldis</t>
  </si>
  <si>
    <t>Kuzmins Viktors</t>
  </si>
  <si>
    <t>Kapper Tonu</t>
  </si>
  <si>
    <t>Lauberts Janis</t>
  </si>
  <si>
    <t>Treijs Karlis</t>
  </si>
  <si>
    <t>Aas Andrus</t>
  </si>
  <si>
    <t>Ruuto Aarne</t>
  </si>
  <si>
    <t>Heina Vallo</t>
  </si>
  <si>
    <t>Abele Jānis</t>
  </si>
  <si>
    <t>Bakuns Ēriks</t>
  </si>
  <si>
    <t>Brigmanis-Bridis Viesturs</t>
  </si>
  <si>
    <t>Cuda Aigars</t>
  </si>
  <si>
    <t>Einiks Edgars</t>
  </si>
  <si>
    <t>Lucis Janis</t>
  </si>
  <si>
    <t>Petrovskis Rudolfs</t>
  </si>
  <si>
    <t>Posnoi Jevgeni</t>
  </si>
  <si>
    <t>Sevastjanovs Leons</t>
  </si>
  <si>
    <t>Sjomkans Aleksandrs</t>
  </si>
  <si>
    <t>Bondars Igors</t>
  </si>
  <si>
    <t>Caklis Janis</t>
  </si>
  <si>
    <t>Remmel Raavo</t>
  </si>
  <si>
    <t>Braslis-Berzins Edgars</t>
  </si>
  <si>
    <t>Cepulis Romans</t>
  </si>
  <si>
    <t>Golunovs Juris</t>
  </si>
  <si>
    <t>Laanet Ago</t>
  </si>
  <si>
    <t>Leemet Karli</t>
  </si>
  <si>
    <t>Saartok Jaan</t>
  </si>
  <si>
    <t>Sustko Dzintars</t>
  </si>
  <si>
    <t>Taette Meelis</t>
  </si>
  <si>
    <t>Trees Guido</t>
  </si>
  <si>
    <t>Videvik Mait</t>
  </si>
  <si>
    <t xml:space="preserve"> Sacensību tiesnesis:    </t>
  </si>
  <si>
    <t xml:space="preserve">       Galvenais tiesnesis:   </t>
  </si>
  <si>
    <t>Valmiera</t>
  </si>
  <si>
    <t>Juris Firsts</t>
  </si>
  <si>
    <t>Mārtiņš Dišereits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</si>
</sst>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0"/>
      <name val="Arial"/>
    </font>
    <font>
      <b/>
      <i/>
      <sz val="2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color indexed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indexed="14"/>
      <name val="Times New Roman"/>
      <family val="1"/>
      <charset val="186"/>
    </font>
    <font>
      <sz val="9"/>
      <color indexed="14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1" fontId="4" fillId="4" borderId="4" xfId="0" applyNumberFormat="1" applyFont="1" applyFill="1" applyBorder="1" applyAlignment="1">
      <alignment horizontal="center"/>
    </xf>
    <xf numFmtId="0" fontId="2" fillId="5" borderId="0" xfId="0" applyFont="1" applyFill="1"/>
    <xf numFmtId="0" fontId="1" fillId="2" borderId="0" xfId="0" applyFont="1" applyFill="1"/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164" fontId="2" fillId="2" borderId="0" xfId="0" applyNumberFormat="1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2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2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3" borderId="1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vertical="center"/>
    </xf>
    <xf numFmtId="0" fontId="4" fillId="3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center" vertical="center"/>
    </xf>
    <xf numFmtId="1" fontId="4" fillId="2" borderId="16" xfId="0" applyNumberFormat="1" applyFont="1" applyFill="1" applyBorder="1" applyAlignment="1">
      <alignment horizontal="center" vertical="center"/>
    </xf>
    <xf numFmtId="1" fontId="9" fillId="2" borderId="16" xfId="0" applyNumberFormat="1" applyFont="1" applyFill="1" applyBorder="1" applyAlignment="1">
      <alignment horizontal="center" vertical="center"/>
    </xf>
    <xf numFmtId="165" fontId="2" fillId="2" borderId="17" xfId="0" applyNumberFormat="1" applyFont="1" applyFill="1" applyBorder="1" applyAlignment="1">
      <alignment horizontal="center" vertical="center" wrapText="1"/>
    </xf>
    <xf numFmtId="1" fontId="2" fillId="2" borderId="16" xfId="0" applyNumberFormat="1" applyFont="1" applyFill="1" applyBorder="1" applyAlignment="1">
      <alignment horizontal="center" vertical="center" wrapText="1"/>
    </xf>
    <xf numFmtId="1" fontId="10" fillId="2" borderId="16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/>
    </xf>
    <xf numFmtId="1" fontId="2" fillId="2" borderId="9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/>
      <protection hidden="1"/>
    </xf>
    <xf numFmtId="0" fontId="4" fillId="2" borderId="18" xfId="0" applyFont="1" applyFill="1" applyBorder="1" applyAlignment="1" applyProtection="1">
      <alignment horizontal="center" vertical="center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11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11" fillId="2" borderId="15" xfId="0" applyFont="1" applyFill="1" applyBorder="1" applyAlignment="1" applyProtection="1">
      <alignment horizontal="center" vertical="center"/>
      <protection hidden="1"/>
    </xf>
    <xf numFmtId="0" fontId="4" fillId="2" borderId="9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2" fillId="2" borderId="15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1" fontId="2" fillId="5" borderId="25" xfId="0" applyNumberFormat="1" applyFont="1" applyFill="1" applyBorder="1" applyAlignment="1">
      <alignment horizontal="center"/>
    </xf>
    <xf numFmtId="0" fontId="2" fillId="5" borderId="2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/>
    </xf>
    <xf numFmtId="1" fontId="4" fillId="2" borderId="28" xfId="0" applyNumberFormat="1" applyFont="1" applyFill="1" applyBorder="1" applyAlignment="1">
      <alignment horizontal="center" vertical="center"/>
    </xf>
    <xf numFmtId="1" fontId="9" fillId="2" borderId="29" xfId="0" applyNumberFormat="1" applyFont="1" applyFill="1" applyBorder="1" applyAlignment="1">
      <alignment horizontal="center" vertical="center"/>
    </xf>
    <xf numFmtId="165" fontId="2" fillId="2" borderId="25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1" fontId="2" fillId="2" borderId="30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11" fillId="2" borderId="31" xfId="0" applyFont="1" applyFill="1" applyBorder="1" applyAlignment="1" applyProtection="1">
      <alignment horizontal="center" vertical="center"/>
      <protection hidden="1"/>
    </xf>
    <xf numFmtId="0" fontId="4" fillId="2" borderId="32" xfId="0" applyFont="1" applyFill="1" applyBorder="1" applyAlignment="1" applyProtection="1">
      <alignment horizontal="center" vertical="center"/>
      <protection hidden="1"/>
    </xf>
    <xf numFmtId="0" fontId="11" fillId="2" borderId="33" xfId="0" applyFont="1" applyFill="1" applyBorder="1" applyAlignment="1" applyProtection="1">
      <alignment horizontal="center" vertical="center"/>
      <protection hidden="1"/>
    </xf>
    <xf numFmtId="0" fontId="4" fillId="2" borderId="34" xfId="0" applyFont="1" applyFill="1" applyBorder="1" applyAlignment="1" applyProtection="1">
      <alignment horizontal="center" vertical="center"/>
      <protection hidden="1"/>
    </xf>
    <xf numFmtId="0" fontId="11" fillId="2" borderId="35" xfId="0" applyFont="1" applyFill="1" applyBorder="1" applyAlignment="1" applyProtection="1">
      <alignment horizontal="center" vertical="center"/>
      <protection hidden="1"/>
    </xf>
    <xf numFmtId="0" fontId="2" fillId="2" borderId="3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" fontId="2" fillId="5" borderId="4" xfId="0" applyNumberFormat="1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/>
    </xf>
    <xf numFmtId="1" fontId="2" fillId="2" borderId="29" xfId="0" applyNumberFormat="1" applyFont="1" applyFill="1" applyBorder="1" applyAlignment="1">
      <alignment horizontal="center" vertical="center"/>
    </xf>
    <xf numFmtId="1" fontId="2" fillId="2" borderId="2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1" fontId="2" fillId="2" borderId="25" xfId="0" applyNumberFormat="1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1" fontId="9" fillId="2" borderId="37" xfId="0" applyNumberFormat="1" applyFont="1" applyFill="1" applyBorder="1" applyAlignment="1">
      <alignment horizontal="center" vertical="center"/>
    </xf>
    <xf numFmtId="1" fontId="13" fillId="2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4" fillId="2" borderId="38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1" fontId="9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2" fillId="2" borderId="0" xfId="0" applyFont="1" applyFill="1"/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9" fillId="2" borderId="27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3" borderId="2" xfId="0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4" fillId="2" borderId="6" xfId="0" applyFont="1" applyFill="1" applyBorder="1" applyAlignment="1">
      <alignment horizontal="center"/>
    </xf>
    <xf numFmtId="0" fontId="4" fillId="3" borderId="13" xfId="0" applyFont="1" applyFill="1" applyBorder="1" applyAlignment="1" applyProtection="1">
      <alignment horizontal="center"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4" fillId="3" borderId="10" xfId="0" applyFont="1" applyFill="1" applyBorder="1" applyAlignment="1" applyProtection="1">
      <alignment horizontal="center" vertical="center"/>
      <protection hidden="1"/>
    </xf>
    <xf numFmtId="0" fontId="4" fillId="3" borderId="11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Alignment="1">
      <alignment horizontal="center"/>
    </xf>
    <xf numFmtId="0" fontId="4" fillId="3" borderId="12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>
      <alignment horizontal="left"/>
    </xf>
  </cellXfs>
  <cellStyles count="1">
    <cellStyle name="Parasts" xfId="0" builtinId="0"/>
  </cellStyles>
  <dxfs count="18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0070C0"/>
      </font>
      <fill>
        <patternFill>
          <bgColor rgb="FFFFFF00"/>
        </patternFill>
      </fill>
    </dxf>
    <dxf>
      <font>
        <b/>
        <i val="0"/>
        <color rgb="FF00B050"/>
      </font>
      <fill>
        <patternFill>
          <bgColor rgb="FFFFFF00"/>
        </patternFill>
      </fill>
    </dxf>
    <dxf>
      <font>
        <b/>
        <i val="0"/>
        <color rgb="FFFF0000"/>
      </font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 patternType="solid">
          <fgColor indexed="46"/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7"/>
      </font>
      <fill>
        <patternFill>
          <bgColor rgb="FFFFFF00"/>
        </patternFill>
      </fill>
    </dxf>
    <dxf>
      <font>
        <b/>
        <i val="0"/>
        <condense val="0"/>
        <extend val="0"/>
        <color indexed="12"/>
      </font>
      <fill>
        <patternFill>
          <bgColor rgb="FFFFFF00"/>
        </patternFill>
      </fill>
    </dxf>
    <dxf>
      <font>
        <b/>
        <i val="0"/>
        <condense val="0"/>
        <extend val="0"/>
        <color indexed="1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0790D-1174-4953-AD29-AA906EBC7113}">
  <sheetPr codeName="Lapa2"/>
  <dimension ref="A1:CE160"/>
  <sheetViews>
    <sheetView tabSelected="1" topLeftCell="A133" workbookViewId="0">
      <selection activeCell="J159" sqref="J159"/>
    </sheetView>
  </sheetViews>
  <sheetFormatPr defaultColWidth="9.109375" defaultRowHeight="13.2" x14ac:dyDescent="0.25"/>
  <cols>
    <col min="1" max="1" width="3.44140625" style="1" customWidth="1"/>
    <col min="2" max="2" width="17.44140625" style="1" customWidth="1"/>
    <col min="3" max="3" width="11.33203125" style="107" customWidth="1"/>
    <col min="4" max="4" width="5" style="1" customWidth="1"/>
    <col min="5" max="12" width="4.6640625" style="1" customWidth="1"/>
    <col min="13" max="15" width="5" style="1" customWidth="1"/>
    <col min="16" max="16" width="3.33203125" style="1" customWidth="1"/>
    <col min="17" max="17" width="2.6640625" style="1" customWidth="1"/>
    <col min="18" max="18" width="3.33203125" style="1" customWidth="1"/>
    <col min="19" max="19" width="2.6640625" style="1" customWidth="1"/>
    <col min="20" max="20" width="3.33203125" style="1" customWidth="1"/>
    <col min="21" max="21" width="2.6640625" style="1" customWidth="1"/>
    <col min="22" max="22" width="3.33203125" style="1" customWidth="1"/>
    <col min="23" max="23" width="2.6640625" style="1" customWidth="1"/>
    <col min="24" max="24" width="3.33203125" style="1" customWidth="1"/>
    <col min="25" max="25" width="2.6640625" style="1" customWidth="1"/>
    <col min="26" max="26" width="3.33203125" style="1" customWidth="1"/>
    <col min="27" max="27" width="2.6640625" style="1" customWidth="1"/>
    <col min="28" max="28" width="3.33203125" style="1" customWidth="1"/>
    <col min="29" max="29" width="2.6640625" style="1" customWidth="1"/>
    <col min="30" max="30" width="3.33203125" style="1" customWidth="1"/>
    <col min="31" max="31" width="2.6640625" style="1" customWidth="1"/>
    <col min="32" max="32" width="3.33203125" style="1" customWidth="1"/>
    <col min="33" max="33" width="2.6640625" style="1" customWidth="1"/>
    <col min="34" max="34" width="3.33203125" style="1" customWidth="1"/>
    <col min="35" max="35" width="2.6640625" style="1" customWidth="1"/>
    <col min="36" max="36" width="3.33203125" style="1" customWidth="1"/>
    <col min="37" max="37" width="2.6640625" style="1" customWidth="1"/>
    <col min="38" max="38" width="2.44140625" style="1" customWidth="1"/>
    <col min="39" max="39" width="3.44140625" style="1" customWidth="1"/>
    <col min="40" max="40" width="2.44140625" style="1" customWidth="1"/>
    <col min="41" max="51" width="4.6640625" style="1" customWidth="1"/>
    <col min="52" max="52" width="2.44140625" style="1" customWidth="1"/>
    <col min="53" max="63" width="4.6640625" style="1" customWidth="1"/>
    <col min="64" max="64" width="5.88671875" style="1" customWidth="1"/>
    <col min="65" max="66" width="6.44140625" style="1" customWidth="1"/>
    <col min="67" max="67" width="6.6640625" style="1" customWidth="1"/>
    <col min="68" max="68" width="9.109375" style="7"/>
    <col min="69" max="69" width="18.6640625" style="7" customWidth="1"/>
    <col min="70" max="70" width="7.44140625" style="7" customWidth="1"/>
    <col min="71" max="83" width="9.109375" style="7"/>
    <col min="84" max="256" width="9.109375" style="1"/>
    <col min="257" max="257" width="3.44140625" style="1" customWidth="1"/>
    <col min="258" max="258" width="17.44140625" style="1" customWidth="1"/>
    <col min="259" max="259" width="11.33203125" style="1" customWidth="1"/>
    <col min="260" max="260" width="5" style="1" customWidth="1"/>
    <col min="261" max="268" width="4.6640625" style="1" customWidth="1"/>
    <col min="269" max="271" width="5" style="1" customWidth="1"/>
    <col min="272" max="272" width="3.33203125" style="1" customWidth="1"/>
    <col min="273" max="273" width="2.6640625" style="1" customWidth="1"/>
    <col min="274" max="274" width="3.33203125" style="1" customWidth="1"/>
    <col min="275" max="275" width="2.6640625" style="1" customWidth="1"/>
    <col min="276" max="276" width="3.33203125" style="1" customWidth="1"/>
    <col min="277" max="277" width="2.6640625" style="1" customWidth="1"/>
    <col min="278" max="278" width="3.33203125" style="1" customWidth="1"/>
    <col min="279" max="279" width="2.6640625" style="1" customWidth="1"/>
    <col min="280" max="280" width="3.33203125" style="1" customWidth="1"/>
    <col min="281" max="281" width="2.6640625" style="1" customWidth="1"/>
    <col min="282" max="282" width="3.33203125" style="1" customWidth="1"/>
    <col min="283" max="283" width="2.6640625" style="1" customWidth="1"/>
    <col min="284" max="284" width="3.33203125" style="1" customWidth="1"/>
    <col min="285" max="285" width="2.6640625" style="1" customWidth="1"/>
    <col min="286" max="286" width="3.33203125" style="1" customWidth="1"/>
    <col min="287" max="287" width="2.6640625" style="1" customWidth="1"/>
    <col min="288" max="288" width="3.33203125" style="1" customWidth="1"/>
    <col min="289" max="289" width="2.6640625" style="1" customWidth="1"/>
    <col min="290" max="290" width="3.33203125" style="1" customWidth="1"/>
    <col min="291" max="291" width="2.6640625" style="1" customWidth="1"/>
    <col min="292" max="292" width="3.33203125" style="1" customWidth="1"/>
    <col min="293" max="293" width="2.6640625" style="1" customWidth="1"/>
    <col min="294" max="294" width="2.44140625" style="1" customWidth="1"/>
    <col min="295" max="295" width="3.44140625" style="1" customWidth="1"/>
    <col min="296" max="296" width="2.44140625" style="1" customWidth="1"/>
    <col min="297" max="307" width="4.6640625" style="1" customWidth="1"/>
    <col min="308" max="308" width="2.44140625" style="1" customWidth="1"/>
    <col min="309" max="319" width="4.6640625" style="1" customWidth="1"/>
    <col min="320" max="320" width="5.88671875" style="1" customWidth="1"/>
    <col min="321" max="322" width="6.44140625" style="1" customWidth="1"/>
    <col min="323" max="323" width="6.6640625" style="1" customWidth="1"/>
    <col min="324" max="324" width="9.109375" style="1"/>
    <col min="325" max="325" width="18.6640625" style="1" customWidth="1"/>
    <col min="326" max="326" width="7.44140625" style="1" customWidth="1"/>
    <col min="327" max="512" width="9.109375" style="1"/>
    <col min="513" max="513" width="3.44140625" style="1" customWidth="1"/>
    <col min="514" max="514" width="17.44140625" style="1" customWidth="1"/>
    <col min="515" max="515" width="11.33203125" style="1" customWidth="1"/>
    <col min="516" max="516" width="5" style="1" customWidth="1"/>
    <col min="517" max="524" width="4.6640625" style="1" customWidth="1"/>
    <col min="525" max="527" width="5" style="1" customWidth="1"/>
    <col min="528" max="528" width="3.33203125" style="1" customWidth="1"/>
    <col min="529" max="529" width="2.6640625" style="1" customWidth="1"/>
    <col min="530" max="530" width="3.33203125" style="1" customWidth="1"/>
    <col min="531" max="531" width="2.6640625" style="1" customWidth="1"/>
    <col min="532" max="532" width="3.33203125" style="1" customWidth="1"/>
    <col min="533" max="533" width="2.6640625" style="1" customWidth="1"/>
    <col min="534" max="534" width="3.33203125" style="1" customWidth="1"/>
    <col min="535" max="535" width="2.6640625" style="1" customWidth="1"/>
    <col min="536" max="536" width="3.33203125" style="1" customWidth="1"/>
    <col min="537" max="537" width="2.6640625" style="1" customWidth="1"/>
    <col min="538" max="538" width="3.33203125" style="1" customWidth="1"/>
    <col min="539" max="539" width="2.6640625" style="1" customWidth="1"/>
    <col min="540" max="540" width="3.33203125" style="1" customWidth="1"/>
    <col min="541" max="541" width="2.6640625" style="1" customWidth="1"/>
    <col min="542" max="542" width="3.33203125" style="1" customWidth="1"/>
    <col min="543" max="543" width="2.6640625" style="1" customWidth="1"/>
    <col min="544" max="544" width="3.33203125" style="1" customWidth="1"/>
    <col min="545" max="545" width="2.6640625" style="1" customWidth="1"/>
    <col min="546" max="546" width="3.33203125" style="1" customWidth="1"/>
    <col min="547" max="547" width="2.6640625" style="1" customWidth="1"/>
    <col min="548" max="548" width="3.33203125" style="1" customWidth="1"/>
    <col min="549" max="549" width="2.6640625" style="1" customWidth="1"/>
    <col min="550" max="550" width="2.44140625" style="1" customWidth="1"/>
    <col min="551" max="551" width="3.44140625" style="1" customWidth="1"/>
    <col min="552" max="552" width="2.44140625" style="1" customWidth="1"/>
    <col min="553" max="563" width="4.6640625" style="1" customWidth="1"/>
    <col min="564" max="564" width="2.44140625" style="1" customWidth="1"/>
    <col min="565" max="575" width="4.6640625" style="1" customWidth="1"/>
    <col min="576" max="576" width="5.88671875" style="1" customWidth="1"/>
    <col min="577" max="578" width="6.44140625" style="1" customWidth="1"/>
    <col min="579" max="579" width="6.6640625" style="1" customWidth="1"/>
    <col min="580" max="580" width="9.109375" style="1"/>
    <col min="581" max="581" width="18.6640625" style="1" customWidth="1"/>
    <col min="582" max="582" width="7.44140625" style="1" customWidth="1"/>
    <col min="583" max="768" width="9.109375" style="1"/>
    <col min="769" max="769" width="3.44140625" style="1" customWidth="1"/>
    <col min="770" max="770" width="17.44140625" style="1" customWidth="1"/>
    <col min="771" max="771" width="11.33203125" style="1" customWidth="1"/>
    <col min="772" max="772" width="5" style="1" customWidth="1"/>
    <col min="773" max="780" width="4.6640625" style="1" customWidth="1"/>
    <col min="781" max="783" width="5" style="1" customWidth="1"/>
    <col min="784" max="784" width="3.33203125" style="1" customWidth="1"/>
    <col min="785" max="785" width="2.6640625" style="1" customWidth="1"/>
    <col min="786" max="786" width="3.33203125" style="1" customWidth="1"/>
    <col min="787" max="787" width="2.6640625" style="1" customWidth="1"/>
    <col min="788" max="788" width="3.33203125" style="1" customWidth="1"/>
    <col min="789" max="789" width="2.6640625" style="1" customWidth="1"/>
    <col min="790" max="790" width="3.33203125" style="1" customWidth="1"/>
    <col min="791" max="791" width="2.6640625" style="1" customWidth="1"/>
    <col min="792" max="792" width="3.33203125" style="1" customWidth="1"/>
    <col min="793" max="793" width="2.6640625" style="1" customWidth="1"/>
    <col min="794" max="794" width="3.33203125" style="1" customWidth="1"/>
    <col min="795" max="795" width="2.6640625" style="1" customWidth="1"/>
    <col min="796" max="796" width="3.33203125" style="1" customWidth="1"/>
    <col min="797" max="797" width="2.6640625" style="1" customWidth="1"/>
    <col min="798" max="798" width="3.33203125" style="1" customWidth="1"/>
    <col min="799" max="799" width="2.6640625" style="1" customWidth="1"/>
    <col min="800" max="800" width="3.33203125" style="1" customWidth="1"/>
    <col min="801" max="801" width="2.6640625" style="1" customWidth="1"/>
    <col min="802" max="802" width="3.33203125" style="1" customWidth="1"/>
    <col min="803" max="803" width="2.6640625" style="1" customWidth="1"/>
    <col min="804" max="804" width="3.33203125" style="1" customWidth="1"/>
    <col min="805" max="805" width="2.6640625" style="1" customWidth="1"/>
    <col min="806" max="806" width="2.44140625" style="1" customWidth="1"/>
    <col min="807" max="807" width="3.44140625" style="1" customWidth="1"/>
    <col min="808" max="808" width="2.44140625" style="1" customWidth="1"/>
    <col min="809" max="819" width="4.6640625" style="1" customWidth="1"/>
    <col min="820" max="820" width="2.44140625" style="1" customWidth="1"/>
    <col min="821" max="831" width="4.6640625" style="1" customWidth="1"/>
    <col min="832" max="832" width="5.88671875" style="1" customWidth="1"/>
    <col min="833" max="834" width="6.44140625" style="1" customWidth="1"/>
    <col min="835" max="835" width="6.6640625" style="1" customWidth="1"/>
    <col min="836" max="836" width="9.109375" style="1"/>
    <col min="837" max="837" width="18.6640625" style="1" customWidth="1"/>
    <col min="838" max="838" width="7.44140625" style="1" customWidth="1"/>
    <col min="839" max="1024" width="9.109375" style="1"/>
    <col min="1025" max="1025" width="3.44140625" style="1" customWidth="1"/>
    <col min="1026" max="1026" width="17.44140625" style="1" customWidth="1"/>
    <col min="1027" max="1027" width="11.33203125" style="1" customWidth="1"/>
    <col min="1028" max="1028" width="5" style="1" customWidth="1"/>
    <col min="1029" max="1036" width="4.6640625" style="1" customWidth="1"/>
    <col min="1037" max="1039" width="5" style="1" customWidth="1"/>
    <col min="1040" max="1040" width="3.33203125" style="1" customWidth="1"/>
    <col min="1041" max="1041" width="2.6640625" style="1" customWidth="1"/>
    <col min="1042" max="1042" width="3.33203125" style="1" customWidth="1"/>
    <col min="1043" max="1043" width="2.6640625" style="1" customWidth="1"/>
    <col min="1044" max="1044" width="3.33203125" style="1" customWidth="1"/>
    <col min="1045" max="1045" width="2.6640625" style="1" customWidth="1"/>
    <col min="1046" max="1046" width="3.33203125" style="1" customWidth="1"/>
    <col min="1047" max="1047" width="2.6640625" style="1" customWidth="1"/>
    <col min="1048" max="1048" width="3.33203125" style="1" customWidth="1"/>
    <col min="1049" max="1049" width="2.6640625" style="1" customWidth="1"/>
    <col min="1050" max="1050" width="3.33203125" style="1" customWidth="1"/>
    <col min="1051" max="1051" width="2.6640625" style="1" customWidth="1"/>
    <col min="1052" max="1052" width="3.33203125" style="1" customWidth="1"/>
    <col min="1053" max="1053" width="2.6640625" style="1" customWidth="1"/>
    <col min="1054" max="1054" width="3.33203125" style="1" customWidth="1"/>
    <col min="1055" max="1055" width="2.6640625" style="1" customWidth="1"/>
    <col min="1056" max="1056" width="3.33203125" style="1" customWidth="1"/>
    <col min="1057" max="1057" width="2.6640625" style="1" customWidth="1"/>
    <col min="1058" max="1058" width="3.33203125" style="1" customWidth="1"/>
    <col min="1059" max="1059" width="2.6640625" style="1" customWidth="1"/>
    <col min="1060" max="1060" width="3.33203125" style="1" customWidth="1"/>
    <col min="1061" max="1061" width="2.6640625" style="1" customWidth="1"/>
    <col min="1062" max="1062" width="2.44140625" style="1" customWidth="1"/>
    <col min="1063" max="1063" width="3.44140625" style="1" customWidth="1"/>
    <col min="1064" max="1064" width="2.44140625" style="1" customWidth="1"/>
    <col min="1065" max="1075" width="4.6640625" style="1" customWidth="1"/>
    <col min="1076" max="1076" width="2.44140625" style="1" customWidth="1"/>
    <col min="1077" max="1087" width="4.6640625" style="1" customWidth="1"/>
    <col min="1088" max="1088" width="5.88671875" style="1" customWidth="1"/>
    <col min="1089" max="1090" width="6.44140625" style="1" customWidth="1"/>
    <col min="1091" max="1091" width="6.6640625" style="1" customWidth="1"/>
    <col min="1092" max="1092" width="9.109375" style="1"/>
    <col min="1093" max="1093" width="18.6640625" style="1" customWidth="1"/>
    <col min="1094" max="1094" width="7.44140625" style="1" customWidth="1"/>
    <col min="1095" max="1280" width="9.109375" style="1"/>
    <col min="1281" max="1281" width="3.44140625" style="1" customWidth="1"/>
    <col min="1282" max="1282" width="17.44140625" style="1" customWidth="1"/>
    <col min="1283" max="1283" width="11.33203125" style="1" customWidth="1"/>
    <col min="1284" max="1284" width="5" style="1" customWidth="1"/>
    <col min="1285" max="1292" width="4.6640625" style="1" customWidth="1"/>
    <col min="1293" max="1295" width="5" style="1" customWidth="1"/>
    <col min="1296" max="1296" width="3.33203125" style="1" customWidth="1"/>
    <col min="1297" max="1297" width="2.6640625" style="1" customWidth="1"/>
    <col min="1298" max="1298" width="3.33203125" style="1" customWidth="1"/>
    <col min="1299" max="1299" width="2.6640625" style="1" customWidth="1"/>
    <col min="1300" max="1300" width="3.33203125" style="1" customWidth="1"/>
    <col min="1301" max="1301" width="2.6640625" style="1" customWidth="1"/>
    <col min="1302" max="1302" width="3.33203125" style="1" customWidth="1"/>
    <col min="1303" max="1303" width="2.6640625" style="1" customWidth="1"/>
    <col min="1304" max="1304" width="3.33203125" style="1" customWidth="1"/>
    <col min="1305" max="1305" width="2.6640625" style="1" customWidth="1"/>
    <col min="1306" max="1306" width="3.33203125" style="1" customWidth="1"/>
    <col min="1307" max="1307" width="2.6640625" style="1" customWidth="1"/>
    <col min="1308" max="1308" width="3.33203125" style="1" customWidth="1"/>
    <col min="1309" max="1309" width="2.6640625" style="1" customWidth="1"/>
    <col min="1310" max="1310" width="3.33203125" style="1" customWidth="1"/>
    <col min="1311" max="1311" width="2.6640625" style="1" customWidth="1"/>
    <col min="1312" max="1312" width="3.33203125" style="1" customWidth="1"/>
    <col min="1313" max="1313" width="2.6640625" style="1" customWidth="1"/>
    <col min="1314" max="1314" width="3.33203125" style="1" customWidth="1"/>
    <col min="1315" max="1315" width="2.6640625" style="1" customWidth="1"/>
    <col min="1316" max="1316" width="3.33203125" style="1" customWidth="1"/>
    <col min="1317" max="1317" width="2.6640625" style="1" customWidth="1"/>
    <col min="1318" max="1318" width="2.44140625" style="1" customWidth="1"/>
    <col min="1319" max="1319" width="3.44140625" style="1" customWidth="1"/>
    <col min="1320" max="1320" width="2.44140625" style="1" customWidth="1"/>
    <col min="1321" max="1331" width="4.6640625" style="1" customWidth="1"/>
    <col min="1332" max="1332" width="2.44140625" style="1" customWidth="1"/>
    <col min="1333" max="1343" width="4.6640625" style="1" customWidth="1"/>
    <col min="1344" max="1344" width="5.88671875" style="1" customWidth="1"/>
    <col min="1345" max="1346" width="6.44140625" style="1" customWidth="1"/>
    <col min="1347" max="1347" width="6.6640625" style="1" customWidth="1"/>
    <col min="1348" max="1348" width="9.109375" style="1"/>
    <col min="1349" max="1349" width="18.6640625" style="1" customWidth="1"/>
    <col min="1350" max="1350" width="7.44140625" style="1" customWidth="1"/>
    <col min="1351" max="1536" width="9.109375" style="1"/>
    <col min="1537" max="1537" width="3.44140625" style="1" customWidth="1"/>
    <col min="1538" max="1538" width="17.44140625" style="1" customWidth="1"/>
    <col min="1539" max="1539" width="11.33203125" style="1" customWidth="1"/>
    <col min="1540" max="1540" width="5" style="1" customWidth="1"/>
    <col min="1541" max="1548" width="4.6640625" style="1" customWidth="1"/>
    <col min="1549" max="1551" width="5" style="1" customWidth="1"/>
    <col min="1552" max="1552" width="3.33203125" style="1" customWidth="1"/>
    <col min="1553" max="1553" width="2.6640625" style="1" customWidth="1"/>
    <col min="1554" max="1554" width="3.33203125" style="1" customWidth="1"/>
    <col min="1555" max="1555" width="2.6640625" style="1" customWidth="1"/>
    <col min="1556" max="1556" width="3.33203125" style="1" customWidth="1"/>
    <col min="1557" max="1557" width="2.6640625" style="1" customWidth="1"/>
    <col min="1558" max="1558" width="3.33203125" style="1" customWidth="1"/>
    <col min="1559" max="1559" width="2.6640625" style="1" customWidth="1"/>
    <col min="1560" max="1560" width="3.33203125" style="1" customWidth="1"/>
    <col min="1561" max="1561" width="2.6640625" style="1" customWidth="1"/>
    <col min="1562" max="1562" width="3.33203125" style="1" customWidth="1"/>
    <col min="1563" max="1563" width="2.6640625" style="1" customWidth="1"/>
    <col min="1564" max="1564" width="3.33203125" style="1" customWidth="1"/>
    <col min="1565" max="1565" width="2.6640625" style="1" customWidth="1"/>
    <col min="1566" max="1566" width="3.33203125" style="1" customWidth="1"/>
    <col min="1567" max="1567" width="2.6640625" style="1" customWidth="1"/>
    <col min="1568" max="1568" width="3.33203125" style="1" customWidth="1"/>
    <col min="1569" max="1569" width="2.6640625" style="1" customWidth="1"/>
    <col min="1570" max="1570" width="3.33203125" style="1" customWidth="1"/>
    <col min="1571" max="1571" width="2.6640625" style="1" customWidth="1"/>
    <col min="1572" max="1572" width="3.33203125" style="1" customWidth="1"/>
    <col min="1573" max="1573" width="2.6640625" style="1" customWidth="1"/>
    <col min="1574" max="1574" width="2.44140625" style="1" customWidth="1"/>
    <col min="1575" max="1575" width="3.44140625" style="1" customWidth="1"/>
    <col min="1576" max="1576" width="2.44140625" style="1" customWidth="1"/>
    <col min="1577" max="1587" width="4.6640625" style="1" customWidth="1"/>
    <col min="1588" max="1588" width="2.44140625" style="1" customWidth="1"/>
    <col min="1589" max="1599" width="4.6640625" style="1" customWidth="1"/>
    <col min="1600" max="1600" width="5.88671875" style="1" customWidth="1"/>
    <col min="1601" max="1602" width="6.44140625" style="1" customWidth="1"/>
    <col min="1603" max="1603" width="6.6640625" style="1" customWidth="1"/>
    <col min="1604" max="1604" width="9.109375" style="1"/>
    <col min="1605" max="1605" width="18.6640625" style="1" customWidth="1"/>
    <col min="1606" max="1606" width="7.44140625" style="1" customWidth="1"/>
    <col min="1607" max="1792" width="9.109375" style="1"/>
    <col min="1793" max="1793" width="3.44140625" style="1" customWidth="1"/>
    <col min="1794" max="1794" width="17.44140625" style="1" customWidth="1"/>
    <col min="1795" max="1795" width="11.33203125" style="1" customWidth="1"/>
    <col min="1796" max="1796" width="5" style="1" customWidth="1"/>
    <col min="1797" max="1804" width="4.6640625" style="1" customWidth="1"/>
    <col min="1805" max="1807" width="5" style="1" customWidth="1"/>
    <col min="1808" max="1808" width="3.33203125" style="1" customWidth="1"/>
    <col min="1809" max="1809" width="2.6640625" style="1" customWidth="1"/>
    <col min="1810" max="1810" width="3.33203125" style="1" customWidth="1"/>
    <col min="1811" max="1811" width="2.6640625" style="1" customWidth="1"/>
    <col min="1812" max="1812" width="3.33203125" style="1" customWidth="1"/>
    <col min="1813" max="1813" width="2.6640625" style="1" customWidth="1"/>
    <col min="1814" max="1814" width="3.33203125" style="1" customWidth="1"/>
    <col min="1815" max="1815" width="2.6640625" style="1" customWidth="1"/>
    <col min="1816" max="1816" width="3.33203125" style="1" customWidth="1"/>
    <col min="1817" max="1817" width="2.6640625" style="1" customWidth="1"/>
    <col min="1818" max="1818" width="3.33203125" style="1" customWidth="1"/>
    <col min="1819" max="1819" width="2.6640625" style="1" customWidth="1"/>
    <col min="1820" max="1820" width="3.33203125" style="1" customWidth="1"/>
    <col min="1821" max="1821" width="2.6640625" style="1" customWidth="1"/>
    <col min="1822" max="1822" width="3.33203125" style="1" customWidth="1"/>
    <col min="1823" max="1823" width="2.6640625" style="1" customWidth="1"/>
    <col min="1824" max="1824" width="3.33203125" style="1" customWidth="1"/>
    <col min="1825" max="1825" width="2.6640625" style="1" customWidth="1"/>
    <col min="1826" max="1826" width="3.33203125" style="1" customWidth="1"/>
    <col min="1827" max="1827" width="2.6640625" style="1" customWidth="1"/>
    <col min="1828" max="1828" width="3.33203125" style="1" customWidth="1"/>
    <col min="1829" max="1829" width="2.6640625" style="1" customWidth="1"/>
    <col min="1830" max="1830" width="2.44140625" style="1" customWidth="1"/>
    <col min="1831" max="1831" width="3.44140625" style="1" customWidth="1"/>
    <col min="1832" max="1832" width="2.44140625" style="1" customWidth="1"/>
    <col min="1833" max="1843" width="4.6640625" style="1" customWidth="1"/>
    <col min="1844" max="1844" width="2.44140625" style="1" customWidth="1"/>
    <col min="1845" max="1855" width="4.6640625" style="1" customWidth="1"/>
    <col min="1856" max="1856" width="5.88671875" style="1" customWidth="1"/>
    <col min="1857" max="1858" width="6.44140625" style="1" customWidth="1"/>
    <col min="1859" max="1859" width="6.6640625" style="1" customWidth="1"/>
    <col min="1860" max="1860" width="9.109375" style="1"/>
    <col min="1861" max="1861" width="18.6640625" style="1" customWidth="1"/>
    <col min="1862" max="1862" width="7.44140625" style="1" customWidth="1"/>
    <col min="1863" max="2048" width="9.109375" style="1"/>
    <col min="2049" max="2049" width="3.44140625" style="1" customWidth="1"/>
    <col min="2050" max="2050" width="17.44140625" style="1" customWidth="1"/>
    <col min="2051" max="2051" width="11.33203125" style="1" customWidth="1"/>
    <col min="2052" max="2052" width="5" style="1" customWidth="1"/>
    <col min="2053" max="2060" width="4.6640625" style="1" customWidth="1"/>
    <col min="2061" max="2063" width="5" style="1" customWidth="1"/>
    <col min="2064" max="2064" width="3.33203125" style="1" customWidth="1"/>
    <col min="2065" max="2065" width="2.6640625" style="1" customWidth="1"/>
    <col min="2066" max="2066" width="3.33203125" style="1" customWidth="1"/>
    <col min="2067" max="2067" width="2.6640625" style="1" customWidth="1"/>
    <col min="2068" max="2068" width="3.33203125" style="1" customWidth="1"/>
    <col min="2069" max="2069" width="2.6640625" style="1" customWidth="1"/>
    <col min="2070" max="2070" width="3.33203125" style="1" customWidth="1"/>
    <col min="2071" max="2071" width="2.6640625" style="1" customWidth="1"/>
    <col min="2072" max="2072" width="3.33203125" style="1" customWidth="1"/>
    <col min="2073" max="2073" width="2.6640625" style="1" customWidth="1"/>
    <col min="2074" max="2074" width="3.33203125" style="1" customWidth="1"/>
    <col min="2075" max="2075" width="2.6640625" style="1" customWidth="1"/>
    <col min="2076" max="2076" width="3.33203125" style="1" customWidth="1"/>
    <col min="2077" max="2077" width="2.6640625" style="1" customWidth="1"/>
    <col min="2078" max="2078" width="3.33203125" style="1" customWidth="1"/>
    <col min="2079" max="2079" width="2.6640625" style="1" customWidth="1"/>
    <col min="2080" max="2080" width="3.33203125" style="1" customWidth="1"/>
    <col min="2081" max="2081" width="2.6640625" style="1" customWidth="1"/>
    <col min="2082" max="2082" width="3.33203125" style="1" customWidth="1"/>
    <col min="2083" max="2083" width="2.6640625" style="1" customWidth="1"/>
    <col min="2084" max="2084" width="3.33203125" style="1" customWidth="1"/>
    <col min="2085" max="2085" width="2.6640625" style="1" customWidth="1"/>
    <col min="2086" max="2086" width="2.44140625" style="1" customWidth="1"/>
    <col min="2087" max="2087" width="3.44140625" style="1" customWidth="1"/>
    <col min="2088" max="2088" width="2.44140625" style="1" customWidth="1"/>
    <col min="2089" max="2099" width="4.6640625" style="1" customWidth="1"/>
    <col min="2100" max="2100" width="2.44140625" style="1" customWidth="1"/>
    <col min="2101" max="2111" width="4.6640625" style="1" customWidth="1"/>
    <col min="2112" max="2112" width="5.88671875" style="1" customWidth="1"/>
    <col min="2113" max="2114" width="6.44140625" style="1" customWidth="1"/>
    <col min="2115" max="2115" width="6.6640625" style="1" customWidth="1"/>
    <col min="2116" max="2116" width="9.109375" style="1"/>
    <col min="2117" max="2117" width="18.6640625" style="1" customWidth="1"/>
    <col min="2118" max="2118" width="7.44140625" style="1" customWidth="1"/>
    <col min="2119" max="2304" width="9.109375" style="1"/>
    <col min="2305" max="2305" width="3.44140625" style="1" customWidth="1"/>
    <col min="2306" max="2306" width="17.44140625" style="1" customWidth="1"/>
    <col min="2307" max="2307" width="11.33203125" style="1" customWidth="1"/>
    <col min="2308" max="2308" width="5" style="1" customWidth="1"/>
    <col min="2309" max="2316" width="4.6640625" style="1" customWidth="1"/>
    <col min="2317" max="2319" width="5" style="1" customWidth="1"/>
    <col min="2320" max="2320" width="3.33203125" style="1" customWidth="1"/>
    <col min="2321" max="2321" width="2.6640625" style="1" customWidth="1"/>
    <col min="2322" max="2322" width="3.33203125" style="1" customWidth="1"/>
    <col min="2323" max="2323" width="2.6640625" style="1" customWidth="1"/>
    <col min="2324" max="2324" width="3.33203125" style="1" customWidth="1"/>
    <col min="2325" max="2325" width="2.6640625" style="1" customWidth="1"/>
    <col min="2326" max="2326" width="3.33203125" style="1" customWidth="1"/>
    <col min="2327" max="2327" width="2.6640625" style="1" customWidth="1"/>
    <col min="2328" max="2328" width="3.33203125" style="1" customWidth="1"/>
    <col min="2329" max="2329" width="2.6640625" style="1" customWidth="1"/>
    <col min="2330" max="2330" width="3.33203125" style="1" customWidth="1"/>
    <col min="2331" max="2331" width="2.6640625" style="1" customWidth="1"/>
    <col min="2332" max="2332" width="3.33203125" style="1" customWidth="1"/>
    <col min="2333" max="2333" width="2.6640625" style="1" customWidth="1"/>
    <col min="2334" max="2334" width="3.33203125" style="1" customWidth="1"/>
    <col min="2335" max="2335" width="2.6640625" style="1" customWidth="1"/>
    <col min="2336" max="2336" width="3.33203125" style="1" customWidth="1"/>
    <col min="2337" max="2337" width="2.6640625" style="1" customWidth="1"/>
    <col min="2338" max="2338" width="3.33203125" style="1" customWidth="1"/>
    <col min="2339" max="2339" width="2.6640625" style="1" customWidth="1"/>
    <col min="2340" max="2340" width="3.33203125" style="1" customWidth="1"/>
    <col min="2341" max="2341" width="2.6640625" style="1" customWidth="1"/>
    <col min="2342" max="2342" width="2.44140625" style="1" customWidth="1"/>
    <col min="2343" max="2343" width="3.44140625" style="1" customWidth="1"/>
    <col min="2344" max="2344" width="2.44140625" style="1" customWidth="1"/>
    <col min="2345" max="2355" width="4.6640625" style="1" customWidth="1"/>
    <col min="2356" max="2356" width="2.44140625" style="1" customWidth="1"/>
    <col min="2357" max="2367" width="4.6640625" style="1" customWidth="1"/>
    <col min="2368" max="2368" width="5.88671875" style="1" customWidth="1"/>
    <col min="2369" max="2370" width="6.44140625" style="1" customWidth="1"/>
    <col min="2371" max="2371" width="6.6640625" style="1" customWidth="1"/>
    <col min="2372" max="2372" width="9.109375" style="1"/>
    <col min="2373" max="2373" width="18.6640625" style="1" customWidth="1"/>
    <col min="2374" max="2374" width="7.44140625" style="1" customWidth="1"/>
    <col min="2375" max="2560" width="9.109375" style="1"/>
    <col min="2561" max="2561" width="3.44140625" style="1" customWidth="1"/>
    <col min="2562" max="2562" width="17.44140625" style="1" customWidth="1"/>
    <col min="2563" max="2563" width="11.33203125" style="1" customWidth="1"/>
    <col min="2564" max="2564" width="5" style="1" customWidth="1"/>
    <col min="2565" max="2572" width="4.6640625" style="1" customWidth="1"/>
    <col min="2573" max="2575" width="5" style="1" customWidth="1"/>
    <col min="2576" max="2576" width="3.33203125" style="1" customWidth="1"/>
    <col min="2577" max="2577" width="2.6640625" style="1" customWidth="1"/>
    <col min="2578" max="2578" width="3.33203125" style="1" customWidth="1"/>
    <col min="2579" max="2579" width="2.6640625" style="1" customWidth="1"/>
    <col min="2580" max="2580" width="3.33203125" style="1" customWidth="1"/>
    <col min="2581" max="2581" width="2.6640625" style="1" customWidth="1"/>
    <col min="2582" max="2582" width="3.33203125" style="1" customWidth="1"/>
    <col min="2583" max="2583" width="2.6640625" style="1" customWidth="1"/>
    <col min="2584" max="2584" width="3.33203125" style="1" customWidth="1"/>
    <col min="2585" max="2585" width="2.6640625" style="1" customWidth="1"/>
    <col min="2586" max="2586" width="3.33203125" style="1" customWidth="1"/>
    <col min="2587" max="2587" width="2.6640625" style="1" customWidth="1"/>
    <col min="2588" max="2588" width="3.33203125" style="1" customWidth="1"/>
    <col min="2589" max="2589" width="2.6640625" style="1" customWidth="1"/>
    <col min="2590" max="2590" width="3.33203125" style="1" customWidth="1"/>
    <col min="2591" max="2591" width="2.6640625" style="1" customWidth="1"/>
    <col min="2592" max="2592" width="3.33203125" style="1" customWidth="1"/>
    <col min="2593" max="2593" width="2.6640625" style="1" customWidth="1"/>
    <col min="2594" max="2594" width="3.33203125" style="1" customWidth="1"/>
    <col min="2595" max="2595" width="2.6640625" style="1" customWidth="1"/>
    <col min="2596" max="2596" width="3.33203125" style="1" customWidth="1"/>
    <col min="2597" max="2597" width="2.6640625" style="1" customWidth="1"/>
    <col min="2598" max="2598" width="2.44140625" style="1" customWidth="1"/>
    <col min="2599" max="2599" width="3.44140625" style="1" customWidth="1"/>
    <col min="2600" max="2600" width="2.44140625" style="1" customWidth="1"/>
    <col min="2601" max="2611" width="4.6640625" style="1" customWidth="1"/>
    <col min="2612" max="2612" width="2.44140625" style="1" customWidth="1"/>
    <col min="2613" max="2623" width="4.6640625" style="1" customWidth="1"/>
    <col min="2624" max="2624" width="5.88671875" style="1" customWidth="1"/>
    <col min="2625" max="2626" width="6.44140625" style="1" customWidth="1"/>
    <col min="2627" max="2627" width="6.6640625" style="1" customWidth="1"/>
    <col min="2628" max="2628" width="9.109375" style="1"/>
    <col min="2629" max="2629" width="18.6640625" style="1" customWidth="1"/>
    <col min="2630" max="2630" width="7.44140625" style="1" customWidth="1"/>
    <col min="2631" max="2816" width="9.109375" style="1"/>
    <col min="2817" max="2817" width="3.44140625" style="1" customWidth="1"/>
    <col min="2818" max="2818" width="17.44140625" style="1" customWidth="1"/>
    <col min="2819" max="2819" width="11.33203125" style="1" customWidth="1"/>
    <col min="2820" max="2820" width="5" style="1" customWidth="1"/>
    <col min="2821" max="2828" width="4.6640625" style="1" customWidth="1"/>
    <col min="2829" max="2831" width="5" style="1" customWidth="1"/>
    <col min="2832" max="2832" width="3.33203125" style="1" customWidth="1"/>
    <col min="2833" max="2833" width="2.6640625" style="1" customWidth="1"/>
    <col min="2834" max="2834" width="3.33203125" style="1" customWidth="1"/>
    <col min="2835" max="2835" width="2.6640625" style="1" customWidth="1"/>
    <col min="2836" max="2836" width="3.33203125" style="1" customWidth="1"/>
    <col min="2837" max="2837" width="2.6640625" style="1" customWidth="1"/>
    <col min="2838" max="2838" width="3.33203125" style="1" customWidth="1"/>
    <col min="2839" max="2839" width="2.6640625" style="1" customWidth="1"/>
    <col min="2840" max="2840" width="3.33203125" style="1" customWidth="1"/>
    <col min="2841" max="2841" width="2.6640625" style="1" customWidth="1"/>
    <col min="2842" max="2842" width="3.33203125" style="1" customWidth="1"/>
    <col min="2843" max="2843" width="2.6640625" style="1" customWidth="1"/>
    <col min="2844" max="2844" width="3.33203125" style="1" customWidth="1"/>
    <col min="2845" max="2845" width="2.6640625" style="1" customWidth="1"/>
    <col min="2846" max="2846" width="3.33203125" style="1" customWidth="1"/>
    <col min="2847" max="2847" width="2.6640625" style="1" customWidth="1"/>
    <col min="2848" max="2848" width="3.33203125" style="1" customWidth="1"/>
    <col min="2849" max="2849" width="2.6640625" style="1" customWidth="1"/>
    <col min="2850" max="2850" width="3.33203125" style="1" customWidth="1"/>
    <col min="2851" max="2851" width="2.6640625" style="1" customWidth="1"/>
    <col min="2852" max="2852" width="3.33203125" style="1" customWidth="1"/>
    <col min="2853" max="2853" width="2.6640625" style="1" customWidth="1"/>
    <col min="2854" max="2854" width="2.44140625" style="1" customWidth="1"/>
    <col min="2855" max="2855" width="3.44140625" style="1" customWidth="1"/>
    <col min="2856" max="2856" width="2.44140625" style="1" customWidth="1"/>
    <col min="2857" max="2867" width="4.6640625" style="1" customWidth="1"/>
    <col min="2868" max="2868" width="2.44140625" style="1" customWidth="1"/>
    <col min="2869" max="2879" width="4.6640625" style="1" customWidth="1"/>
    <col min="2880" max="2880" width="5.88671875" style="1" customWidth="1"/>
    <col min="2881" max="2882" width="6.44140625" style="1" customWidth="1"/>
    <col min="2883" max="2883" width="6.6640625" style="1" customWidth="1"/>
    <col min="2884" max="2884" width="9.109375" style="1"/>
    <col min="2885" max="2885" width="18.6640625" style="1" customWidth="1"/>
    <col min="2886" max="2886" width="7.44140625" style="1" customWidth="1"/>
    <col min="2887" max="3072" width="9.109375" style="1"/>
    <col min="3073" max="3073" width="3.44140625" style="1" customWidth="1"/>
    <col min="3074" max="3074" width="17.44140625" style="1" customWidth="1"/>
    <col min="3075" max="3075" width="11.33203125" style="1" customWidth="1"/>
    <col min="3076" max="3076" width="5" style="1" customWidth="1"/>
    <col min="3077" max="3084" width="4.6640625" style="1" customWidth="1"/>
    <col min="3085" max="3087" width="5" style="1" customWidth="1"/>
    <col min="3088" max="3088" width="3.33203125" style="1" customWidth="1"/>
    <col min="3089" max="3089" width="2.6640625" style="1" customWidth="1"/>
    <col min="3090" max="3090" width="3.33203125" style="1" customWidth="1"/>
    <col min="3091" max="3091" width="2.6640625" style="1" customWidth="1"/>
    <col min="3092" max="3092" width="3.33203125" style="1" customWidth="1"/>
    <col min="3093" max="3093" width="2.6640625" style="1" customWidth="1"/>
    <col min="3094" max="3094" width="3.33203125" style="1" customWidth="1"/>
    <col min="3095" max="3095" width="2.6640625" style="1" customWidth="1"/>
    <col min="3096" max="3096" width="3.33203125" style="1" customWidth="1"/>
    <col min="3097" max="3097" width="2.6640625" style="1" customWidth="1"/>
    <col min="3098" max="3098" width="3.33203125" style="1" customWidth="1"/>
    <col min="3099" max="3099" width="2.6640625" style="1" customWidth="1"/>
    <col min="3100" max="3100" width="3.33203125" style="1" customWidth="1"/>
    <col min="3101" max="3101" width="2.6640625" style="1" customWidth="1"/>
    <col min="3102" max="3102" width="3.33203125" style="1" customWidth="1"/>
    <col min="3103" max="3103" width="2.6640625" style="1" customWidth="1"/>
    <col min="3104" max="3104" width="3.33203125" style="1" customWidth="1"/>
    <col min="3105" max="3105" width="2.6640625" style="1" customWidth="1"/>
    <col min="3106" max="3106" width="3.33203125" style="1" customWidth="1"/>
    <col min="3107" max="3107" width="2.6640625" style="1" customWidth="1"/>
    <col min="3108" max="3108" width="3.33203125" style="1" customWidth="1"/>
    <col min="3109" max="3109" width="2.6640625" style="1" customWidth="1"/>
    <col min="3110" max="3110" width="2.44140625" style="1" customWidth="1"/>
    <col min="3111" max="3111" width="3.44140625" style="1" customWidth="1"/>
    <col min="3112" max="3112" width="2.44140625" style="1" customWidth="1"/>
    <col min="3113" max="3123" width="4.6640625" style="1" customWidth="1"/>
    <col min="3124" max="3124" width="2.44140625" style="1" customWidth="1"/>
    <col min="3125" max="3135" width="4.6640625" style="1" customWidth="1"/>
    <col min="3136" max="3136" width="5.88671875" style="1" customWidth="1"/>
    <col min="3137" max="3138" width="6.44140625" style="1" customWidth="1"/>
    <col min="3139" max="3139" width="6.6640625" style="1" customWidth="1"/>
    <col min="3140" max="3140" width="9.109375" style="1"/>
    <col min="3141" max="3141" width="18.6640625" style="1" customWidth="1"/>
    <col min="3142" max="3142" width="7.44140625" style="1" customWidth="1"/>
    <col min="3143" max="3328" width="9.109375" style="1"/>
    <col min="3329" max="3329" width="3.44140625" style="1" customWidth="1"/>
    <col min="3330" max="3330" width="17.44140625" style="1" customWidth="1"/>
    <col min="3331" max="3331" width="11.33203125" style="1" customWidth="1"/>
    <col min="3332" max="3332" width="5" style="1" customWidth="1"/>
    <col min="3333" max="3340" width="4.6640625" style="1" customWidth="1"/>
    <col min="3341" max="3343" width="5" style="1" customWidth="1"/>
    <col min="3344" max="3344" width="3.33203125" style="1" customWidth="1"/>
    <col min="3345" max="3345" width="2.6640625" style="1" customWidth="1"/>
    <col min="3346" max="3346" width="3.33203125" style="1" customWidth="1"/>
    <col min="3347" max="3347" width="2.6640625" style="1" customWidth="1"/>
    <col min="3348" max="3348" width="3.33203125" style="1" customWidth="1"/>
    <col min="3349" max="3349" width="2.6640625" style="1" customWidth="1"/>
    <col min="3350" max="3350" width="3.33203125" style="1" customWidth="1"/>
    <col min="3351" max="3351" width="2.6640625" style="1" customWidth="1"/>
    <col min="3352" max="3352" width="3.33203125" style="1" customWidth="1"/>
    <col min="3353" max="3353" width="2.6640625" style="1" customWidth="1"/>
    <col min="3354" max="3354" width="3.33203125" style="1" customWidth="1"/>
    <col min="3355" max="3355" width="2.6640625" style="1" customWidth="1"/>
    <col min="3356" max="3356" width="3.33203125" style="1" customWidth="1"/>
    <col min="3357" max="3357" width="2.6640625" style="1" customWidth="1"/>
    <col min="3358" max="3358" width="3.33203125" style="1" customWidth="1"/>
    <col min="3359" max="3359" width="2.6640625" style="1" customWidth="1"/>
    <col min="3360" max="3360" width="3.33203125" style="1" customWidth="1"/>
    <col min="3361" max="3361" width="2.6640625" style="1" customWidth="1"/>
    <col min="3362" max="3362" width="3.33203125" style="1" customWidth="1"/>
    <col min="3363" max="3363" width="2.6640625" style="1" customWidth="1"/>
    <col min="3364" max="3364" width="3.33203125" style="1" customWidth="1"/>
    <col min="3365" max="3365" width="2.6640625" style="1" customWidth="1"/>
    <col min="3366" max="3366" width="2.44140625" style="1" customWidth="1"/>
    <col min="3367" max="3367" width="3.44140625" style="1" customWidth="1"/>
    <col min="3368" max="3368" width="2.44140625" style="1" customWidth="1"/>
    <col min="3369" max="3379" width="4.6640625" style="1" customWidth="1"/>
    <col min="3380" max="3380" width="2.44140625" style="1" customWidth="1"/>
    <col min="3381" max="3391" width="4.6640625" style="1" customWidth="1"/>
    <col min="3392" max="3392" width="5.88671875" style="1" customWidth="1"/>
    <col min="3393" max="3394" width="6.44140625" style="1" customWidth="1"/>
    <col min="3395" max="3395" width="6.6640625" style="1" customWidth="1"/>
    <col min="3396" max="3396" width="9.109375" style="1"/>
    <col min="3397" max="3397" width="18.6640625" style="1" customWidth="1"/>
    <col min="3398" max="3398" width="7.44140625" style="1" customWidth="1"/>
    <col min="3399" max="3584" width="9.109375" style="1"/>
    <col min="3585" max="3585" width="3.44140625" style="1" customWidth="1"/>
    <col min="3586" max="3586" width="17.44140625" style="1" customWidth="1"/>
    <col min="3587" max="3587" width="11.33203125" style="1" customWidth="1"/>
    <col min="3588" max="3588" width="5" style="1" customWidth="1"/>
    <col min="3589" max="3596" width="4.6640625" style="1" customWidth="1"/>
    <col min="3597" max="3599" width="5" style="1" customWidth="1"/>
    <col min="3600" max="3600" width="3.33203125" style="1" customWidth="1"/>
    <col min="3601" max="3601" width="2.6640625" style="1" customWidth="1"/>
    <col min="3602" max="3602" width="3.33203125" style="1" customWidth="1"/>
    <col min="3603" max="3603" width="2.6640625" style="1" customWidth="1"/>
    <col min="3604" max="3604" width="3.33203125" style="1" customWidth="1"/>
    <col min="3605" max="3605" width="2.6640625" style="1" customWidth="1"/>
    <col min="3606" max="3606" width="3.33203125" style="1" customWidth="1"/>
    <col min="3607" max="3607" width="2.6640625" style="1" customWidth="1"/>
    <col min="3608" max="3608" width="3.33203125" style="1" customWidth="1"/>
    <col min="3609" max="3609" width="2.6640625" style="1" customWidth="1"/>
    <col min="3610" max="3610" width="3.33203125" style="1" customWidth="1"/>
    <col min="3611" max="3611" width="2.6640625" style="1" customWidth="1"/>
    <col min="3612" max="3612" width="3.33203125" style="1" customWidth="1"/>
    <col min="3613" max="3613" width="2.6640625" style="1" customWidth="1"/>
    <col min="3614" max="3614" width="3.33203125" style="1" customWidth="1"/>
    <col min="3615" max="3615" width="2.6640625" style="1" customWidth="1"/>
    <col min="3616" max="3616" width="3.33203125" style="1" customWidth="1"/>
    <col min="3617" max="3617" width="2.6640625" style="1" customWidth="1"/>
    <col min="3618" max="3618" width="3.33203125" style="1" customWidth="1"/>
    <col min="3619" max="3619" width="2.6640625" style="1" customWidth="1"/>
    <col min="3620" max="3620" width="3.33203125" style="1" customWidth="1"/>
    <col min="3621" max="3621" width="2.6640625" style="1" customWidth="1"/>
    <col min="3622" max="3622" width="2.44140625" style="1" customWidth="1"/>
    <col min="3623" max="3623" width="3.44140625" style="1" customWidth="1"/>
    <col min="3624" max="3624" width="2.44140625" style="1" customWidth="1"/>
    <col min="3625" max="3635" width="4.6640625" style="1" customWidth="1"/>
    <col min="3636" max="3636" width="2.44140625" style="1" customWidth="1"/>
    <col min="3637" max="3647" width="4.6640625" style="1" customWidth="1"/>
    <col min="3648" max="3648" width="5.88671875" style="1" customWidth="1"/>
    <col min="3649" max="3650" width="6.44140625" style="1" customWidth="1"/>
    <col min="3651" max="3651" width="6.6640625" style="1" customWidth="1"/>
    <col min="3652" max="3652" width="9.109375" style="1"/>
    <col min="3653" max="3653" width="18.6640625" style="1" customWidth="1"/>
    <col min="3654" max="3654" width="7.44140625" style="1" customWidth="1"/>
    <col min="3655" max="3840" width="9.109375" style="1"/>
    <col min="3841" max="3841" width="3.44140625" style="1" customWidth="1"/>
    <col min="3842" max="3842" width="17.44140625" style="1" customWidth="1"/>
    <col min="3843" max="3843" width="11.33203125" style="1" customWidth="1"/>
    <col min="3844" max="3844" width="5" style="1" customWidth="1"/>
    <col min="3845" max="3852" width="4.6640625" style="1" customWidth="1"/>
    <col min="3853" max="3855" width="5" style="1" customWidth="1"/>
    <col min="3856" max="3856" width="3.33203125" style="1" customWidth="1"/>
    <col min="3857" max="3857" width="2.6640625" style="1" customWidth="1"/>
    <col min="3858" max="3858" width="3.33203125" style="1" customWidth="1"/>
    <col min="3859" max="3859" width="2.6640625" style="1" customWidth="1"/>
    <col min="3860" max="3860" width="3.33203125" style="1" customWidth="1"/>
    <col min="3861" max="3861" width="2.6640625" style="1" customWidth="1"/>
    <col min="3862" max="3862" width="3.33203125" style="1" customWidth="1"/>
    <col min="3863" max="3863" width="2.6640625" style="1" customWidth="1"/>
    <col min="3864" max="3864" width="3.33203125" style="1" customWidth="1"/>
    <col min="3865" max="3865" width="2.6640625" style="1" customWidth="1"/>
    <col min="3866" max="3866" width="3.33203125" style="1" customWidth="1"/>
    <col min="3867" max="3867" width="2.6640625" style="1" customWidth="1"/>
    <col min="3868" max="3868" width="3.33203125" style="1" customWidth="1"/>
    <col min="3869" max="3869" width="2.6640625" style="1" customWidth="1"/>
    <col min="3870" max="3870" width="3.33203125" style="1" customWidth="1"/>
    <col min="3871" max="3871" width="2.6640625" style="1" customWidth="1"/>
    <col min="3872" max="3872" width="3.33203125" style="1" customWidth="1"/>
    <col min="3873" max="3873" width="2.6640625" style="1" customWidth="1"/>
    <col min="3874" max="3874" width="3.33203125" style="1" customWidth="1"/>
    <col min="3875" max="3875" width="2.6640625" style="1" customWidth="1"/>
    <col min="3876" max="3876" width="3.33203125" style="1" customWidth="1"/>
    <col min="3877" max="3877" width="2.6640625" style="1" customWidth="1"/>
    <col min="3878" max="3878" width="2.44140625" style="1" customWidth="1"/>
    <col min="3879" max="3879" width="3.44140625" style="1" customWidth="1"/>
    <col min="3880" max="3880" width="2.44140625" style="1" customWidth="1"/>
    <col min="3881" max="3891" width="4.6640625" style="1" customWidth="1"/>
    <col min="3892" max="3892" width="2.44140625" style="1" customWidth="1"/>
    <col min="3893" max="3903" width="4.6640625" style="1" customWidth="1"/>
    <col min="3904" max="3904" width="5.88671875" style="1" customWidth="1"/>
    <col min="3905" max="3906" width="6.44140625" style="1" customWidth="1"/>
    <col min="3907" max="3907" width="6.6640625" style="1" customWidth="1"/>
    <col min="3908" max="3908" width="9.109375" style="1"/>
    <col min="3909" max="3909" width="18.6640625" style="1" customWidth="1"/>
    <col min="3910" max="3910" width="7.44140625" style="1" customWidth="1"/>
    <col min="3911" max="4096" width="9.109375" style="1"/>
    <col min="4097" max="4097" width="3.44140625" style="1" customWidth="1"/>
    <col min="4098" max="4098" width="17.44140625" style="1" customWidth="1"/>
    <col min="4099" max="4099" width="11.33203125" style="1" customWidth="1"/>
    <col min="4100" max="4100" width="5" style="1" customWidth="1"/>
    <col min="4101" max="4108" width="4.6640625" style="1" customWidth="1"/>
    <col min="4109" max="4111" width="5" style="1" customWidth="1"/>
    <col min="4112" max="4112" width="3.33203125" style="1" customWidth="1"/>
    <col min="4113" max="4113" width="2.6640625" style="1" customWidth="1"/>
    <col min="4114" max="4114" width="3.33203125" style="1" customWidth="1"/>
    <col min="4115" max="4115" width="2.6640625" style="1" customWidth="1"/>
    <col min="4116" max="4116" width="3.33203125" style="1" customWidth="1"/>
    <col min="4117" max="4117" width="2.6640625" style="1" customWidth="1"/>
    <col min="4118" max="4118" width="3.33203125" style="1" customWidth="1"/>
    <col min="4119" max="4119" width="2.6640625" style="1" customWidth="1"/>
    <col min="4120" max="4120" width="3.33203125" style="1" customWidth="1"/>
    <col min="4121" max="4121" width="2.6640625" style="1" customWidth="1"/>
    <col min="4122" max="4122" width="3.33203125" style="1" customWidth="1"/>
    <col min="4123" max="4123" width="2.6640625" style="1" customWidth="1"/>
    <col min="4124" max="4124" width="3.33203125" style="1" customWidth="1"/>
    <col min="4125" max="4125" width="2.6640625" style="1" customWidth="1"/>
    <col min="4126" max="4126" width="3.33203125" style="1" customWidth="1"/>
    <col min="4127" max="4127" width="2.6640625" style="1" customWidth="1"/>
    <col min="4128" max="4128" width="3.33203125" style="1" customWidth="1"/>
    <col min="4129" max="4129" width="2.6640625" style="1" customWidth="1"/>
    <col min="4130" max="4130" width="3.33203125" style="1" customWidth="1"/>
    <col min="4131" max="4131" width="2.6640625" style="1" customWidth="1"/>
    <col min="4132" max="4132" width="3.33203125" style="1" customWidth="1"/>
    <col min="4133" max="4133" width="2.6640625" style="1" customWidth="1"/>
    <col min="4134" max="4134" width="2.44140625" style="1" customWidth="1"/>
    <col min="4135" max="4135" width="3.44140625" style="1" customWidth="1"/>
    <col min="4136" max="4136" width="2.44140625" style="1" customWidth="1"/>
    <col min="4137" max="4147" width="4.6640625" style="1" customWidth="1"/>
    <col min="4148" max="4148" width="2.44140625" style="1" customWidth="1"/>
    <col min="4149" max="4159" width="4.6640625" style="1" customWidth="1"/>
    <col min="4160" max="4160" width="5.88671875" style="1" customWidth="1"/>
    <col min="4161" max="4162" width="6.44140625" style="1" customWidth="1"/>
    <col min="4163" max="4163" width="6.6640625" style="1" customWidth="1"/>
    <col min="4164" max="4164" width="9.109375" style="1"/>
    <col min="4165" max="4165" width="18.6640625" style="1" customWidth="1"/>
    <col min="4166" max="4166" width="7.44140625" style="1" customWidth="1"/>
    <col min="4167" max="4352" width="9.109375" style="1"/>
    <col min="4353" max="4353" width="3.44140625" style="1" customWidth="1"/>
    <col min="4354" max="4354" width="17.44140625" style="1" customWidth="1"/>
    <col min="4355" max="4355" width="11.33203125" style="1" customWidth="1"/>
    <col min="4356" max="4356" width="5" style="1" customWidth="1"/>
    <col min="4357" max="4364" width="4.6640625" style="1" customWidth="1"/>
    <col min="4365" max="4367" width="5" style="1" customWidth="1"/>
    <col min="4368" max="4368" width="3.33203125" style="1" customWidth="1"/>
    <col min="4369" max="4369" width="2.6640625" style="1" customWidth="1"/>
    <col min="4370" max="4370" width="3.33203125" style="1" customWidth="1"/>
    <col min="4371" max="4371" width="2.6640625" style="1" customWidth="1"/>
    <col min="4372" max="4372" width="3.33203125" style="1" customWidth="1"/>
    <col min="4373" max="4373" width="2.6640625" style="1" customWidth="1"/>
    <col min="4374" max="4374" width="3.33203125" style="1" customWidth="1"/>
    <col min="4375" max="4375" width="2.6640625" style="1" customWidth="1"/>
    <col min="4376" max="4376" width="3.33203125" style="1" customWidth="1"/>
    <col min="4377" max="4377" width="2.6640625" style="1" customWidth="1"/>
    <col min="4378" max="4378" width="3.33203125" style="1" customWidth="1"/>
    <col min="4379" max="4379" width="2.6640625" style="1" customWidth="1"/>
    <col min="4380" max="4380" width="3.33203125" style="1" customWidth="1"/>
    <col min="4381" max="4381" width="2.6640625" style="1" customWidth="1"/>
    <col min="4382" max="4382" width="3.33203125" style="1" customWidth="1"/>
    <col min="4383" max="4383" width="2.6640625" style="1" customWidth="1"/>
    <col min="4384" max="4384" width="3.33203125" style="1" customWidth="1"/>
    <col min="4385" max="4385" width="2.6640625" style="1" customWidth="1"/>
    <col min="4386" max="4386" width="3.33203125" style="1" customWidth="1"/>
    <col min="4387" max="4387" width="2.6640625" style="1" customWidth="1"/>
    <col min="4388" max="4388" width="3.33203125" style="1" customWidth="1"/>
    <col min="4389" max="4389" width="2.6640625" style="1" customWidth="1"/>
    <col min="4390" max="4390" width="2.44140625" style="1" customWidth="1"/>
    <col min="4391" max="4391" width="3.44140625" style="1" customWidth="1"/>
    <col min="4392" max="4392" width="2.44140625" style="1" customWidth="1"/>
    <col min="4393" max="4403" width="4.6640625" style="1" customWidth="1"/>
    <col min="4404" max="4404" width="2.44140625" style="1" customWidth="1"/>
    <col min="4405" max="4415" width="4.6640625" style="1" customWidth="1"/>
    <col min="4416" max="4416" width="5.88671875" style="1" customWidth="1"/>
    <col min="4417" max="4418" width="6.44140625" style="1" customWidth="1"/>
    <col min="4419" max="4419" width="6.6640625" style="1" customWidth="1"/>
    <col min="4420" max="4420" width="9.109375" style="1"/>
    <col min="4421" max="4421" width="18.6640625" style="1" customWidth="1"/>
    <col min="4422" max="4422" width="7.44140625" style="1" customWidth="1"/>
    <col min="4423" max="4608" width="9.109375" style="1"/>
    <col min="4609" max="4609" width="3.44140625" style="1" customWidth="1"/>
    <col min="4610" max="4610" width="17.44140625" style="1" customWidth="1"/>
    <col min="4611" max="4611" width="11.33203125" style="1" customWidth="1"/>
    <col min="4612" max="4612" width="5" style="1" customWidth="1"/>
    <col min="4613" max="4620" width="4.6640625" style="1" customWidth="1"/>
    <col min="4621" max="4623" width="5" style="1" customWidth="1"/>
    <col min="4624" max="4624" width="3.33203125" style="1" customWidth="1"/>
    <col min="4625" max="4625" width="2.6640625" style="1" customWidth="1"/>
    <col min="4626" max="4626" width="3.33203125" style="1" customWidth="1"/>
    <col min="4627" max="4627" width="2.6640625" style="1" customWidth="1"/>
    <col min="4628" max="4628" width="3.33203125" style="1" customWidth="1"/>
    <col min="4629" max="4629" width="2.6640625" style="1" customWidth="1"/>
    <col min="4630" max="4630" width="3.33203125" style="1" customWidth="1"/>
    <col min="4631" max="4631" width="2.6640625" style="1" customWidth="1"/>
    <col min="4632" max="4632" width="3.33203125" style="1" customWidth="1"/>
    <col min="4633" max="4633" width="2.6640625" style="1" customWidth="1"/>
    <col min="4634" max="4634" width="3.33203125" style="1" customWidth="1"/>
    <col min="4635" max="4635" width="2.6640625" style="1" customWidth="1"/>
    <col min="4636" max="4636" width="3.33203125" style="1" customWidth="1"/>
    <col min="4637" max="4637" width="2.6640625" style="1" customWidth="1"/>
    <col min="4638" max="4638" width="3.33203125" style="1" customWidth="1"/>
    <col min="4639" max="4639" width="2.6640625" style="1" customWidth="1"/>
    <col min="4640" max="4640" width="3.33203125" style="1" customWidth="1"/>
    <col min="4641" max="4641" width="2.6640625" style="1" customWidth="1"/>
    <col min="4642" max="4642" width="3.33203125" style="1" customWidth="1"/>
    <col min="4643" max="4643" width="2.6640625" style="1" customWidth="1"/>
    <col min="4644" max="4644" width="3.33203125" style="1" customWidth="1"/>
    <col min="4645" max="4645" width="2.6640625" style="1" customWidth="1"/>
    <col min="4646" max="4646" width="2.44140625" style="1" customWidth="1"/>
    <col min="4647" max="4647" width="3.44140625" style="1" customWidth="1"/>
    <col min="4648" max="4648" width="2.44140625" style="1" customWidth="1"/>
    <col min="4649" max="4659" width="4.6640625" style="1" customWidth="1"/>
    <col min="4660" max="4660" width="2.44140625" style="1" customWidth="1"/>
    <col min="4661" max="4671" width="4.6640625" style="1" customWidth="1"/>
    <col min="4672" max="4672" width="5.88671875" style="1" customWidth="1"/>
    <col min="4673" max="4674" width="6.44140625" style="1" customWidth="1"/>
    <col min="4675" max="4675" width="6.6640625" style="1" customWidth="1"/>
    <col min="4676" max="4676" width="9.109375" style="1"/>
    <col min="4677" max="4677" width="18.6640625" style="1" customWidth="1"/>
    <col min="4678" max="4678" width="7.44140625" style="1" customWidth="1"/>
    <col min="4679" max="4864" width="9.109375" style="1"/>
    <col min="4865" max="4865" width="3.44140625" style="1" customWidth="1"/>
    <col min="4866" max="4866" width="17.44140625" style="1" customWidth="1"/>
    <col min="4867" max="4867" width="11.33203125" style="1" customWidth="1"/>
    <col min="4868" max="4868" width="5" style="1" customWidth="1"/>
    <col min="4869" max="4876" width="4.6640625" style="1" customWidth="1"/>
    <col min="4877" max="4879" width="5" style="1" customWidth="1"/>
    <col min="4880" max="4880" width="3.33203125" style="1" customWidth="1"/>
    <col min="4881" max="4881" width="2.6640625" style="1" customWidth="1"/>
    <col min="4882" max="4882" width="3.33203125" style="1" customWidth="1"/>
    <col min="4883" max="4883" width="2.6640625" style="1" customWidth="1"/>
    <col min="4884" max="4884" width="3.33203125" style="1" customWidth="1"/>
    <col min="4885" max="4885" width="2.6640625" style="1" customWidth="1"/>
    <col min="4886" max="4886" width="3.33203125" style="1" customWidth="1"/>
    <col min="4887" max="4887" width="2.6640625" style="1" customWidth="1"/>
    <col min="4888" max="4888" width="3.33203125" style="1" customWidth="1"/>
    <col min="4889" max="4889" width="2.6640625" style="1" customWidth="1"/>
    <col min="4890" max="4890" width="3.33203125" style="1" customWidth="1"/>
    <col min="4891" max="4891" width="2.6640625" style="1" customWidth="1"/>
    <col min="4892" max="4892" width="3.33203125" style="1" customWidth="1"/>
    <col min="4893" max="4893" width="2.6640625" style="1" customWidth="1"/>
    <col min="4894" max="4894" width="3.33203125" style="1" customWidth="1"/>
    <col min="4895" max="4895" width="2.6640625" style="1" customWidth="1"/>
    <col min="4896" max="4896" width="3.33203125" style="1" customWidth="1"/>
    <col min="4897" max="4897" width="2.6640625" style="1" customWidth="1"/>
    <col min="4898" max="4898" width="3.33203125" style="1" customWidth="1"/>
    <col min="4899" max="4899" width="2.6640625" style="1" customWidth="1"/>
    <col min="4900" max="4900" width="3.33203125" style="1" customWidth="1"/>
    <col min="4901" max="4901" width="2.6640625" style="1" customWidth="1"/>
    <col min="4902" max="4902" width="2.44140625" style="1" customWidth="1"/>
    <col min="4903" max="4903" width="3.44140625" style="1" customWidth="1"/>
    <col min="4904" max="4904" width="2.44140625" style="1" customWidth="1"/>
    <col min="4905" max="4915" width="4.6640625" style="1" customWidth="1"/>
    <col min="4916" max="4916" width="2.44140625" style="1" customWidth="1"/>
    <col min="4917" max="4927" width="4.6640625" style="1" customWidth="1"/>
    <col min="4928" max="4928" width="5.88671875" style="1" customWidth="1"/>
    <col min="4929" max="4930" width="6.44140625" style="1" customWidth="1"/>
    <col min="4931" max="4931" width="6.6640625" style="1" customWidth="1"/>
    <col min="4932" max="4932" width="9.109375" style="1"/>
    <col min="4933" max="4933" width="18.6640625" style="1" customWidth="1"/>
    <col min="4934" max="4934" width="7.44140625" style="1" customWidth="1"/>
    <col min="4935" max="5120" width="9.109375" style="1"/>
    <col min="5121" max="5121" width="3.44140625" style="1" customWidth="1"/>
    <col min="5122" max="5122" width="17.44140625" style="1" customWidth="1"/>
    <col min="5123" max="5123" width="11.33203125" style="1" customWidth="1"/>
    <col min="5124" max="5124" width="5" style="1" customWidth="1"/>
    <col min="5125" max="5132" width="4.6640625" style="1" customWidth="1"/>
    <col min="5133" max="5135" width="5" style="1" customWidth="1"/>
    <col min="5136" max="5136" width="3.33203125" style="1" customWidth="1"/>
    <col min="5137" max="5137" width="2.6640625" style="1" customWidth="1"/>
    <col min="5138" max="5138" width="3.33203125" style="1" customWidth="1"/>
    <col min="5139" max="5139" width="2.6640625" style="1" customWidth="1"/>
    <col min="5140" max="5140" width="3.33203125" style="1" customWidth="1"/>
    <col min="5141" max="5141" width="2.6640625" style="1" customWidth="1"/>
    <col min="5142" max="5142" width="3.33203125" style="1" customWidth="1"/>
    <col min="5143" max="5143" width="2.6640625" style="1" customWidth="1"/>
    <col min="5144" max="5144" width="3.33203125" style="1" customWidth="1"/>
    <col min="5145" max="5145" width="2.6640625" style="1" customWidth="1"/>
    <col min="5146" max="5146" width="3.33203125" style="1" customWidth="1"/>
    <col min="5147" max="5147" width="2.6640625" style="1" customWidth="1"/>
    <col min="5148" max="5148" width="3.33203125" style="1" customWidth="1"/>
    <col min="5149" max="5149" width="2.6640625" style="1" customWidth="1"/>
    <col min="5150" max="5150" width="3.33203125" style="1" customWidth="1"/>
    <col min="5151" max="5151" width="2.6640625" style="1" customWidth="1"/>
    <col min="5152" max="5152" width="3.33203125" style="1" customWidth="1"/>
    <col min="5153" max="5153" width="2.6640625" style="1" customWidth="1"/>
    <col min="5154" max="5154" width="3.33203125" style="1" customWidth="1"/>
    <col min="5155" max="5155" width="2.6640625" style="1" customWidth="1"/>
    <col min="5156" max="5156" width="3.33203125" style="1" customWidth="1"/>
    <col min="5157" max="5157" width="2.6640625" style="1" customWidth="1"/>
    <col min="5158" max="5158" width="2.44140625" style="1" customWidth="1"/>
    <col min="5159" max="5159" width="3.44140625" style="1" customWidth="1"/>
    <col min="5160" max="5160" width="2.44140625" style="1" customWidth="1"/>
    <col min="5161" max="5171" width="4.6640625" style="1" customWidth="1"/>
    <col min="5172" max="5172" width="2.44140625" style="1" customWidth="1"/>
    <col min="5173" max="5183" width="4.6640625" style="1" customWidth="1"/>
    <col min="5184" max="5184" width="5.88671875" style="1" customWidth="1"/>
    <col min="5185" max="5186" width="6.44140625" style="1" customWidth="1"/>
    <col min="5187" max="5187" width="6.6640625" style="1" customWidth="1"/>
    <col min="5188" max="5188" width="9.109375" style="1"/>
    <col min="5189" max="5189" width="18.6640625" style="1" customWidth="1"/>
    <col min="5190" max="5190" width="7.44140625" style="1" customWidth="1"/>
    <col min="5191" max="5376" width="9.109375" style="1"/>
    <col min="5377" max="5377" width="3.44140625" style="1" customWidth="1"/>
    <col min="5378" max="5378" width="17.44140625" style="1" customWidth="1"/>
    <col min="5379" max="5379" width="11.33203125" style="1" customWidth="1"/>
    <col min="5380" max="5380" width="5" style="1" customWidth="1"/>
    <col min="5381" max="5388" width="4.6640625" style="1" customWidth="1"/>
    <col min="5389" max="5391" width="5" style="1" customWidth="1"/>
    <col min="5392" max="5392" width="3.33203125" style="1" customWidth="1"/>
    <col min="5393" max="5393" width="2.6640625" style="1" customWidth="1"/>
    <col min="5394" max="5394" width="3.33203125" style="1" customWidth="1"/>
    <col min="5395" max="5395" width="2.6640625" style="1" customWidth="1"/>
    <col min="5396" max="5396" width="3.33203125" style="1" customWidth="1"/>
    <col min="5397" max="5397" width="2.6640625" style="1" customWidth="1"/>
    <col min="5398" max="5398" width="3.33203125" style="1" customWidth="1"/>
    <col min="5399" max="5399" width="2.6640625" style="1" customWidth="1"/>
    <col min="5400" max="5400" width="3.33203125" style="1" customWidth="1"/>
    <col min="5401" max="5401" width="2.6640625" style="1" customWidth="1"/>
    <col min="5402" max="5402" width="3.33203125" style="1" customWidth="1"/>
    <col min="5403" max="5403" width="2.6640625" style="1" customWidth="1"/>
    <col min="5404" max="5404" width="3.33203125" style="1" customWidth="1"/>
    <col min="5405" max="5405" width="2.6640625" style="1" customWidth="1"/>
    <col min="5406" max="5406" width="3.33203125" style="1" customWidth="1"/>
    <col min="5407" max="5407" width="2.6640625" style="1" customWidth="1"/>
    <col min="5408" max="5408" width="3.33203125" style="1" customWidth="1"/>
    <col min="5409" max="5409" width="2.6640625" style="1" customWidth="1"/>
    <col min="5410" max="5410" width="3.33203125" style="1" customWidth="1"/>
    <col min="5411" max="5411" width="2.6640625" style="1" customWidth="1"/>
    <col min="5412" max="5412" width="3.33203125" style="1" customWidth="1"/>
    <col min="5413" max="5413" width="2.6640625" style="1" customWidth="1"/>
    <col min="5414" max="5414" width="2.44140625" style="1" customWidth="1"/>
    <col min="5415" max="5415" width="3.44140625" style="1" customWidth="1"/>
    <col min="5416" max="5416" width="2.44140625" style="1" customWidth="1"/>
    <col min="5417" max="5427" width="4.6640625" style="1" customWidth="1"/>
    <col min="5428" max="5428" width="2.44140625" style="1" customWidth="1"/>
    <col min="5429" max="5439" width="4.6640625" style="1" customWidth="1"/>
    <col min="5440" max="5440" width="5.88671875" style="1" customWidth="1"/>
    <col min="5441" max="5442" width="6.44140625" style="1" customWidth="1"/>
    <col min="5443" max="5443" width="6.6640625" style="1" customWidth="1"/>
    <col min="5444" max="5444" width="9.109375" style="1"/>
    <col min="5445" max="5445" width="18.6640625" style="1" customWidth="1"/>
    <col min="5446" max="5446" width="7.44140625" style="1" customWidth="1"/>
    <col min="5447" max="5632" width="9.109375" style="1"/>
    <col min="5633" max="5633" width="3.44140625" style="1" customWidth="1"/>
    <col min="5634" max="5634" width="17.44140625" style="1" customWidth="1"/>
    <col min="5635" max="5635" width="11.33203125" style="1" customWidth="1"/>
    <col min="5636" max="5636" width="5" style="1" customWidth="1"/>
    <col min="5637" max="5644" width="4.6640625" style="1" customWidth="1"/>
    <col min="5645" max="5647" width="5" style="1" customWidth="1"/>
    <col min="5648" max="5648" width="3.33203125" style="1" customWidth="1"/>
    <col min="5649" max="5649" width="2.6640625" style="1" customWidth="1"/>
    <col min="5650" max="5650" width="3.33203125" style="1" customWidth="1"/>
    <col min="5651" max="5651" width="2.6640625" style="1" customWidth="1"/>
    <col min="5652" max="5652" width="3.33203125" style="1" customWidth="1"/>
    <col min="5653" max="5653" width="2.6640625" style="1" customWidth="1"/>
    <col min="5654" max="5654" width="3.33203125" style="1" customWidth="1"/>
    <col min="5655" max="5655" width="2.6640625" style="1" customWidth="1"/>
    <col min="5656" max="5656" width="3.33203125" style="1" customWidth="1"/>
    <col min="5657" max="5657" width="2.6640625" style="1" customWidth="1"/>
    <col min="5658" max="5658" width="3.33203125" style="1" customWidth="1"/>
    <col min="5659" max="5659" width="2.6640625" style="1" customWidth="1"/>
    <col min="5660" max="5660" width="3.33203125" style="1" customWidth="1"/>
    <col min="5661" max="5661" width="2.6640625" style="1" customWidth="1"/>
    <col min="5662" max="5662" width="3.33203125" style="1" customWidth="1"/>
    <col min="5663" max="5663" width="2.6640625" style="1" customWidth="1"/>
    <col min="5664" max="5664" width="3.33203125" style="1" customWidth="1"/>
    <col min="5665" max="5665" width="2.6640625" style="1" customWidth="1"/>
    <col min="5666" max="5666" width="3.33203125" style="1" customWidth="1"/>
    <col min="5667" max="5667" width="2.6640625" style="1" customWidth="1"/>
    <col min="5668" max="5668" width="3.33203125" style="1" customWidth="1"/>
    <col min="5669" max="5669" width="2.6640625" style="1" customWidth="1"/>
    <col min="5670" max="5670" width="2.44140625" style="1" customWidth="1"/>
    <col min="5671" max="5671" width="3.44140625" style="1" customWidth="1"/>
    <col min="5672" max="5672" width="2.44140625" style="1" customWidth="1"/>
    <col min="5673" max="5683" width="4.6640625" style="1" customWidth="1"/>
    <col min="5684" max="5684" width="2.44140625" style="1" customWidth="1"/>
    <col min="5685" max="5695" width="4.6640625" style="1" customWidth="1"/>
    <col min="5696" max="5696" width="5.88671875" style="1" customWidth="1"/>
    <col min="5697" max="5698" width="6.44140625" style="1" customWidth="1"/>
    <col min="5699" max="5699" width="6.6640625" style="1" customWidth="1"/>
    <col min="5700" max="5700" width="9.109375" style="1"/>
    <col min="5701" max="5701" width="18.6640625" style="1" customWidth="1"/>
    <col min="5702" max="5702" width="7.44140625" style="1" customWidth="1"/>
    <col min="5703" max="5888" width="9.109375" style="1"/>
    <col min="5889" max="5889" width="3.44140625" style="1" customWidth="1"/>
    <col min="5890" max="5890" width="17.44140625" style="1" customWidth="1"/>
    <col min="5891" max="5891" width="11.33203125" style="1" customWidth="1"/>
    <col min="5892" max="5892" width="5" style="1" customWidth="1"/>
    <col min="5893" max="5900" width="4.6640625" style="1" customWidth="1"/>
    <col min="5901" max="5903" width="5" style="1" customWidth="1"/>
    <col min="5904" max="5904" width="3.33203125" style="1" customWidth="1"/>
    <col min="5905" max="5905" width="2.6640625" style="1" customWidth="1"/>
    <col min="5906" max="5906" width="3.33203125" style="1" customWidth="1"/>
    <col min="5907" max="5907" width="2.6640625" style="1" customWidth="1"/>
    <col min="5908" max="5908" width="3.33203125" style="1" customWidth="1"/>
    <col min="5909" max="5909" width="2.6640625" style="1" customWidth="1"/>
    <col min="5910" max="5910" width="3.33203125" style="1" customWidth="1"/>
    <col min="5911" max="5911" width="2.6640625" style="1" customWidth="1"/>
    <col min="5912" max="5912" width="3.33203125" style="1" customWidth="1"/>
    <col min="5913" max="5913" width="2.6640625" style="1" customWidth="1"/>
    <col min="5914" max="5914" width="3.33203125" style="1" customWidth="1"/>
    <col min="5915" max="5915" width="2.6640625" style="1" customWidth="1"/>
    <col min="5916" max="5916" width="3.33203125" style="1" customWidth="1"/>
    <col min="5917" max="5917" width="2.6640625" style="1" customWidth="1"/>
    <col min="5918" max="5918" width="3.33203125" style="1" customWidth="1"/>
    <col min="5919" max="5919" width="2.6640625" style="1" customWidth="1"/>
    <col min="5920" max="5920" width="3.33203125" style="1" customWidth="1"/>
    <col min="5921" max="5921" width="2.6640625" style="1" customWidth="1"/>
    <col min="5922" max="5922" width="3.33203125" style="1" customWidth="1"/>
    <col min="5923" max="5923" width="2.6640625" style="1" customWidth="1"/>
    <col min="5924" max="5924" width="3.33203125" style="1" customWidth="1"/>
    <col min="5925" max="5925" width="2.6640625" style="1" customWidth="1"/>
    <col min="5926" max="5926" width="2.44140625" style="1" customWidth="1"/>
    <col min="5927" max="5927" width="3.44140625" style="1" customWidth="1"/>
    <col min="5928" max="5928" width="2.44140625" style="1" customWidth="1"/>
    <col min="5929" max="5939" width="4.6640625" style="1" customWidth="1"/>
    <col min="5940" max="5940" width="2.44140625" style="1" customWidth="1"/>
    <col min="5941" max="5951" width="4.6640625" style="1" customWidth="1"/>
    <col min="5952" max="5952" width="5.88671875" style="1" customWidth="1"/>
    <col min="5953" max="5954" width="6.44140625" style="1" customWidth="1"/>
    <col min="5955" max="5955" width="6.6640625" style="1" customWidth="1"/>
    <col min="5956" max="5956" width="9.109375" style="1"/>
    <col min="5957" max="5957" width="18.6640625" style="1" customWidth="1"/>
    <col min="5958" max="5958" width="7.44140625" style="1" customWidth="1"/>
    <col min="5959" max="6144" width="9.109375" style="1"/>
    <col min="6145" max="6145" width="3.44140625" style="1" customWidth="1"/>
    <col min="6146" max="6146" width="17.44140625" style="1" customWidth="1"/>
    <col min="6147" max="6147" width="11.33203125" style="1" customWidth="1"/>
    <col min="6148" max="6148" width="5" style="1" customWidth="1"/>
    <col min="6149" max="6156" width="4.6640625" style="1" customWidth="1"/>
    <col min="6157" max="6159" width="5" style="1" customWidth="1"/>
    <col min="6160" max="6160" width="3.33203125" style="1" customWidth="1"/>
    <col min="6161" max="6161" width="2.6640625" style="1" customWidth="1"/>
    <col min="6162" max="6162" width="3.33203125" style="1" customWidth="1"/>
    <col min="6163" max="6163" width="2.6640625" style="1" customWidth="1"/>
    <col min="6164" max="6164" width="3.33203125" style="1" customWidth="1"/>
    <col min="6165" max="6165" width="2.6640625" style="1" customWidth="1"/>
    <col min="6166" max="6166" width="3.33203125" style="1" customWidth="1"/>
    <col min="6167" max="6167" width="2.6640625" style="1" customWidth="1"/>
    <col min="6168" max="6168" width="3.33203125" style="1" customWidth="1"/>
    <col min="6169" max="6169" width="2.6640625" style="1" customWidth="1"/>
    <col min="6170" max="6170" width="3.33203125" style="1" customWidth="1"/>
    <col min="6171" max="6171" width="2.6640625" style="1" customWidth="1"/>
    <col min="6172" max="6172" width="3.33203125" style="1" customWidth="1"/>
    <col min="6173" max="6173" width="2.6640625" style="1" customWidth="1"/>
    <col min="6174" max="6174" width="3.33203125" style="1" customWidth="1"/>
    <col min="6175" max="6175" width="2.6640625" style="1" customWidth="1"/>
    <col min="6176" max="6176" width="3.33203125" style="1" customWidth="1"/>
    <col min="6177" max="6177" width="2.6640625" style="1" customWidth="1"/>
    <col min="6178" max="6178" width="3.33203125" style="1" customWidth="1"/>
    <col min="6179" max="6179" width="2.6640625" style="1" customWidth="1"/>
    <col min="6180" max="6180" width="3.33203125" style="1" customWidth="1"/>
    <col min="6181" max="6181" width="2.6640625" style="1" customWidth="1"/>
    <col min="6182" max="6182" width="2.44140625" style="1" customWidth="1"/>
    <col min="6183" max="6183" width="3.44140625" style="1" customWidth="1"/>
    <col min="6184" max="6184" width="2.44140625" style="1" customWidth="1"/>
    <col min="6185" max="6195" width="4.6640625" style="1" customWidth="1"/>
    <col min="6196" max="6196" width="2.44140625" style="1" customWidth="1"/>
    <col min="6197" max="6207" width="4.6640625" style="1" customWidth="1"/>
    <col min="6208" max="6208" width="5.88671875" style="1" customWidth="1"/>
    <col min="6209" max="6210" width="6.44140625" style="1" customWidth="1"/>
    <col min="6211" max="6211" width="6.6640625" style="1" customWidth="1"/>
    <col min="6212" max="6212" width="9.109375" style="1"/>
    <col min="6213" max="6213" width="18.6640625" style="1" customWidth="1"/>
    <col min="6214" max="6214" width="7.44140625" style="1" customWidth="1"/>
    <col min="6215" max="6400" width="9.109375" style="1"/>
    <col min="6401" max="6401" width="3.44140625" style="1" customWidth="1"/>
    <col min="6402" max="6402" width="17.44140625" style="1" customWidth="1"/>
    <col min="6403" max="6403" width="11.33203125" style="1" customWidth="1"/>
    <col min="6404" max="6404" width="5" style="1" customWidth="1"/>
    <col min="6405" max="6412" width="4.6640625" style="1" customWidth="1"/>
    <col min="6413" max="6415" width="5" style="1" customWidth="1"/>
    <col min="6416" max="6416" width="3.33203125" style="1" customWidth="1"/>
    <col min="6417" max="6417" width="2.6640625" style="1" customWidth="1"/>
    <col min="6418" max="6418" width="3.33203125" style="1" customWidth="1"/>
    <col min="6419" max="6419" width="2.6640625" style="1" customWidth="1"/>
    <col min="6420" max="6420" width="3.33203125" style="1" customWidth="1"/>
    <col min="6421" max="6421" width="2.6640625" style="1" customWidth="1"/>
    <col min="6422" max="6422" width="3.33203125" style="1" customWidth="1"/>
    <col min="6423" max="6423" width="2.6640625" style="1" customWidth="1"/>
    <col min="6424" max="6424" width="3.33203125" style="1" customWidth="1"/>
    <col min="6425" max="6425" width="2.6640625" style="1" customWidth="1"/>
    <col min="6426" max="6426" width="3.33203125" style="1" customWidth="1"/>
    <col min="6427" max="6427" width="2.6640625" style="1" customWidth="1"/>
    <col min="6428" max="6428" width="3.33203125" style="1" customWidth="1"/>
    <col min="6429" max="6429" width="2.6640625" style="1" customWidth="1"/>
    <col min="6430" max="6430" width="3.33203125" style="1" customWidth="1"/>
    <col min="6431" max="6431" width="2.6640625" style="1" customWidth="1"/>
    <col min="6432" max="6432" width="3.33203125" style="1" customWidth="1"/>
    <col min="6433" max="6433" width="2.6640625" style="1" customWidth="1"/>
    <col min="6434" max="6434" width="3.33203125" style="1" customWidth="1"/>
    <col min="6435" max="6435" width="2.6640625" style="1" customWidth="1"/>
    <col min="6436" max="6436" width="3.33203125" style="1" customWidth="1"/>
    <col min="6437" max="6437" width="2.6640625" style="1" customWidth="1"/>
    <col min="6438" max="6438" width="2.44140625" style="1" customWidth="1"/>
    <col min="6439" max="6439" width="3.44140625" style="1" customWidth="1"/>
    <col min="6440" max="6440" width="2.44140625" style="1" customWidth="1"/>
    <col min="6441" max="6451" width="4.6640625" style="1" customWidth="1"/>
    <col min="6452" max="6452" width="2.44140625" style="1" customWidth="1"/>
    <col min="6453" max="6463" width="4.6640625" style="1" customWidth="1"/>
    <col min="6464" max="6464" width="5.88671875" style="1" customWidth="1"/>
    <col min="6465" max="6466" width="6.44140625" style="1" customWidth="1"/>
    <col min="6467" max="6467" width="6.6640625" style="1" customWidth="1"/>
    <col min="6468" max="6468" width="9.109375" style="1"/>
    <col min="6469" max="6469" width="18.6640625" style="1" customWidth="1"/>
    <col min="6470" max="6470" width="7.44140625" style="1" customWidth="1"/>
    <col min="6471" max="6656" width="9.109375" style="1"/>
    <col min="6657" max="6657" width="3.44140625" style="1" customWidth="1"/>
    <col min="6658" max="6658" width="17.44140625" style="1" customWidth="1"/>
    <col min="6659" max="6659" width="11.33203125" style="1" customWidth="1"/>
    <col min="6660" max="6660" width="5" style="1" customWidth="1"/>
    <col min="6661" max="6668" width="4.6640625" style="1" customWidth="1"/>
    <col min="6669" max="6671" width="5" style="1" customWidth="1"/>
    <col min="6672" max="6672" width="3.33203125" style="1" customWidth="1"/>
    <col min="6673" max="6673" width="2.6640625" style="1" customWidth="1"/>
    <col min="6674" max="6674" width="3.33203125" style="1" customWidth="1"/>
    <col min="6675" max="6675" width="2.6640625" style="1" customWidth="1"/>
    <col min="6676" max="6676" width="3.33203125" style="1" customWidth="1"/>
    <col min="6677" max="6677" width="2.6640625" style="1" customWidth="1"/>
    <col min="6678" max="6678" width="3.33203125" style="1" customWidth="1"/>
    <col min="6679" max="6679" width="2.6640625" style="1" customWidth="1"/>
    <col min="6680" max="6680" width="3.33203125" style="1" customWidth="1"/>
    <col min="6681" max="6681" width="2.6640625" style="1" customWidth="1"/>
    <col min="6682" max="6682" width="3.33203125" style="1" customWidth="1"/>
    <col min="6683" max="6683" width="2.6640625" style="1" customWidth="1"/>
    <col min="6684" max="6684" width="3.33203125" style="1" customWidth="1"/>
    <col min="6685" max="6685" width="2.6640625" style="1" customWidth="1"/>
    <col min="6686" max="6686" width="3.33203125" style="1" customWidth="1"/>
    <col min="6687" max="6687" width="2.6640625" style="1" customWidth="1"/>
    <col min="6688" max="6688" width="3.33203125" style="1" customWidth="1"/>
    <col min="6689" max="6689" width="2.6640625" style="1" customWidth="1"/>
    <col min="6690" max="6690" width="3.33203125" style="1" customWidth="1"/>
    <col min="6691" max="6691" width="2.6640625" style="1" customWidth="1"/>
    <col min="6692" max="6692" width="3.33203125" style="1" customWidth="1"/>
    <col min="6693" max="6693" width="2.6640625" style="1" customWidth="1"/>
    <col min="6694" max="6694" width="2.44140625" style="1" customWidth="1"/>
    <col min="6695" max="6695" width="3.44140625" style="1" customWidth="1"/>
    <col min="6696" max="6696" width="2.44140625" style="1" customWidth="1"/>
    <col min="6697" max="6707" width="4.6640625" style="1" customWidth="1"/>
    <col min="6708" max="6708" width="2.44140625" style="1" customWidth="1"/>
    <col min="6709" max="6719" width="4.6640625" style="1" customWidth="1"/>
    <col min="6720" max="6720" width="5.88671875" style="1" customWidth="1"/>
    <col min="6721" max="6722" width="6.44140625" style="1" customWidth="1"/>
    <col min="6723" max="6723" width="6.6640625" style="1" customWidth="1"/>
    <col min="6724" max="6724" width="9.109375" style="1"/>
    <col min="6725" max="6725" width="18.6640625" style="1" customWidth="1"/>
    <col min="6726" max="6726" width="7.44140625" style="1" customWidth="1"/>
    <col min="6727" max="6912" width="9.109375" style="1"/>
    <col min="6913" max="6913" width="3.44140625" style="1" customWidth="1"/>
    <col min="6914" max="6914" width="17.44140625" style="1" customWidth="1"/>
    <col min="6915" max="6915" width="11.33203125" style="1" customWidth="1"/>
    <col min="6916" max="6916" width="5" style="1" customWidth="1"/>
    <col min="6917" max="6924" width="4.6640625" style="1" customWidth="1"/>
    <col min="6925" max="6927" width="5" style="1" customWidth="1"/>
    <col min="6928" max="6928" width="3.33203125" style="1" customWidth="1"/>
    <col min="6929" max="6929" width="2.6640625" style="1" customWidth="1"/>
    <col min="6930" max="6930" width="3.33203125" style="1" customWidth="1"/>
    <col min="6931" max="6931" width="2.6640625" style="1" customWidth="1"/>
    <col min="6932" max="6932" width="3.33203125" style="1" customWidth="1"/>
    <col min="6933" max="6933" width="2.6640625" style="1" customWidth="1"/>
    <col min="6934" max="6934" width="3.33203125" style="1" customWidth="1"/>
    <col min="6935" max="6935" width="2.6640625" style="1" customWidth="1"/>
    <col min="6936" max="6936" width="3.33203125" style="1" customWidth="1"/>
    <col min="6937" max="6937" width="2.6640625" style="1" customWidth="1"/>
    <col min="6938" max="6938" width="3.33203125" style="1" customWidth="1"/>
    <col min="6939" max="6939" width="2.6640625" style="1" customWidth="1"/>
    <col min="6940" max="6940" width="3.33203125" style="1" customWidth="1"/>
    <col min="6941" max="6941" width="2.6640625" style="1" customWidth="1"/>
    <col min="6942" max="6942" width="3.33203125" style="1" customWidth="1"/>
    <col min="6943" max="6943" width="2.6640625" style="1" customWidth="1"/>
    <col min="6944" max="6944" width="3.33203125" style="1" customWidth="1"/>
    <col min="6945" max="6945" width="2.6640625" style="1" customWidth="1"/>
    <col min="6946" max="6946" width="3.33203125" style="1" customWidth="1"/>
    <col min="6947" max="6947" width="2.6640625" style="1" customWidth="1"/>
    <col min="6948" max="6948" width="3.33203125" style="1" customWidth="1"/>
    <col min="6949" max="6949" width="2.6640625" style="1" customWidth="1"/>
    <col min="6950" max="6950" width="2.44140625" style="1" customWidth="1"/>
    <col min="6951" max="6951" width="3.44140625" style="1" customWidth="1"/>
    <col min="6952" max="6952" width="2.44140625" style="1" customWidth="1"/>
    <col min="6953" max="6963" width="4.6640625" style="1" customWidth="1"/>
    <col min="6964" max="6964" width="2.44140625" style="1" customWidth="1"/>
    <col min="6965" max="6975" width="4.6640625" style="1" customWidth="1"/>
    <col min="6976" max="6976" width="5.88671875" style="1" customWidth="1"/>
    <col min="6977" max="6978" width="6.44140625" style="1" customWidth="1"/>
    <col min="6979" max="6979" width="6.6640625" style="1" customWidth="1"/>
    <col min="6980" max="6980" width="9.109375" style="1"/>
    <col min="6981" max="6981" width="18.6640625" style="1" customWidth="1"/>
    <col min="6982" max="6982" width="7.44140625" style="1" customWidth="1"/>
    <col min="6983" max="7168" width="9.109375" style="1"/>
    <col min="7169" max="7169" width="3.44140625" style="1" customWidth="1"/>
    <col min="7170" max="7170" width="17.44140625" style="1" customWidth="1"/>
    <col min="7171" max="7171" width="11.33203125" style="1" customWidth="1"/>
    <col min="7172" max="7172" width="5" style="1" customWidth="1"/>
    <col min="7173" max="7180" width="4.6640625" style="1" customWidth="1"/>
    <col min="7181" max="7183" width="5" style="1" customWidth="1"/>
    <col min="7184" max="7184" width="3.33203125" style="1" customWidth="1"/>
    <col min="7185" max="7185" width="2.6640625" style="1" customWidth="1"/>
    <col min="7186" max="7186" width="3.33203125" style="1" customWidth="1"/>
    <col min="7187" max="7187" width="2.6640625" style="1" customWidth="1"/>
    <col min="7188" max="7188" width="3.33203125" style="1" customWidth="1"/>
    <col min="7189" max="7189" width="2.6640625" style="1" customWidth="1"/>
    <col min="7190" max="7190" width="3.33203125" style="1" customWidth="1"/>
    <col min="7191" max="7191" width="2.6640625" style="1" customWidth="1"/>
    <col min="7192" max="7192" width="3.33203125" style="1" customWidth="1"/>
    <col min="7193" max="7193" width="2.6640625" style="1" customWidth="1"/>
    <col min="7194" max="7194" width="3.33203125" style="1" customWidth="1"/>
    <col min="7195" max="7195" width="2.6640625" style="1" customWidth="1"/>
    <col min="7196" max="7196" width="3.33203125" style="1" customWidth="1"/>
    <col min="7197" max="7197" width="2.6640625" style="1" customWidth="1"/>
    <col min="7198" max="7198" width="3.33203125" style="1" customWidth="1"/>
    <col min="7199" max="7199" width="2.6640625" style="1" customWidth="1"/>
    <col min="7200" max="7200" width="3.33203125" style="1" customWidth="1"/>
    <col min="7201" max="7201" width="2.6640625" style="1" customWidth="1"/>
    <col min="7202" max="7202" width="3.33203125" style="1" customWidth="1"/>
    <col min="7203" max="7203" width="2.6640625" style="1" customWidth="1"/>
    <col min="7204" max="7204" width="3.33203125" style="1" customWidth="1"/>
    <col min="7205" max="7205" width="2.6640625" style="1" customWidth="1"/>
    <col min="7206" max="7206" width="2.44140625" style="1" customWidth="1"/>
    <col min="7207" max="7207" width="3.44140625" style="1" customWidth="1"/>
    <col min="7208" max="7208" width="2.44140625" style="1" customWidth="1"/>
    <col min="7209" max="7219" width="4.6640625" style="1" customWidth="1"/>
    <col min="7220" max="7220" width="2.44140625" style="1" customWidth="1"/>
    <col min="7221" max="7231" width="4.6640625" style="1" customWidth="1"/>
    <col min="7232" max="7232" width="5.88671875" style="1" customWidth="1"/>
    <col min="7233" max="7234" width="6.44140625" style="1" customWidth="1"/>
    <col min="7235" max="7235" width="6.6640625" style="1" customWidth="1"/>
    <col min="7236" max="7236" width="9.109375" style="1"/>
    <col min="7237" max="7237" width="18.6640625" style="1" customWidth="1"/>
    <col min="7238" max="7238" width="7.44140625" style="1" customWidth="1"/>
    <col min="7239" max="7424" width="9.109375" style="1"/>
    <col min="7425" max="7425" width="3.44140625" style="1" customWidth="1"/>
    <col min="7426" max="7426" width="17.44140625" style="1" customWidth="1"/>
    <col min="7427" max="7427" width="11.33203125" style="1" customWidth="1"/>
    <col min="7428" max="7428" width="5" style="1" customWidth="1"/>
    <col min="7429" max="7436" width="4.6640625" style="1" customWidth="1"/>
    <col min="7437" max="7439" width="5" style="1" customWidth="1"/>
    <col min="7440" max="7440" width="3.33203125" style="1" customWidth="1"/>
    <col min="7441" max="7441" width="2.6640625" style="1" customWidth="1"/>
    <col min="7442" max="7442" width="3.33203125" style="1" customWidth="1"/>
    <col min="7443" max="7443" width="2.6640625" style="1" customWidth="1"/>
    <col min="7444" max="7444" width="3.33203125" style="1" customWidth="1"/>
    <col min="7445" max="7445" width="2.6640625" style="1" customWidth="1"/>
    <col min="7446" max="7446" width="3.33203125" style="1" customWidth="1"/>
    <col min="7447" max="7447" width="2.6640625" style="1" customWidth="1"/>
    <col min="7448" max="7448" width="3.33203125" style="1" customWidth="1"/>
    <col min="7449" max="7449" width="2.6640625" style="1" customWidth="1"/>
    <col min="7450" max="7450" width="3.33203125" style="1" customWidth="1"/>
    <col min="7451" max="7451" width="2.6640625" style="1" customWidth="1"/>
    <col min="7452" max="7452" width="3.33203125" style="1" customWidth="1"/>
    <col min="7453" max="7453" width="2.6640625" style="1" customWidth="1"/>
    <col min="7454" max="7454" width="3.33203125" style="1" customWidth="1"/>
    <col min="7455" max="7455" width="2.6640625" style="1" customWidth="1"/>
    <col min="7456" max="7456" width="3.33203125" style="1" customWidth="1"/>
    <col min="7457" max="7457" width="2.6640625" style="1" customWidth="1"/>
    <col min="7458" max="7458" width="3.33203125" style="1" customWidth="1"/>
    <col min="7459" max="7459" width="2.6640625" style="1" customWidth="1"/>
    <col min="7460" max="7460" width="3.33203125" style="1" customWidth="1"/>
    <col min="7461" max="7461" width="2.6640625" style="1" customWidth="1"/>
    <col min="7462" max="7462" width="2.44140625" style="1" customWidth="1"/>
    <col min="7463" max="7463" width="3.44140625" style="1" customWidth="1"/>
    <col min="7464" max="7464" width="2.44140625" style="1" customWidth="1"/>
    <col min="7465" max="7475" width="4.6640625" style="1" customWidth="1"/>
    <col min="7476" max="7476" width="2.44140625" style="1" customWidth="1"/>
    <col min="7477" max="7487" width="4.6640625" style="1" customWidth="1"/>
    <col min="7488" max="7488" width="5.88671875" style="1" customWidth="1"/>
    <col min="7489" max="7490" width="6.44140625" style="1" customWidth="1"/>
    <col min="7491" max="7491" width="6.6640625" style="1" customWidth="1"/>
    <col min="7492" max="7492" width="9.109375" style="1"/>
    <col min="7493" max="7493" width="18.6640625" style="1" customWidth="1"/>
    <col min="7494" max="7494" width="7.44140625" style="1" customWidth="1"/>
    <col min="7495" max="7680" width="9.109375" style="1"/>
    <col min="7681" max="7681" width="3.44140625" style="1" customWidth="1"/>
    <col min="7682" max="7682" width="17.44140625" style="1" customWidth="1"/>
    <col min="7683" max="7683" width="11.33203125" style="1" customWidth="1"/>
    <col min="7684" max="7684" width="5" style="1" customWidth="1"/>
    <col min="7685" max="7692" width="4.6640625" style="1" customWidth="1"/>
    <col min="7693" max="7695" width="5" style="1" customWidth="1"/>
    <col min="7696" max="7696" width="3.33203125" style="1" customWidth="1"/>
    <col min="7697" max="7697" width="2.6640625" style="1" customWidth="1"/>
    <col min="7698" max="7698" width="3.33203125" style="1" customWidth="1"/>
    <col min="7699" max="7699" width="2.6640625" style="1" customWidth="1"/>
    <col min="7700" max="7700" width="3.33203125" style="1" customWidth="1"/>
    <col min="7701" max="7701" width="2.6640625" style="1" customWidth="1"/>
    <col min="7702" max="7702" width="3.33203125" style="1" customWidth="1"/>
    <col min="7703" max="7703" width="2.6640625" style="1" customWidth="1"/>
    <col min="7704" max="7704" width="3.33203125" style="1" customWidth="1"/>
    <col min="7705" max="7705" width="2.6640625" style="1" customWidth="1"/>
    <col min="7706" max="7706" width="3.33203125" style="1" customWidth="1"/>
    <col min="7707" max="7707" width="2.6640625" style="1" customWidth="1"/>
    <col min="7708" max="7708" width="3.33203125" style="1" customWidth="1"/>
    <col min="7709" max="7709" width="2.6640625" style="1" customWidth="1"/>
    <col min="7710" max="7710" width="3.33203125" style="1" customWidth="1"/>
    <col min="7711" max="7711" width="2.6640625" style="1" customWidth="1"/>
    <col min="7712" max="7712" width="3.33203125" style="1" customWidth="1"/>
    <col min="7713" max="7713" width="2.6640625" style="1" customWidth="1"/>
    <col min="7714" max="7714" width="3.33203125" style="1" customWidth="1"/>
    <col min="7715" max="7715" width="2.6640625" style="1" customWidth="1"/>
    <col min="7716" max="7716" width="3.33203125" style="1" customWidth="1"/>
    <col min="7717" max="7717" width="2.6640625" style="1" customWidth="1"/>
    <col min="7718" max="7718" width="2.44140625" style="1" customWidth="1"/>
    <col min="7719" max="7719" width="3.44140625" style="1" customWidth="1"/>
    <col min="7720" max="7720" width="2.44140625" style="1" customWidth="1"/>
    <col min="7721" max="7731" width="4.6640625" style="1" customWidth="1"/>
    <col min="7732" max="7732" width="2.44140625" style="1" customWidth="1"/>
    <col min="7733" max="7743" width="4.6640625" style="1" customWidth="1"/>
    <col min="7744" max="7744" width="5.88671875" style="1" customWidth="1"/>
    <col min="7745" max="7746" width="6.44140625" style="1" customWidth="1"/>
    <col min="7747" max="7747" width="6.6640625" style="1" customWidth="1"/>
    <col min="7748" max="7748" width="9.109375" style="1"/>
    <col min="7749" max="7749" width="18.6640625" style="1" customWidth="1"/>
    <col min="7750" max="7750" width="7.44140625" style="1" customWidth="1"/>
    <col min="7751" max="7936" width="9.109375" style="1"/>
    <col min="7937" max="7937" width="3.44140625" style="1" customWidth="1"/>
    <col min="7938" max="7938" width="17.44140625" style="1" customWidth="1"/>
    <col min="7939" max="7939" width="11.33203125" style="1" customWidth="1"/>
    <col min="7940" max="7940" width="5" style="1" customWidth="1"/>
    <col min="7941" max="7948" width="4.6640625" style="1" customWidth="1"/>
    <col min="7949" max="7951" width="5" style="1" customWidth="1"/>
    <col min="7952" max="7952" width="3.33203125" style="1" customWidth="1"/>
    <col min="7953" max="7953" width="2.6640625" style="1" customWidth="1"/>
    <col min="7954" max="7954" width="3.33203125" style="1" customWidth="1"/>
    <col min="7955" max="7955" width="2.6640625" style="1" customWidth="1"/>
    <col min="7956" max="7956" width="3.33203125" style="1" customWidth="1"/>
    <col min="7957" max="7957" width="2.6640625" style="1" customWidth="1"/>
    <col min="7958" max="7958" width="3.33203125" style="1" customWidth="1"/>
    <col min="7959" max="7959" width="2.6640625" style="1" customWidth="1"/>
    <col min="7960" max="7960" width="3.33203125" style="1" customWidth="1"/>
    <col min="7961" max="7961" width="2.6640625" style="1" customWidth="1"/>
    <col min="7962" max="7962" width="3.33203125" style="1" customWidth="1"/>
    <col min="7963" max="7963" width="2.6640625" style="1" customWidth="1"/>
    <col min="7964" max="7964" width="3.33203125" style="1" customWidth="1"/>
    <col min="7965" max="7965" width="2.6640625" style="1" customWidth="1"/>
    <col min="7966" max="7966" width="3.33203125" style="1" customWidth="1"/>
    <col min="7967" max="7967" width="2.6640625" style="1" customWidth="1"/>
    <col min="7968" max="7968" width="3.33203125" style="1" customWidth="1"/>
    <col min="7969" max="7969" width="2.6640625" style="1" customWidth="1"/>
    <col min="7970" max="7970" width="3.33203125" style="1" customWidth="1"/>
    <col min="7971" max="7971" width="2.6640625" style="1" customWidth="1"/>
    <col min="7972" max="7972" width="3.33203125" style="1" customWidth="1"/>
    <col min="7973" max="7973" width="2.6640625" style="1" customWidth="1"/>
    <col min="7974" max="7974" width="2.44140625" style="1" customWidth="1"/>
    <col min="7975" max="7975" width="3.44140625" style="1" customWidth="1"/>
    <col min="7976" max="7976" width="2.44140625" style="1" customWidth="1"/>
    <col min="7977" max="7987" width="4.6640625" style="1" customWidth="1"/>
    <col min="7988" max="7988" width="2.44140625" style="1" customWidth="1"/>
    <col min="7989" max="7999" width="4.6640625" style="1" customWidth="1"/>
    <col min="8000" max="8000" width="5.88671875" style="1" customWidth="1"/>
    <col min="8001" max="8002" width="6.44140625" style="1" customWidth="1"/>
    <col min="8003" max="8003" width="6.6640625" style="1" customWidth="1"/>
    <col min="8004" max="8004" width="9.109375" style="1"/>
    <col min="8005" max="8005" width="18.6640625" style="1" customWidth="1"/>
    <col min="8006" max="8006" width="7.44140625" style="1" customWidth="1"/>
    <col min="8007" max="8192" width="9.109375" style="1"/>
    <col min="8193" max="8193" width="3.44140625" style="1" customWidth="1"/>
    <col min="8194" max="8194" width="17.44140625" style="1" customWidth="1"/>
    <col min="8195" max="8195" width="11.33203125" style="1" customWidth="1"/>
    <col min="8196" max="8196" width="5" style="1" customWidth="1"/>
    <col min="8197" max="8204" width="4.6640625" style="1" customWidth="1"/>
    <col min="8205" max="8207" width="5" style="1" customWidth="1"/>
    <col min="8208" max="8208" width="3.33203125" style="1" customWidth="1"/>
    <col min="8209" max="8209" width="2.6640625" style="1" customWidth="1"/>
    <col min="8210" max="8210" width="3.33203125" style="1" customWidth="1"/>
    <col min="8211" max="8211" width="2.6640625" style="1" customWidth="1"/>
    <col min="8212" max="8212" width="3.33203125" style="1" customWidth="1"/>
    <col min="8213" max="8213" width="2.6640625" style="1" customWidth="1"/>
    <col min="8214" max="8214" width="3.33203125" style="1" customWidth="1"/>
    <col min="8215" max="8215" width="2.6640625" style="1" customWidth="1"/>
    <col min="8216" max="8216" width="3.33203125" style="1" customWidth="1"/>
    <col min="8217" max="8217" width="2.6640625" style="1" customWidth="1"/>
    <col min="8218" max="8218" width="3.33203125" style="1" customWidth="1"/>
    <col min="8219" max="8219" width="2.6640625" style="1" customWidth="1"/>
    <col min="8220" max="8220" width="3.33203125" style="1" customWidth="1"/>
    <col min="8221" max="8221" width="2.6640625" style="1" customWidth="1"/>
    <col min="8222" max="8222" width="3.33203125" style="1" customWidth="1"/>
    <col min="8223" max="8223" width="2.6640625" style="1" customWidth="1"/>
    <col min="8224" max="8224" width="3.33203125" style="1" customWidth="1"/>
    <col min="8225" max="8225" width="2.6640625" style="1" customWidth="1"/>
    <col min="8226" max="8226" width="3.33203125" style="1" customWidth="1"/>
    <col min="8227" max="8227" width="2.6640625" style="1" customWidth="1"/>
    <col min="8228" max="8228" width="3.33203125" style="1" customWidth="1"/>
    <col min="8229" max="8229" width="2.6640625" style="1" customWidth="1"/>
    <col min="8230" max="8230" width="2.44140625" style="1" customWidth="1"/>
    <col min="8231" max="8231" width="3.44140625" style="1" customWidth="1"/>
    <col min="8232" max="8232" width="2.44140625" style="1" customWidth="1"/>
    <col min="8233" max="8243" width="4.6640625" style="1" customWidth="1"/>
    <col min="8244" max="8244" width="2.44140625" style="1" customWidth="1"/>
    <col min="8245" max="8255" width="4.6640625" style="1" customWidth="1"/>
    <col min="8256" max="8256" width="5.88671875" style="1" customWidth="1"/>
    <col min="8257" max="8258" width="6.44140625" style="1" customWidth="1"/>
    <col min="8259" max="8259" width="6.6640625" style="1" customWidth="1"/>
    <col min="8260" max="8260" width="9.109375" style="1"/>
    <col min="8261" max="8261" width="18.6640625" style="1" customWidth="1"/>
    <col min="8262" max="8262" width="7.44140625" style="1" customWidth="1"/>
    <col min="8263" max="8448" width="9.109375" style="1"/>
    <col min="8449" max="8449" width="3.44140625" style="1" customWidth="1"/>
    <col min="8450" max="8450" width="17.44140625" style="1" customWidth="1"/>
    <col min="8451" max="8451" width="11.33203125" style="1" customWidth="1"/>
    <col min="8452" max="8452" width="5" style="1" customWidth="1"/>
    <col min="8453" max="8460" width="4.6640625" style="1" customWidth="1"/>
    <col min="8461" max="8463" width="5" style="1" customWidth="1"/>
    <col min="8464" max="8464" width="3.33203125" style="1" customWidth="1"/>
    <col min="8465" max="8465" width="2.6640625" style="1" customWidth="1"/>
    <col min="8466" max="8466" width="3.33203125" style="1" customWidth="1"/>
    <col min="8467" max="8467" width="2.6640625" style="1" customWidth="1"/>
    <col min="8468" max="8468" width="3.33203125" style="1" customWidth="1"/>
    <col min="8469" max="8469" width="2.6640625" style="1" customWidth="1"/>
    <col min="8470" max="8470" width="3.33203125" style="1" customWidth="1"/>
    <col min="8471" max="8471" width="2.6640625" style="1" customWidth="1"/>
    <col min="8472" max="8472" width="3.33203125" style="1" customWidth="1"/>
    <col min="8473" max="8473" width="2.6640625" style="1" customWidth="1"/>
    <col min="8474" max="8474" width="3.33203125" style="1" customWidth="1"/>
    <col min="8475" max="8475" width="2.6640625" style="1" customWidth="1"/>
    <col min="8476" max="8476" width="3.33203125" style="1" customWidth="1"/>
    <col min="8477" max="8477" width="2.6640625" style="1" customWidth="1"/>
    <col min="8478" max="8478" width="3.33203125" style="1" customWidth="1"/>
    <col min="8479" max="8479" width="2.6640625" style="1" customWidth="1"/>
    <col min="8480" max="8480" width="3.33203125" style="1" customWidth="1"/>
    <col min="8481" max="8481" width="2.6640625" style="1" customWidth="1"/>
    <col min="8482" max="8482" width="3.33203125" style="1" customWidth="1"/>
    <col min="8483" max="8483" width="2.6640625" style="1" customWidth="1"/>
    <col min="8484" max="8484" width="3.33203125" style="1" customWidth="1"/>
    <col min="8485" max="8485" width="2.6640625" style="1" customWidth="1"/>
    <col min="8486" max="8486" width="2.44140625" style="1" customWidth="1"/>
    <col min="8487" max="8487" width="3.44140625" style="1" customWidth="1"/>
    <col min="8488" max="8488" width="2.44140625" style="1" customWidth="1"/>
    <col min="8489" max="8499" width="4.6640625" style="1" customWidth="1"/>
    <col min="8500" max="8500" width="2.44140625" style="1" customWidth="1"/>
    <col min="8501" max="8511" width="4.6640625" style="1" customWidth="1"/>
    <col min="8512" max="8512" width="5.88671875" style="1" customWidth="1"/>
    <col min="8513" max="8514" width="6.44140625" style="1" customWidth="1"/>
    <col min="8515" max="8515" width="6.6640625" style="1" customWidth="1"/>
    <col min="8516" max="8516" width="9.109375" style="1"/>
    <col min="8517" max="8517" width="18.6640625" style="1" customWidth="1"/>
    <col min="8518" max="8518" width="7.44140625" style="1" customWidth="1"/>
    <col min="8519" max="8704" width="9.109375" style="1"/>
    <col min="8705" max="8705" width="3.44140625" style="1" customWidth="1"/>
    <col min="8706" max="8706" width="17.44140625" style="1" customWidth="1"/>
    <col min="8707" max="8707" width="11.33203125" style="1" customWidth="1"/>
    <col min="8708" max="8708" width="5" style="1" customWidth="1"/>
    <col min="8709" max="8716" width="4.6640625" style="1" customWidth="1"/>
    <col min="8717" max="8719" width="5" style="1" customWidth="1"/>
    <col min="8720" max="8720" width="3.33203125" style="1" customWidth="1"/>
    <col min="8721" max="8721" width="2.6640625" style="1" customWidth="1"/>
    <col min="8722" max="8722" width="3.33203125" style="1" customWidth="1"/>
    <col min="8723" max="8723" width="2.6640625" style="1" customWidth="1"/>
    <col min="8724" max="8724" width="3.33203125" style="1" customWidth="1"/>
    <col min="8725" max="8725" width="2.6640625" style="1" customWidth="1"/>
    <col min="8726" max="8726" width="3.33203125" style="1" customWidth="1"/>
    <col min="8727" max="8727" width="2.6640625" style="1" customWidth="1"/>
    <col min="8728" max="8728" width="3.33203125" style="1" customWidth="1"/>
    <col min="8729" max="8729" width="2.6640625" style="1" customWidth="1"/>
    <col min="8730" max="8730" width="3.33203125" style="1" customWidth="1"/>
    <col min="8731" max="8731" width="2.6640625" style="1" customWidth="1"/>
    <col min="8732" max="8732" width="3.33203125" style="1" customWidth="1"/>
    <col min="8733" max="8733" width="2.6640625" style="1" customWidth="1"/>
    <col min="8734" max="8734" width="3.33203125" style="1" customWidth="1"/>
    <col min="8735" max="8735" width="2.6640625" style="1" customWidth="1"/>
    <col min="8736" max="8736" width="3.33203125" style="1" customWidth="1"/>
    <col min="8737" max="8737" width="2.6640625" style="1" customWidth="1"/>
    <col min="8738" max="8738" width="3.33203125" style="1" customWidth="1"/>
    <col min="8739" max="8739" width="2.6640625" style="1" customWidth="1"/>
    <col min="8740" max="8740" width="3.33203125" style="1" customWidth="1"/>
    <col min="8741" max="8741" width="2.6640625" style="1" customWidth="1"/>
    <col min="8742" max="8742" width="2.44140625" style="1" customWidth="1"/>
    <col min="8743" max="8743" width="3.44140625" style="1" customWidth="1"/>
    <col min="8744" max="8744" width="2.44140625" style="1" customWidth="1"/>
    <col min="8745" max="8755" width="4.6640625" style="1" customWidth="1"/>
    <col min="8756" max="8756" width="2.44140625" style="1" customWidth="1"/>
    <col min="8757" max="8767" width="4.6640625" style="1" customWidth="1"/>
    <col min="8768" max="8768" width="5.88671875" style="1" customWidth="1"/>
    <col min="8769" max="8770" width="6.44140625" style="1" customWidth="1"/>
    <col min="8771" max="8771" width="6.6640625" style="1" customWidth="1"/>
    <col min="8772" max="8772" width="9.109375" style="1"/>
    <col min="8773" max="8773" width="18.6640625" style="1" customWidth="1"/>
    <col min="8774" max="8774" width="7.44140625" style="1" customWidth="1"/>
    <col min="8775" max="8960" width="9.109375" style="1"/>
    <col min="8961" max="8961" width="3.44140625" style="1" customWidth="1"/>
    <col min="8962" max="8962" width="17.44140625" style="1" customWidth="1"/>
    <col min="8963" max="8963" width="11.33203125" style="1" customWidth="1"/>
    <col min="8964" max="8964" width="5" style="1" customWidth="1"/>
    <col min="8965" max="8972" width="4.6640625" style="1" customWidth="1"/>
    <col min="8973" max="8975" width="5" style="1" customWidth="1"/>
    <col min="8976" max="8976" width="3.33203125" style="1" customWidth="1"/>
    <col min="8977" max="8977" width="2.6640625" style="1" customWidth="1"/>
    <col min="8978" max="8978" width="3.33203125" style="1" customWidth="1"/>
    <col min="8979" max="8979" width="2.6640625" style="1" customWidth="1"/>
    <col min="8980" max="8980" width="3.33203125" style="1" customWidth="1"/>
    <col min="8981" max="8981" width="2.6640625" style="1" customWidth="1"/>
    <col min="8982" max="8982" width="3.33203125" style="1" customWidth="1"/>
    <col min="8983" max="8983" width="2.6640625" style="1" customWidth="1"/>
    <col min="8984" max="8984" width="3.33203125" style="1" customWidth="1"/>
    <col min="8985" max="8985" width="2.6640625" style="1" customWidth="1"/>
    <col min="8986" max="8986" width="3.33203125" style="1" customWidth="1"/>
    <col min="8987" max="8987" width="2.6640625" style="1" customWidth="1"/>
    <col min="8988" max="8988" width="3.33203125" style="1" customWidth="1"/>
    <col min="8989" max="8989" width="2.6640625" style="1" customWidth="1"/>
    <col min="8990" max="8990" width="3.33203125" style="1" customWidth="1"/>
    <col min="8991" max="8991" width="2.6640625" style="1" customWidth="1"/>
    <col min="8992" max="8992" width="3.33203125" style="1" customWidth="1"/>
    <col min="8993" max="8993" width="2.6640625" style="1" customWidth="1"/>
    <col min="8994" max="8994" width="3.33203125" style="1" customWidth="1"/>
    <col min="8995" max="8995" width="2.6640625" style="1" customWidth="1"/>
    <col min="8996" max="8996" width="3.33203125" style="1" customWidth="1"/>
    <col min="8997" max="8997" width="2.6640625" style="1" customWidth="1"/>
    <col min="8998" max="8998" width="2.44140625" style="1" customWidth="1"/>
    <col min="8999" max="8999" width="3.44140625" style="1" customWidth="1"/>
    <col min="9000" max="9000" width="2.44140625" style="1" customWidth="1"/>
    <col min="9001" max="9011" width="4.6640625" style="1" customWidth="1"/>
    <col min="9012" max="9012" width="2.44140625" style="1" customWidth="1"/>
    <col min="9013" max="9023" width="4.6640625" style="1" customWidth="1"/>
    <col min="9024" max="9024" width="5.88671875" style="1" customWidth="1"/>
    <col min="9025" max="9026" width="6.44140625" style="1" customWidth="1"/>
    <col min="9027" max="9027" width="6.6640625" style="1" customWidth="1"/>
    <col min="9028" max="9028" width="9.109375" style="1"/>
    <col min="9029" max="9029" width="18.6640625" style="1" customWidth="1"/>
    <col min="9030" max="9030" width="7.44140625" style="1" customWidth="1"/>
    <col min="9031" max="9216" width="9.109375" style="1"/>
    <col min="9217" max="9217" width="3.44140625" style="1" customWidth="1"/>
    <col min="9218" max="9218" width="17.44140625" style="1" customWidth="1"/>
    <col min="9219" max="9219" width="11.33203125" style="1" customWidth="1"/>
    <col min="9220" max="9220" width="5" style="1" customWidth="1"/>
    <col min="9221" max="9228" width="4.6640625" style="1" customWidth="1"/>
    <col min="9229" max="9231" width="5" style="1" customWidth="1"/>
    <col min="9232" max="9232" width="3.33203125" style="1" customWidth="1"/>
    <col min="9233" max="9233" width="2.6640625" style="1" customWidth="1"/>
    <col min="9234" max="9234" width="3.33203125" style="1" customWidth="1"/>
    <col min="9235" max="9235" width="2.6640625" style="1" customWidth="1"/>
    <col min="9236" max="9236" width="3.33203125" style="1" customWidth="1"/>
    <col min="9237" max="9237" width="2.6640625" style="1" customWidth="1"/>
    <col min="9238" max="9238" width="3.33203125" style="1" customWidth="1"/>
    <col min="9239" max="9239" width="2.6640625" style="1" customWidth="1"/>
    <col min="9240" max="9240" width="3.33203125" style="1" customWidth="1"/>
    <col min="9241" max="9241" width="2.6640625" style="1" customWidth="1"/>
    <col min="9242" max="9242" width="3.33203125" style="1" customWidth="1"/>
    <col min="9243" max="9243" width="2.6640625" style="1" customWidth="1"/>
    <col min="9244" max="9244" width="3.33203125" style="1" customWidth="1"/>
    <col min="9245" max="9245" width="2.6640625" style="1" customWidth="1"/>
    <col min="9246" max="9246" width="3.33203125" style="1" customWidth="1"/>
    <col min="9247" max="9247" width="2.6640625" style="1" customWidth="1"/>
    <col min="9248" max="9248" width="3.33203125" style="1" customWidth="1"/>
    <col min="9249" max="9249" width="2.6640625" style="1" customWidth="1"/>
    <col min="9250" max="9250" width="3.33203125" style="1" customWidth="1"/>
    <col min="9251" max="9251" width="2.6640625" style="1" customWidth="1"/>
    <col min="9252" max="9252" width="3.33203125" style="1" customWidth="1"/>
    <col min="9253" max="9253" width="2.6640625" style="1" customWidth="1"/>
    <col min="9254" max="9254" width="2.44140625" style="1" customWidth="1"/>
    <col min="9255" max="9255" width="3.44140625" style="1" customWidth="1"/>
    <col min="9256" max="9256" width="2.44140625" style="1" customWidth="1"/>
    <col min="9257" max="9267" width="4.6640625" style="1" customWidth="1"/>
    <col min="9268" max="9268" width="2.44140625" style="1" customWidth="1"/>
    <col min="9269" max="9279" width="4.6640625" style="1" customWidth="1"/>
    <col min="9280" max="9280" width="5.88671875" style="1" customWidth="1"/>
    <col min="9281" max="9282" width="6.44140625" style="1" customWidth="1"/>
    <col min="9283" max="9283" width="6.6640625" style="1" customWidth="1"/>
    <col min="9284" max="9284" width="9.109375" style="1"/>
    <col min="9285" max="9285" width="18.6640625" style="1" customWidth="1"/>
    <col min="9286" max="9286" width="7.44140625" style="1" customWidth="1"/>
    <col min="9287" max="9472" width="9.109375" style="1"/>
    <col min="9473" max="9473" width="3.44140625" style="1" customWidth="1"/>
    <col min="9474" max="9474" width="17.44140625" style="1" customWidth="1"/>
    <col min="9475" max="9475" width="11.33203125" style="1" customWidth="1"/>
    <col min="9476" max="9476" width="5" style="1" customWidth="1"/>
    <col min="9477" max="9484" width="4.6640625" style="1" customWidth="1"/>
    <col min="9485" max="9487" width="5" style="1" customWidth="1"/>
    <col min="9488" max="9488" width="3.33203125" style="1" customWidth="1"/>
    <col min="9489" max="9489" width="2.6640625" style="1" customWidth="1"/>
    <col min="9490" max="9490" width="3.33203125" style="1" customWidth="1"/>
    <col min="9491" max="9491" width="2.6640625" style="1" customWidth="1"/>
    <col min="9492" max="9492" width="3.33203125" style="1" customWidth="1"/>
    <col min="9493" max="9493" width="2.6640625" style="1" customWidth="1"/>
    <col min="9494" max="9494" width="3.33203125" style="1" customWidth="1"/>
    <col min="9495" max="9495" width="2.6640625" style="1" customWidth="1"/>
    <col min="9496" max="9496" width="3.33203125" style="1" customWidth="1"/>
    <col min="9497" max="9497" width="2.6640625" style="1" customWidth="1"/>
    <col min="9498" max="9498" width="3.33203125" style="1" customWidth="1"/>
    <col min="9499" max="9499" width="2.6640625" style="1" customWidth="1"/>
    <col min="9500" max="9500" width="3.33203125" style="1" customWidth="1"/>
    <col min="9501" max="9501" width="2.6640625" style="1" customWidth="1"/>
    <col min="9502" max="9502" width="3.33203125" style="1" customWidth="1"/>
    <col min="9503" max="9503" width="2.6640625" style="1" customWidth="1"/>
    <col min="9504" max="9504" width="3.33203125" style="1" customWidth="1"/>
    <col min="9505" max="9505" width="2.6640625" style="1" customWidth="1"/>
    <col min="9506" max="9506" width="3.33203125" style="1" customWidth="1"/>
    <col min="9507" max="9507" width="2.6640625" style="1" customWidth="1"/>
    <col min="9508" max="9508" width="3.33203125" style="1" customWidth="1"/>
    <col min="9509" max="9509" width="2.6640625" style="1" customWidth="1"/>
    <col min="9510" max="9510" width="2.44140625" style="1" customWidth="1"/>
    <col min="9511" max="9511" width="3.44140625" style="1" customWidth="1"/>
    <col min="9512" max="9512" width="2.44140625" style="1" customWidth="1"/>
    <col min="9513" max="9523" width="4.6640625" style="1" customWidth="1"/>
    <col min="9524" max="9524" width="2.44140625" style="1" customWidth="1"/>
    <col min="9525" max="9535" width="4.6640625" style="1" customWidth="1"/>
    <col min="9536" max="9536" width="5.88671875" style="1" customWidth="1"/>
    <col min="9537" max="9538" width="6.44140625" style="1" customWidth="1"/>
    <col min="9539" max="9539" width="6.6640625" style="1" customWidth="1"/>
    <col min="9540" max="9540" width="9.109375" style="1"/>
    <col min="9541" max="9541" width="18.6640625" style="1" customWidth="1"/>
    <col min="9542" max="9542" width="7.44140625" style="1" customWidth="1"/>
    <col min="9543" max="9728" width="9.109375" style="1"/>
    <col min="9729" max="9729" width="3.44140625" style="1" customWidth="1"/>
    <col min="9730" max="9730" width="17.44140625" style="1" customWidth="1"/>
    <col min="9731" max="9731" width="11.33203125" style="1" customWidth="1"/>
    <col min="9732" max="9732" width="5" style="1" customWidth="1"/>
    <col min="9733" max="9740" width="4.6640625" style="1" customWidth="1"/>
    <col min="9741" max="9743" width="5" style="1" customWidth="1"/>
    <col min="9744" max="9744" width="3.33203125" style="1" customWidth="1"/>
    <col min="9745" max="9745" width="2.6640625" style="1" customWidth="1"/>
    <col min="9746" max="9746" width="3.33203125" style="1" customWidth="1"/>
    <col min="9747" max="9747" width="2.6640625" style="1" customWidth="1"/>
    <col min="9748" max="9748" width="3.33203125" style="1" customWidth="1"/>
    <col min="9749" max="9749" width="2.6640625" style="1" customWidth="1"/>
    <col min="9750" max="9750" width="3.33203125" style="1" customWidth="1"/>
    <col min="9751" max="9751" width="2.6640625" style="1" customWidth="1"/>
    <col min="9752" max="9752" width="3.33203125" style="1" customWidth="1"/>
    <col min="9753" max="9753" width="2.6640625" style="1" customWidth="1"/>
    <col min="9754" max="9754" width="3.33203125" style="1" customWidth="1"/>
    <col min="9755" max="9755" width="2.6640625" style="1" customWidth="1"/>
    <col min="9756" max="9756" width="3.33203125" style="1" customWidth="1"/>
    <col min="9757" max="9757" width="2.6640625" style="1" customWidth="1"/>
    <col min="9758" max="9758" width="3.33203125" style="1" customWidth="1"/>
    <col min="9759" max="9759" width="2.6640625" style="1" customWidth="1"/>
    <col min="9760" max="9760" width="3.33203125" style="1" customWidth="1"/>
    <col min="9761" max="9761" width="2.6640625" style="1" customWidth="1"/>
    <col min="9762" max="9762" width="3.33203125" style="1" customWidth="1"/>
    <col min="9763" max="9763" width="2.6640625" style="1" customWidth="1"/>
    <col min="9764" max="9764" width="3.33203125" style="1" customWidth="1"/>
    <col min="9765" max="9765" width="2.6640625" style="1" customWidth="1"/>
    <col min="9766" max="9766" width="2.44140625" style="1" customWidth="1"/>
    <col min="9767" max="9767" width="3.44140625" style="1" customWidth="1"/>
    <col min="9768" max="9768" width="2.44140625" style="1" customWidth="1"/>
    <col min="9769" max="9779" width="4.6640625" style="1" customWidth="1"/>
    <col min="9780" max="9780" width="2.44140625" style="1" customWidth="1"/>
    <col min="9781" max="9791" width="4.6640625" style="1" customWidth="1"/>
    <col min="9792" max="9792" width="5.88671875" style="1" customWidth="1"/>
    <col min="9793" max="9794" width="6.44140625" style="1" customWidth="1"/>
    <col min="9795" max="9795" width="6.6640625" style="1" customWidth="1"/>
    <col min="9796" max="9796" width="9.109375" style="1"/>
    <col min="9797" max="9797" width="18.6640625" style="1" customWidth="1"/>
    <col min="9798" max="9798" width="7.44140625" style="1" customWidth="1"/>
    <col min="9799" max="9984" width="9.109375" style="1"/>
    <col min="9985" max="9985" width="3.44140625" style="1" customWidth="1"/>
    <col min="9986" max="9986" width="17.44140625" style="1" customWidth="1"/>
    <col min="9987" max="9987" width="11.33203125" style="1" customWidth="1"/>
    <col min="9988" max="9988" width="5" style="1" customWidth="1"/>
    <col min="9989" max="9996" width="4.6640625" style="1" customWidth="1"/>
    <col min="9997" max="9999" width="5" style="1" customWidth="1"/>
    <col min="10000" max="10000" width="3.33203125" style="1" customWidth="1"/>
    <col min="10001" max="10001" width="2.6640625" style="1" customWidth="1"/>
    <col min="10002" max="10002" width="3.33203125" style="1" customWidth="1"/>
    <col min="10003" max="10003" width="2.6640625" style="1" customWidth="1"/>
    <col min="10004" max="10004" width="3.33203125" style="1" customWidth="1"/>
    <col min="10005" max="10005" width="2.6640625" style="1" customWidth="1"/>
    <col min="10006" max="10006" width="3.33203125" style="1" customWidth="1"/>
    <col min="10007" max="10007" width="2.6640625" style="1" customWidth="1"/>
    <col min="10008" max="10008" width="3.33203125" style="1" customWidth="1"/>
    <col min="10009" max="10009" width="2.6640625" style="1" customWidth="1"/>
    <col min="10010" max="10010" width="3.33203125" style="1" customWidth="1"/>
    <col min="10011" max="10011" width="2.6640625" style="1" customWidth="1"/>
    <col min="10012" max="10012" width="3.33203125" style="1" customWidth="1"/>
    <col min="10013" max="10013" width="2.6640625" style="1" customWidth="1"/>
    <col min="10014" max="10014" width="3.33203125" style="1" customWidth="1"/>
    <col min="10015" max="10015" width="2.6640625" style="1" customWidth="1"/>
    <col min="10016" max="10016" width="3.33203125" style="1" customWidth="1"/>
    <col min="10017" max="10017" width="2.6640625" style="1" customWidth="1"/>
    <col min="10018" max="10018" width="3.33203125" style="1" customWidth="1"/>
    <col min="10019" max="10019" width="2.6640625" style="1" customWidth="1"/>
    <col min="10020" max="10020" width="3.33203125" style="1" customWidth="1"/>
    <col min="10021" max="10021" width="2.6640625" style="1" customWidth="1"/>
    <col min="10022" max="10022" width="2.44140625" style="1" customWidth="1"/>
    <col min="10023" max="10023" width="3.44140625" style="1" customWidth="1"/>
    <col min="10024" max="10024" width="2.44140625" style="1" customWidth="1"/>
    <col min="10025" max="10035" width="4.6640625" style="1" customWidth="1"/>
    <col min="10036" max="10036" width="2.44140625" style="1" customWidth="1"/>
    <col min="10037" max="10047" width="4.6640625" style="1" customWidth="1"/>
    <col min="10048" max="10048" width="5.88671875" style="1" customWidth="1"/>
    <col min="10049" max="10050" width="6.44140625" style="1" customWidth="1"/>
    <col min="10051" max="10051" width="6.6640625" style="1" customWidth="1"/>
    <col min="10052" max="10052" width="9.109375" style="1"/>
    <col min="10053" max="10053" width="18.6640625" style="1" customWidth="1"/>
    <col min="10054" max="10054" width="7.44140625" style="1" customWidth="1"/>
    <col min="10055" max="10240" width="9.109375" style="1"/>
    <col min="10241" max="10241" width="3.44140625" style="1" customWidth="1"/>
    <col min="10242" max="10242" width="17.44140625" style="1" customWidth="1"/>
    <col min="10243" max="10243" width="11.33203125" style="1" customWidth="1"/>
    <col min="10244" max="10244" width="5" style="1" customWidth="1"/>
    <col min="10245" max="10252" width="4.6640625" style="1" customWidth="1"/>
    <col min="10253" max="10255" width="5" style="1" customWidth="1"/>
    <col min="10256" max="10256" width="3.33203125" style="1" customWidth="1"/>
    <col min="10257" max="10257" width="2.6640625" style="1" customWidth="1"/>
    <col min="10258" max="10258" width="3.33203125" style="1" customWidth="1"/>
    <col min="10259" max="10259" width="2.6640625" style="1" customWidth="1"/>
    <col min="10260" max="10260" width="3.33203125" style="1" customWidth="1"/>
    <col min="10261" max="10261" width="2.6640625" style="1" customWidth="1"/>
    <col min="10262" max="10262" width="3.33203125" style="1" customWidth="1"/>
    <col min="10263" max="10263" width="2.6640625" style="1" customWidth="1"/>
    <col min="10264" max="10264" width="3.33203125" style="1" customWidth="1"/>
    <col min="10265" max="10265" width="2.6640625" style="1" customWidth="1"/>
    <col min="10266" max="10266" width="3.33203125" style="1" customWidth="1"/>
    <col min="10267" max="10267" width="2.6640625" style="1" customWidth="1"/>
    <col min="10268" max="10268" width="3.33203125" style="1" customWidth="1"/>
    <col min="10269" max="10269" width="2.6640625" style="1" customWidth="1"/>
    <col min="10270" max="10270" width="3.33203125" style="1" customWidth="1"/>
    <col min="10271" max="10271" width="2.6640625" style="1" customWidth="1"/>
    <col min="10272" max="10272" width="3.33203125" style="1" customWidth="1"/>
    <col min="10273" max="10273" width="2.6640625" style="1" customWidth="1"/>
    <col min="10274" max="10274" width="3.33203125" style="1" customWidth="1"/>
    <col min="10275" max="10275" width="2.6640625" style="1" customWidth="1"/>
    <col min="10276" max="10276" width="3.33203125" style="1" customWidth="1"/>
    <col min="10277" max="10277" width="2.6640625" style="1" customWidth="1"/>
    <col min="10278" max="10278" width="2.44140625" style="1" customWidth="1"/>
    <col min="10279" max="10279" width="3.44140625" style="1" customWidth="1"/>
    <col min="10280" max="10280" width="2.44140625" style="1" customWidth="1"/>
    <col min="10281" max="10291" width="4.6640625" style="1" customWidth="1"/>
    <col min="10292" max="10292" width="2.44140625" style="1" customWidth="1"/>
    <col min="10293" max="10303" width="4.6640625" style="1" customWidth="1"/>
    <col min="10304" max="10304" width="5.88671875" style="1" customWidth="1"/>
    <col min="10305" max="10306" width="6.44140625" style="1" customWidth="1"/>
    <col min="10307" max="10307" width="6.6640625" style="1" customWidth="1"/>
    <col min="10308" max="10308" width="9.109375" style="1"/>
    <col min="10309" max="10309" width="18.6640625" style="1" customWidth="1"/>
    <col min="10310" max="10310" width="7.44140625" style="1" customWidth="1"/>
    <col min="10311" max="10496" width="9.109375" style="1"/>
    <col min="10497" max="10497" width="3.44140625" style="1" customWidth="1"/>
    <col min="10498" max="10498" width="17.44140625" style="1" customWidth="1"/>
    <col min="10499" max="10499" width="11.33203125" style="1" customWidth="1"/>
    <col min="10500" max="10500" width="5" style="1" customWidth="1"/>
    <col min="10501" max="10508" width="4.6640625" style="1" customWidth="1"/>
    <col min="10509" max="10511" width="5" style="1" customWidth="1"/>
    <col min="10512" max="10512" width="3.33203125" style="1" customWidth="1"/>
    <col min="10513" max="10513" width="2.6640625" style="1" customWidth="1"/>
    <col min="10514" max="10514" width="3.33203125" style="1" customWidth="1"/>
    <col min="10515" max="10515" width="2.6640625" style="1" customWidth="1"/>
    <col min="10516" max="10516" width="3.33203125" style="1" customWidth="1"/>
    <col min="10517" max="10517" width="2.6640625" style="1" customWidth="1"/>
    <col min="10518" max="10518" width="3.33203125" style="1" customWidth="1"/>
    <col min="10519" max="10519" width="2.6640625" style="1" customWidth="1"/>
    <col min="10520" max="10520" width="3.33203125" style="1" customWidth="1"/>
    <col min="10521" max="10521" width="2.6640625" style="1" customWidth="1"/>
    <col min="10522" max="10522" width="3.33203125" style="1" customWidth="1"/>
    <col min="10523" max="10523" width="2.6640625" style="1" customWidth="1"/>
    <col min="10524" max="10524" width="3.33203125" style="1" customWidth="1"/>
    <col min="10525" max="10525" width="2.6640625" style="1" customWidth="1"/>
    <col min="10526" max="10526" width="3.33203125" style="1" customWidth="1"/>
    <col min="10527" max="10527" width="2.6640625" style="1" customWidth="1"/>
    <col min="10528" max="10528" width="3.33203125" style="1" customWidth="1"/>
    <col min="10529" max="10529" width="2.6640625" style="1" customWidth="1"/>
    <col min="10530" max="10530" width="3.33203125" style="1" customWidth="1"/>
    <col min="10531" max="10531" width="2.6640625" style="1" customWidth="1"/>
    <col min="10532" max="10532" width="3.33203125" style="1" customWidth="1"/>
    <col min="10533" max="10533" width="2.6640625" style="1" customWidth="1"/>
    <col min="10534" max="10534" width="2.44140625" style="1" customWidth="1"/>
    <col min="10535" max="10535" width="3.44140625" style="1" customWidth="1"/>
    <col min="10536" max="10536" width="2.44140625" style="1" customWidth="1"/>
    <col min="10537" max="10547" width="4.6640625" style="1" customWidth="1"/>
    <col min="10548" max="10548" width="2.44140625" style="1" customWidth="1"/>
    <col min="10549" max="10559" width="4.6640625" style="1" customWidth="1"/>
    <col min="10560" max="10560" width="5.88671875" style="1" customWidth="1"/>
    <col min="10561" max="10562" width="6.44140625" style="1" customWidth="1"/>
    <col min="10563" max="10563" width="6.6640625" style="1" customWidth="1"/>
    <col min="10564" max="10564" width="9.109375" style="1"/>
    <col min="10565" max="10565" width="18.6640625" style="1" customWidth="1"/>
    <col min="10566" max="10566" width="7.44140625" style="1" customWidth="1"/>
    <col min="10567" max="10752" width="9.109375" style="1"/>
    <col min="10753" max="10753" width="3.44140625" style="1" customWidth="1"/>
    <col min="10754" max="10754" width="17.44140625" style="1" customWidth="1"/>
    <col min="10755" max="10755" width="11.33203125" style="1" customWidth="1"/>
    <col min="10756" max="10756" width="5" style="1" customWidth="1"/>
    <col min="10757" max="10764" width="4.6640625" style="1" customWidth="1"/>
    <col min="10765" max="10767" width="5" style="1" customWidth="1"/>
    <col min="10768" max="10768" width="3.33203125" style="1" customWidth="1"/>
    <col min="10769" max="10769" width="2.6640625" style="1" customWidth="1"/>
    <col min="10770" max="10770" width="3.33203125" style="1" customWidth="1"/>
    <col min="10771" max="10771" width="2.6640625" style="1" customWidth="1"/>
    <col min="10772" max="10772" width="3.33203125" style="1" customWidth="1"/>
    <col min="10773" max="10773" width="2.6640625" style="1" customWidth="1"/>
    <col min="10774" max="10774" width="3.33203125" style="1" customWidth="1"/>
    <col min="10775" max="10775" width="2.6640625" style="1" customWidth="1"/>
    <col min="10776" max="10776" width="3.33203125" style="1" customWidth="1"/>
    <col min="10777" max="10777" width="2.6640625" style="1" customWidth="1"/>
    <col min="10778" max="10778" width="3.33203125" style="1" customWidth="1"/>
    <col min="10779" max="10779" width="2.6640625" style="1" customWidth="1"/>
    <col min="10780" max="10780" width="3.33203125" style="1" customWidth="1"/>
    <col min="10781" max="10781" width="2.6640625" style="1" customWidth="1"/>
    <col min="10782" max="10782" width="3.33203125" style="1" customWidth="1"/>
    <col min="10783" max="10783" width="2.6640625" style="1" customWidth="1"/>
    <col min="10784" max="10784" width="3.33203125" style="1" customWidth="1"/>
    <col min="10785" max="10785" width="2.6640625" style="1" customWidth="1"/>
    <col min="10786" max="10786" width="3.33203125" style="1" customWidth="1"/>
    <col min="10787" max="10787" width="2.6640625" style="1" customWidth="1"/>
    <col min="10788" max="10788" width="3.33203125" style="1" customWidth="1"/>
    <col min="10789" max="10789" width="2.6640625" style="1" customWidth="1"/>
    <col min="10790" max="10790" width="2.44140625" style="1" customWidth="1"/>
    <col min="10791" max="10791" width="3.44140625" style="1" customWidth="1"/>
    <col min="10792" max="10792" width="2.44140625" style="1" customWidth="1"/>
    <col min="10793" max="10803" width="4.6640625" style="1" customWidth="1"/>
    <col min="10804" max="10804" width="2.44140625" style="1" customWidth="1"/>
    <col min="10805" max="10815" width="4.6640625" style="1" customWidth="1"/>
    <col min="10816" max="10816" width="5.88671875" style="1" customWidth="1"/>
    <col min="10817" max="10818" width="6.44140625" style="1" customWidth="1"/>
    <col min="10819" max="10819" width="6.6640625" style="1" customWidth="1"/>
    <col min="10820" max="10820" width="9.109375" style="1"/>
    <col min="10821" max="10821" width="18.6640625" style="1" customWidth="1"/>
    <col min="10822" max="10822" width="7.44140625" style="1" customWidth="1"/>
    <col min="10823" max="11008" width="9.109375" style="1"/>
    <col min="11009" max="11009" width="3.44140625" style="1" customWidth="1"/>
    <col min="11010" max="11010" width="17.44140625" style="1" customWidth="1"/>
    <col min="11011" max="11011" width="11.33203125" style="1" customWidth="1"/>
    <col min="11012" max="11012" width="5" style="1" customWidth="1"/>
    <col min="11013" max="11020" width="4.6640625" style="1" customWidth="1"/>
    <col min="11021" max="11023" width="5" style="1" customWidth="1"/>
    <col min="11024" max="11024" width="3.33203125" style="1" customWidth="1"/>
    <col min="11025" max="11025" width="2.6640625" style="1" customWidth="1"/>
    <col min="11026" max="11026" width="3.33203125" style="1" customWidth="1"/>
    <col min="11027" max="11027" width="2.6640625" style="1" customWidth="1"/>
    <col min="11028" max="11028" width="3.33203125" style="1" customWidth="1"/>
    <col min="11029" max="11029" width="2.6640625" style="1" customWidth="1"/>
    <col min="11030" max="11030" width="3.33203125" style="1" customWidth="1"/>
    <col min="11031" max="11031" width="2.6640625" style="1" customWidth="1"/>
    <col min="11032" max="11032" width="3.33203125" style="1" customWidth="1"/>
    <col min="11033" max="11033" width="2.6640625" style="1" customWidth="1"/>
    <col min="11034" max="11034" width="3.33203125" style="1" customWidth="1"/>
    <col min="11035" max="11035" width="2.6640625" style="1" customWidth="1"/>
    <col min="11036" max="11036" width="3.33203125" style="1" customWidth="1"/>
    <col min="11037" max="11037" width="2.6640625" style="1" customWidth="1"/>
    <col min="11038" max="11038" width="3.33203125" style="1" customWidth="1"/>
    <col min="11039" max="11039" width="2.6640625" style="1" customWidth="1"/>
    <col min="11040" max="11040" width="3.33203125" style="1" customWidth="1"/>
    <col min="11041" max="11041" width="2.6640625" style="1" customWidth="1"/>
    <col min="11042" max="11042" width="3.33203125" style="1" customWidth="1"/>
    <col min="11043" max="11043" width="2.6640625" style="1" customWidth="1"/>
    <col min="11044" max="11044" width="3.33203125" style="1" customWidth="1"/>
    <col min="11045" max="11045" width="2.6640625" style="1" customWidth="1"/>
    <col min="11046" max="11046" width="2.44140625" style="1" customWidth="1"/>
    <col min="11047" max="11047" width="3.44140625" style="1" customWidth="1"/>
    <col min="11048" max="11048" width="2.44140625" style="1" customWidth="1"/>
    <col min="11049" max="11059" width="4.6640625" style="1" customWidth="1"/>
    <col min="11060" max="11060" width="2.44140625" style="1" customWidth="1"/>
    <col min="11061" max="11071" width="4.6640625" style="1" customWidth="1"/>
    <col min="11072" max="11072" width="5.88671875" style="1" customWidth="1"/>
    <col min="11073" max="11074" width="6.44140625" style="1" customWidth="1"/>
    <col min="11075" max="11075" width="6.6640625" style="1" customWidth="1"/>
    <col min="11076" max="11076" width="9.109375" style="1"/>
    <col min="11077" max="11077" width="18.6640625" style="1" customWidth="1"/>
    <col min="11078" max="11078" width="7.44140625" style="1" customWidth="1"/>
    <col min="11079" max="11264" width="9.109375" style="1"/>
    <col min="11265" max="11265" width="3.44140625" style="1" customWidth="1"/>
    <col min="11266" max="11266" width="17.44140625" style="1" customWidth="1"/>
    <col min="11267" max="11267" width="11.33203125" style="1" customWidth="1"/>
    <col min="11268" max="11268" width="5" style="1" customWidth="1"/>
    <col min="11269" max="11276" width="4.6640625" style="1" customWidth="1"/>
    <col min="11277" max="11279" width="5" style="1" customWidth="1"/>
    <col min="11280" max="11280" width="3.33203125" style="1" customWidth="1"/>
    <col min="11281" max="11281" width="2.6640625" style="1" customWidth="1"/>
    <col min="11282" max="11282" width="3.33203125" style="1" customWidth="1"/>
    <col min="11283" max="11283" width="2.6640625" style="1" customWidth="1"/>
    <col min="11284" max="11284" width="3.33203125" style="1" customWidth="1"/>
    <col min="11285" max="11285" width="2.6640625" style="1" customWidth="1"/>
    <col min="11286" max="11286" width="3.33203125" style="1" customWidth="1"/>
    <col min="11287" max="11287" width="2.6640625" style="1" customWidth="1"/>
    <col min="11288" max="11288" width="3.33203125" style="1" customWidth="1"/>
    <col min="11289" max="11289" width="2.6640625" style="1" customWidth="1"/>
    <col min="11290" max="11290" width="3.33203125" style="1" customWidth="1"/>
    <col min="11291" max="11291" width="2.6640625" style="1" customWidth="1"/>
    <col min="11292" max="11292" width="3.33203125" style="1" customWidth="1"/>
    <col min="11293" max="11293" width="2.6640625" style="1" customWidth="1"/>
    <col min="11294" max="11294" width="3.33203125" style="1" customWidth="1"/>
    <col min="11295" max="11295" width="2.6640625" style="1" customWidth="1"/>
    <col min="11296" max="11296" width="3.33203125" style="1" customWidth="1"/>
    <col min="11297" max="11297" width="2.6640625" style="1" customWidth="1"/>
    <col min="11298" max="11298" width="3.33203125" style="1" customWidth="1"/>
    <col min="11299" max="11299" width="2.6640625" style="1" customWidth="1"/>
    <col min="11300" max="11300" width="3.33203125" style="1" customWidth="1"/>
    <col min="11301" max="11301" width="2.6640625" style="1" customWidth="1"/>
    <col min="11302" max="11302" width="2.44140625" style="1" customWidth="1"/>
    <col min="11303" max="11303" width="3.44140625" style="1" customWidth="1"/>
    <col min="11304" max="11304" width="2.44140625" style="1" customWidth="1"/>
    <col min="11305" max="11315" width="4.6640625" style="1" customWidth="1"/>
    <col min="11316" max="11316" width="2.44140625" style="1" customWidth="1"/>
    <col min="11317" max="11327" width="4.6640625" style="1" customWidth="1"/>
    <col min="11328" max="11328" width="5.88671875" style="1" customWidth="1"/>
    <col min="11329" max="11330" width="6.44140625" style="1" customWidth="1"/>
    <col min="11331" max="11331" width="6.6640625" style="1" customWidth="1"/>
    <col min="11332" max="11332" width="9.109375" style="1"/>
    <col min="11333" max="11333" width="18.6640625" style="1" customWidth="1"/>
    <col min="11334" max="11334" width="7.44140625" style="1" customWidth="1"/>
    <col min="11335" max="11520" width="9.109375" style="1"/>
    <col min="11521" max="11521" width="3.44140625" style="1" customWidth="1"/>
    <col min="11522" max="11522" width="17.44140625" style="1" customWidth="1"/>
    <col min="11523" max="11523" width="11.33203125" style="1" customWidth="1"/>
    <col min="11524" max="11524" width="5" style="1" customWidth="1"/>
    <col min="11525" max="11532" width="4.6640625" style="1" customWidth="1"/>
    <col min="11533" max="11535" width="5" style="1" customWidth="1"/>
    <col min="11536" max="11536" width="3.33203125" style="1" customWidth="1"/>
    <col min="11537" max="11537" width="2.6640625" style="1" customWidth="1"/>
    <col min="11538" max="11538" width="3.33203125" style="1" customWidth="1"/>
    <col min="11539" max="11539" width="2.6640625" style="1" customWidth="1"/>
    <col min="11540" max="11540" width="3.33203125" style="1" customWidth="1"/>
    <col min="11541" max="11541" width="2.6640625" style="1" customWidth="1"/>
    <col min="11542" max="11542" width="3.33203125" style="1" customWidth="1"/>
    <col min="11543" max="11543" width="2.6640625" style="1" customWidth="1"/>
    <col min="11544" max="11544" width="3.33203125" style="1" customWidth="1"/>
    <col min="11545" max="11545" width="2.6640625" style="1" customWidth="1"/>
    <col min="11546" max="11546" width="3.33203125" style="1" customWidth="1"/>
    <col min="11547" max="11547" width="2.6640625" style="1" customWidth="1"/>
    <col min="11548" max="11548" width="3.33203125" style="1" customWidth="1"/>
    <col min="11549" max="11549" width="2.6640625" style="1" customWidth="1"/>
    <col min="11550" max="11550" width="3.33203125" style="1" customWidth="1"/>
    <col min="11551" max="11551" width="2.6640625" style="1" customWidth="1"/>
    <col min="11552" max="11552" width="3.33203125" style="1" customWidth="1"/>
    <col min="11553" max="11553" width="2.6640625" style="1" customWidth="1"/>
    <col min="11554" max="11554" width="3.33203125" style="1" customWidth="1"/>
    <col min="11555" max="11555" width="2.6640625" style="1" customWidth="1"/>
    <col min="11556" max="11556" width="3.33203125" style="1" customWidth="1"/>
    <col min="11557" max="11557" width="2.6640625" style="1" customWidth="1"/>
    <col min="11558" max="11558" width="2.44140625" style="1" customWidth="1"/>
    <col min="11559" max="11559" width="3.44140625" style="1" customWidth="1"/>
    <col min="11560" max="11560" width="2.44140625" style="1" customWidth="1"/>
    <col min="11561" max="11571" width="4.6640625" style="1" customWidth="1"/>
    <col min="11572" max="11572" width="2.44140625" style="1" customWidth="1"/>
    <col min="11573" max="11583" width="4.6640625" style="1" customWidth="1"/>
    <col min="11584" max="11584" width="5.88671875" style="1" customWidth="1"/>
    <col min="11585" max="11586" width="6.44140625" style="1" customWidth="1"/>
    <col min="11587" max="11587" width="6.6640625" style="1" customWidth="1"/>
    <col min="11588" max="11588" width="9.109375" style="1"/>
    <col min="11589" max="11589" width="18.6640625" style="1" customWidth="1"/>
    <col min="11590" max="11590" width="7.44140625" style="1" customWidth="1"/>
    <col min="11591" max="11776" width="9.109375" style="1"/>
    <col min="11777" max="11777" width="3.44140625" style="1" customWidth="1"/>
    <col min="11778" max="11778" width="17.44140625" style="1" customWidth="1"/>
    <col min="11779" max="11779" width="11.33203125" style="1" customWidth="1"/>
    <col min="11780" max="11780" width="5" style="1" customWidth="1"/>
    <col min="11781" max="11788" width="4.6640625" style="1" customWidth="1"/>
    <col min="11789" max="11791" width="5" style="1" customWidth="1"/>
    <col min="11792" max="11792" width="3.33203125" style="1" customWidth="1"/>
    <col min="11793" max="11793" width="2.6640625" style="1" customWidth="1"/>
    <col min="11794" max="11794" width="3.33203125" style="1" customWidth="1"/>
    <col min="11795" max="11795" width="2.6640625" style="1" customWidth="1"/>
    <col min="11796" max="11796" width="3.33203125" style="1" customWidth="1"/>
    <col min="11797" max="11797" width="2.6640625" style="1" customWidth="1"/>
    <col min="11798" max="11798" width="3.33203125" style="1" customWidth="1"/>
    <col min="11799" max="11799" width="2.6640625" style="1" customWidth="1"/>
    <col min="11800" max="11800" width="3.33203125" style="1" customWidth="1"/>
    <col min="11801" max="11801" width="2.6640625" style="1" customWidth="1"/>
    <col min="11802" max="11802" width="3.33203125" style="1" customWidth="1"/>
    <col min="11803" max="11803" width="2.6640625" style="1" customWidth="1"/>
    <col min="11804" max="11804" width="3.33203125" style="1" customWidth="1"/>
    <col min="11805" max="11805" width="2.6640625" style="1" customWidth="1"/>
    <col min="11806" max="11806" width="3.33203125" style="1" customWidth="1"/>
    <col min="11807" max="11807" width="2.6640625" style="1" customWidth="1"/>
    <col min="11808" max="11808" width="3.33203125" style="1" customWidth="1"/>
    <col min="11809" max="11809" width="2.6640625" style="1" customWidth="1"/>
    <col min="11810" max="11810" width="3.33203125" style="1" customWidth="1"/>
    <col min="11811" max="11811" width="2.6640625" style="1" customWidth="1"/>
    <col min="11812" max="11812" width="3.33203125" style="1" customWidth="1"/>
    <col min="11813" max="11813" width="2.6640625" style="1" customWidth="1"/>
    <col min="11814" max="11814" width="2.44140625" style="1" customWidth="1"/>
    <col min="11815" max="11815" width="3.44140625" style="1" customWidth="1"/>
    <col min="11816" max="11816" width="2.44140625" style="1" customWidth="1"/>
    <col min="11817" max="11827" width="4.6640625" style="1" customWidth="1"/>
    <col min="11828" max="11828" width="2.44140625" style="1" customWidth="1"/>
    <col min="11829" max="11839" width="4.6640625" style="1" customWidth="1"/>
    <col min="11840" max="11840" width="5.88671875" style="1" customWidth="1"/>
    <col min="11841" max="11842" width="6.44140625" style="1" customWidth="1"/>
    <col min="11843" max="11843" width="6.6640625" style="1" customWidth="1"/>
    <col min="11844" max="11844" width="9.109375" style="1"/>
    <col min="11845" max="11845" width="18.6640625" style="1" customWidth="1"/>
    <col min="11846" max="11846" width="7.44140625" style="1" customWidth="1"/>
    <col min="11847" max="12032" width="9.109375" style="1"/>
    <col min="12033" max="12033" width="3.44140625" style="1" customWidth="1"/>
    <col min="12034" max="12034" width="17.44140625" style="1" customWidth="1"/>
    <col min="12035" max="12035" width="11.33203125" style="1" customWidth="1"/>
    <col min="12036" max="12036" width="5" style="1" customWidth="1"/>
    <col min="12037" max="12044" width="4.6640625" style="1" customWidth="1"/>
    <col min="12045" max="12047" width="5" style="1" customWidth="1"/>
    <col min="12048" max="12048" width="3.33203125" style="1" customWidth="1"/>
    <col min="12049" max="12049" width="2.6640625" style="1" customWidth="1"/>
    <col min="12050" max="12050" width="3.33203125" style="1" customWidth="1"/>
    <col min="12051" max="12051" width="2.6640625" style="1" customWidth="1"/>
    <col min="12052" max="12052" width="3.33203125" style="1" customWidth="1"/>
    <col min="12053" max="12053" width="2.6640625" style="1" customWidth="1"/>
    <col min="12054" max="12054" width="3.33203125" style="1" customWidth="1"/>
    <col min="12055" max="12055" width="2.6640625" style="1" customWidth="1"/>
    <col min="12056" max="12056" width="3.33203125" style="1" customWidth="1"/>
    <col min="12057" max="12057" width="2.6640625" style="1" customWidth="1"/>
    <col min="12058" max="12058" width="3.33203125" style="1" customWidth="1"/>
    <col min="12059" max="12059" width="2.6640625" style="1" customWidth="1"/>
    <col min="12060" max="12060" width="3.33203125" style="1" customWidth="1"/>
    <col min="12061" max="12061" width="2.6640625" style="1" customWidth="1"/>
    <col min="12062" max="12062" width="3.33203125" style="1" customWidth="1"/>
    <col min="12063" max="12063" width="2.6640625" style="1" customWidth="1"/>
    <col min="12064" max="12064" width="3.33203125" style="1" customWidth="1"/>
    <col min="12065" max="12065" width="2.6640625" style="1" customWidth="1"/>
    <col min="12066" max="12066" width="3.33203125" style="1" customWidth="1"/>
    <col min="12067" max="12067" width="2.6640625" style="1" customWidth="1"/>
    <col min="12068" max="12068" width="3.33203125" style="1" customWidth="1"/>
    <col min="12069" max="12069" width="2.6640625" style="1" customWidth="1"/>
    <col min="12070" max="12070" width="2.44140625" style="1" customWidth="1"/>
    <col min="12071" max="12071" width="3.44140625" style="1" customWidth="1"/>
    <col min="12072" max="12072" width="2.44140625" style="1" customWidth="1"/>
    <col min="12073" max="12083" width="4.6640625" style="1" customWidth="1"/>
    <col min="12084" max="12084" width="2.44140625" style="1" customWidth="1"/>
    <col min="12085" max="12095" width="4.6640625" style="1" customWidth="1"/>
    <col min="12096" max="12096" width="5.88671875" style="1" customWidth="1"/>
    <col min="12097" max="12098" width="6.44140625" style="1" customWidth="1"/>
    <col min="12099" max="12099" width="6.6640625" style="1" customWidth="1"/>
    <col min="12100" max="12100" width="9.109375" style="1"/>
    <col min="12101" max="12101" width="18.6640625" style="1" customWidth="1"/>
    <col min="12102" max="12102" width="7.44140625" style="1" customWidth="1"/>
    <col min="12103" max="12288" width="9.109375" style="1"/>
    <col min="12289" max="12289" width="3.44140625" style="1" customWidth="1"/>
    <col min="12290" max="12290" width="17.44140625" style="1" customWidth="1"/>
    <col min="12291" max="12291" width="11.33203125" style="1" customWidth="1"/>
    <col min="12292" max="12292" width="5" style="1" customWidth="1"/>
    <col min="12293" max="12300" width="4.6640625" style="1" customWidth="1"/>
    <col min="12301" max="12303" width="5" style="1" customWidth="1"/>
    <col min="12304" max="12304" width="3.33203125" style="1" customWidth="1"/>
    <col min="12305" max="12305" width="2.6640625" style="1" customWidth="1"/>
    <col min="12306" max="12306" width="3.33203125" style="1" customWidth="1"/>
    <col min="12307" max="12307" width="2.6640625" style="1" customWidth="1"/>
    <col min="12308" max="12308" width="3.33203125" style="1" customWidth="1"/>
    <col min="12309" max="12309" width="2.6640625" style="1" customWidth="1"/>
    <col min="12310" max="12310" width="3.33203125" style="1" customWidth="1"/>
    <col min="12311" max="12311" width="2.6640625" style="1" customWidth="1"/>
    <col min="12312" max="12312" width="3.33203125" style="1" customWidth="1"/>
    <col min="12313" max="12313" width="2.6640625" style="1" customWidth="1"/>
    <col min="12314" max="12314" width="3.33203125" style="1" customWidth="1"/>
    <col min="12315" max="12315" width="2.6640625" style="1" customWidth="1"/>
    <col min="12316" max="12316" width="3.33203125" style="1" customWidth="1"/>
    <col min="12317" max="12317" width="2.6640625" style="1" customWidth="1"/>
    <col min="12318" max="12318" width="3.33203125" style="1" customWidth="1"/>
    <col min="12319" max="12319" width="2.6640625" style="1" customWidth="1"/>
    <col min="12320" max="12320" width="3.33203125" style="1" customWidth="1"/>
    <col min="12321" max="12321" width="2.6640625" style="1" customWidth="1"/>
    <col min="12322" max="12322" width="3.33203125" style="1" customWidth="1"/>
    <col min="12323" max="12323" width="2.6640625" style="1" customWidth="1"/>
    <col min="12324" max="12324" width="3.33203125" style="1" customWidth="1"/>
    <col min="12325" max="12325" width="2.6640625" style="1" customWidth="1"/>
    <col min="12326" max="12326" width="2.44140625" style="1" customWidth="1"/>
    <col min="12327" max="12327" width="3.44140625" style="1" customWidth="1"/>
    <col min="12328" max="12328" width="2.44140625" style="1" customWidth="1"/>
    <col min="12329" max="12339" width="4.6640625" style="1" customWidth="1"/>
    <col min="12340" max="12340" width="2.44140625" style="1" customWidth="1"/>
    <col min="12341" max="12351" width="4.6640625" style="1" customWidth="1"/>
    <col min="12352" max="12352" width="5.88671875" style="1" customWidth="1"/>
    <col min="12353" max="12354" width="6.44140625" style="1" customWidth="1"/>
    <col min="12355" max="12355" width="6.6640625" style="1" customWidth="1"/>
    <col min="12356" max="12356" width="9.109375" style="1"/>
    <col min="12357" max="12357" width="18.6640625" style="1" customWidth="1"/>
    <col min="12358" max="12358" width="7.44140625" style="1" customWidth="1"/>
    <col min="12359" max="12544" width="9.109375" style="1"/>
    <col min="12545" max="12545" width="3.44140625" style="1" customWidth="1"/>
    <col min="12546" max="12546" width="17.44140625" style="1" customWidth="1"/>
    <col min="12547" max="12547" width="11.33203125" style="1" customWidth="1"/>
    <col min="12548" max="12548" width="5" style="1" customWidth="1"/>
    <col min="12549" max="12556" width="4.6640625" style="1" customWidth="1"/>
    <col min="12557" max="12559" width="5" style="1" customWidth="1"/>
    <col min="12560" max="12560" width="3.33203125" style="1" customWidth="1"/>
    <col min="12561" max="12561" width="2.6640625" style="1" customWidth="1"/>
    <col min="12562" max="12562" width="3.33203125" style="1" customWidth="1"/>
    <col min="12563" max="12563" width="2.6640625" style="1" customWidth="1"/>
    <col min="12564" max="12564" width="3.33203125" style="1" customWidth="1"/>
    <col min="12565" max="12565" width="2.6640625" style="1" customWidth="1"/>
    <col min="12566" max="12566" width="3.33203125" style="1" customWidth="1"/>
    <col min="12567" max="12567" width="2.6640625" style="1" customWidth="1"/>
    <col min="12568" max="12568" width="3.33203125" style="1" customWidth="1"/>
    <col min="12569" max="12569" width="2.6640625" style="1" customWidth="1"/>
    <col min="12570" max="12570" width="3.33203125" style="1" customWidth="1"/>
    <col min="12571" max="12571" width="2.6640625" style="1" customWidth="1"/>
    <col min="12572" max="12572" width="3.33203125" style="1" customWidth="1"/>
    <col min="12573" max="12573" width="2.6640625" style="1" customWidth="1"/>
    <col min="12574" max="12574" width="3.33203125" style="1" customWidth="1"/>
    <col min="12575" max="12575" width="2.6640625" style="1" customWidth="1"/>
    <col min="12576" max="12576" width="3.33203125" style="1" customWidth="1"/>
    <col min="12577" max="12577" width="2.6640625" style="1" customWidth="1"/>
    <col min="12578" max="12578" width="3.33203125" style="1" customWidth="1"/>
    <col min="12579" max="12579" width="2.6640625" style="1" customWidth="1"/>
    <col min="12580" max="12580" width="3.33203125" style="1" customWidth="1"/>
    <col min="12581" max="12581" width="2.6640625" style="1" customWidth="1"/>
    <col min="12582" max="12582" width="2.44140625" style="1" customWidth="1"/>
    <col min="12583" max="12583" width="3.44140625" style="1" customWidth="1"/>
    <col min="12584" max="12584" width="2.44140625" style="1" customWidth="1"/>
    <col min="12585" max="12595" width="4.6640625" style="1" customWidth="1"/>
    <col min="12596" max="12596" width="2.44140625" style="1" customWidth="1"/>
    <col min="12597" max="12607" width="4.6640625" style="1" customWidth="1"/>
    <col min="12608" max="12608" width="5.88671875" style="1" customWidth="1"/>
    <col min="12609" max="12610" width="6.44140625" style="1" customWidth="1"/>
    <col min="12611" max="12611" width="6.6640625" style="1" customWidth="1"/>
    <col min="12612" max="12612" width="9.109375" style="1"/>
    <col min="12613" max="12613" width="18.6640625" style="1" customWidth="1"/>
    <col min="12614" max="12614" width="7.44140625" style="1" customWidth="1"/>
    <col min="12615" max="12800" width="9.109375" style="1"/>
    <col min="12801" max="12801" width="3.44140625" style="1" customWidth="1"/>
    <col min="12802" max="12802" width="17.44140625" style="1" customWidth="1"/>
    <col min="12803" max="12803" width="11.33203125" style="1" customWidth="1"/>
    <col min="12804" max="12804" width="5" style="1" customWidth="1"/>
    <col min="12805" max="12812" width="4.6640625" style="1" customWidth="1"/>
    <col min="12813" max="12815" width="5" style="1" customWidth="1"/>
    <col min="12816" max="12816" width="3.33203125" style="1" customWidth="1"/>
    <col min="12817" max="12817" width="2.6640625" style="1" customWidth="1"/>
    <col min="12818" max="12818" width="3.33203125" style="1" customWidth="1"/>
    <col min="12819" max="12819" width="2.6640625" style="1" customWidth="1"/>
    <col min="12820" max="12820" width="3.33203125" style="1" customWidth="1"/>
    <col min="12821" max="12821" width="2.6640625" style="1" customWidth="1"/>
    <col min="12822" max="12822" width="3.33203125" style="1" customWidth="1"/>
    <col min="12823" max="12823" width="2.6640625" style="1" customWidth="1"/>
    <col min="12824" max="12824" width="3.33203125" style="1" customWidth="1"/>
    <col min="12825" max="12825" width="2.6640625" style="1" customWidth="1"/>
    <col min="12826" max="12826" width="3.33203125" style="1" customWidth="1"/>
    <col min="12827" max="12827" width="2.6640625" style="1" customWidth="1"/>
    <col min="12828" max="12828" width="3.33203125" style="1" customWidth="1"/>
    <col min="12829" max="12829" width="2.6640625" style="1" customWidth="1"/>
    <col min="12830" max="12830" width="3.33203125" style="1" customWidth="1"/>
    <col min="12831" max="12831" width="2.6640625" style="1" customWidth="1"/>
    <col min="12832" max="12832" width="3.33203125" style="1" customWidth="1"/>
    <col min="12833" max="12833" width="2.6640625" style="1" customWidth="1"/>
    <col min="12834" max="12834" width="3.33203125" style="1" customWidth="1"/>
    <col min="12835" max="12835" width="2.6640625" style="1" customWidth="1"/>
    <col min="12836" max="12836" width="3.33203125" style="1" customWidth="1"/>
    <col min="12837" max="12837" width="2.6640625" style="1" customWidth="1"/>
    <col min="12838" max="12838" width="2.44140625" style="1" customWidth="1"/>
    <col min="12839" max="12839" width="3.44140625" style="1" customWidth="1"/>
    <col min="12840" max="12840" width="2.44140625" style="1" customWidth="1"/>
    <col min="12841" max="12851" width="4.6640625" style="1" customWidth="1"/>
    <col min="12852" max="12852" width="2.44140625" style="1" customWidth="1"/>
    <col min="12853" max="12863" width="4.6640625" style="1" customWidth="1"/>
    <col min="12864" max="12864" width="5.88671875" style="1" customWidth="1"/>
    <col min="12865" max="12866" width="6.44140625" style="1" customWidth="1"/>
    <col min="12867" max="12867" width="6.6640625" style="1" customWidth="1"/>
    <col min="12868" max="12868" width="9.109375" style="1"/>
    <col min="12869" max="12869" width="18.6640625" style="1" customWidth="1"/>
    <col min="12870" max="12870" width="7.44140625" style="1" customWidth="1"/>
    <col min="12871" max="13056" width="9.109375" style="1"/>
    <col min="13057" max="13057" width="3.44140625" style="1" customWidth="1"/>
    <col min="13058" max="13058" width="17.44140625" style="1" customWidth="1"/>
    <col min="13059" max="13059" width="11.33203125" style="1" customWidth="1"/>
    <col min="13060" max="13060" width="5" style="1" customWidth="1"/>
    <col min="13061" max="13068" width="4.6640625" style="1" customWidth="1"/>
    <col min="13069" max="13071" width="5" style="1" customWidth="1"/>
    <col min="13072" max="13072" width="3.33203125" style="1" customWidth="1"/>
    <col min="13073" max="13073" width="2.6640625" style="1" customWidth="1"/>
    <col min="13074" max="13074" width="3.33203125" style="1" customWidth="1"/>
    <col min="13075" max="13075" width="2.6640625" style="1" customWidth="1"/>
    <col min="13076" max="13076" width="3.33203125" style="1" customWidth="1"/>
    <col min="13077" max="13077" width="2.6640625" style="1" customWidth="1"/>
    <col min="13078" max="13078" width="3.33203125" style="1" customWidth="1"/>
    <col min="13079" max="13079" width="2.6640625" style="1" customWidth="1"/>
    <col min="13080" max="13080" width="3.33203125" style="1" customWidth="1"/>
    <col min="13081" max="13081" width="2.6640625" style="1" customWidth="1"/>
    <col min="13082" max="13082" width="3.33203125" style="1" customWidth="1"/>
    <col min="13083" max="13083" width="2.6640625" style="1" customWidth="1"/>
    <col min="13084" max="13084" width="3.33203125" style="1" customWidth="1"/>
    <col min="13085" max="13085" width="2.6640625" style="1" customWidth="1"/>
    <col min="13086" max="13086" width="3.33203125" style="1" customWidth="1"/>
    <col min="13087" max="13087" width="2.6640625" style="1" customWidth="1"/>
    <col min="13088" max="13088" width="3.33203125" style="1" customWidth="1"/>
    <col min="13089" max="13089" width="2.6640625" style="1" customWidth="1"/>
    <col min="13090" max="13090" width="3.33203125" style="1" customWidth="1"/>
    <col min="13091" max="13091" width="2.6640625" style="1" customWidth="1"/>
    <col min="13092" max="13092" width="3.33203125" style="1" customWidth="1"/>
    <col min="13093" max="13093" width="2.6640625" style="1" customWidth="1"/>
    <col min="13094" max="13094" width="2.44140625" style="1" customWidth="1"/>
    <col min="13095" max="13095" width="3.44140625" style="1" customWidth="1"/>
    <col min="13096" max="13096" width="2.44140625" style="1" customWidth="1"/>
    <col min="13097" max="13107" width="4.6640625" style="1" customWidth="1"/>
    <col min="13108" max="13108" width="2.44140625" style="1" customWidth="1"/>
    <col min="13109" max="13119" width="4.6640625" style="1" customWidth="1"/>
    <col min="13120" max="13120" width="5.88671875" style="1" customWidth="1"/>
    <col min="13121" max="13122" width="6.44140625" style="1" customWidth="1"/>
    <col min="13123" max="13123" width="6.6640625" style="1" customWidth="1"/>
    <col min="13124" max="13124" width="9.109375" style="1"/>
    <col min="13125" max="13125" width="18.6640625" style="1" customWidth="1"/>
    <col min="13126" max="13126" width="7.44140625" style="1" customWidth="1"/>
    <col min="13127" max="13312" width="9.109375" style="1"/>
    <col min="13313" max="13313" width="3.44140625" style="1" customWidth="1"/>
    <col min="13314" max="13314" width="17.44140625" style="1" customWidth="1"/>
    <col min="13315" max="13315" width="11.33203125" style="1" customWidth="1"/>
    <col min="13316" max="13316" width="5" style="1" customWidth="1"/>
    <col min="13317" max="13324" width="4.6640625" style="1" customWidth="1"/>
    <col min="13325" max="13327" width="5" style="1" customWidth="1"/>
    <col min="13328" max="13328" width="3.33203125" style="1" customWidth="1"/>
    <col min="13329" max="13329" width="2.6640625" style="1" customWidth="1"/>
    <col min="13330" max="13330" width="3.33203125" style="1" customWidth="1"/>
    <col min="13331" max="13331" width="2.6640625" style="1" customWidth="1"/>
    <col min="13332" max="13332" width="3.33203125" style="1" customWidth="1"/>
    <col min="13333" max="13333" width="2.6640625" style="1" customWidth="1"/>
    <col min="13334" max="13334" width="3.33203125" style="1" customWidth="1"/>
    <col min="13335" max="13335" width="2.6640625" style="1" customWidth="1"/>
    <col min="13336" max="13336" width="3.33203125" style="1" customWidth="1"/>
    <col min="13337" max="13337" width="2.6640625" style="1" customWidth="1"/>
    <col min="13338" max="13338" width="3.33203125" style="1" customWidth="1"/>
    <col min="13339" max="13339" width="2.6640625" style="1" customWidth="1"/>
    <col min="13340" max="13340" width="3.33203125" style="1" customWidth="1"/>
    <col min="13341" max="13341" width="2.6640625" style="1" customWidth="1"/>
    <col min="13342" max="13342" width="3.33203125" style="1" customWidth="1"/>
    <col min="13343" max="13343" width="2.6640625" style="1" customWidth="1"/>
    <col min="13344" max="13344" width="3.33203125" style="1" customWidth="1"/>
    <col min="13345" max="13345" width="2.6640625" style="1" customWidth="1"/>
    <col min="13346" max="13346" width="3.33203125" style="1" customWidth="1"/>
    <col min="13347" max="13347" width="2.6640625" style="1" customWidth="1"/>
    <col min="13348" max="13348" width="3.33203125" style="1" customWidth="1"/>
    <col min="13349" max="13349" width="2.6640625" style="1" customWidth="1"/>
    <col min="13350" max="13350" width="2.44140625" style="1" customWidth="1"/>
    <col min="13351" max="13351" width="3.44140625" style="1" customWidth="1"/>
    <col min="13352" max="13352" width="2.44140625" style="1" customWidth="1"/>
    <col min="13353" max="13363" width="4.6640625" style="1" customWidth="1"/>
    <col min="13364" max="13364" width="2.44140625" style="1" customWidth="1"/>
    <col min="13365" max="13375" width="4.6640625" style="1" customWidth="1"/>
    <col min="13376" max="13376" width="5.88671875" style="1" customWidth="1"/>
    <col min="13377" max="13378" width="6.44140625" style="1" customWidth="1"/>
    <col min="13379" max="13379" width="6.6640625" style="1" customWidth="1"/>
    <col min="13380" max="13380" width="9.109375" style="1"/>
    <col min="13381" max="13381" width="18.6640625" style="1" customWidth="1"/>
    <col min="13382" max="13382" width="7.44140625" style="1" customWidth="1"/>
    <col min="13383" max="13568" width="9.109375" style="1"/>
    <col min="13569" max="13569" width="3.44140625" style="1" customWidth="1"/>
    <col min="13570" max="13570" width="17.44140625" style="1" customWidth="1"/>
    <col min="13571" max="13571" width="11.33203125" style="1" customWidth="1"/>
    <col min="13572" max="13572" width="5" style="1" customWidth="1"/>
    <col min="13573" max="13580" width="4.6640625" style="1" customWidth="1"/>
    <col min="13581" max="13583" width="5" style="1" customWidth="1"/>
    <col min="13584" max="13584" width="3.33203125" style="1" customWidth="1"/>
    <col min="13585" max="13585" width="2.6640625" style="1" customWidth="1"/>
    <col min="13586" max="13586" width="3.33203125" style="1" customWidth="1"/>
    <col min="13587" max="13587" width="2.6640625" style="1" customWidth="1"/>
    <col min="13588" max="13588" width="3.33203125" style="1" customWidth="1"/>
    <col min="13589" max="13589" width="2.6640625" style="1" customWidth="1"/>
    <col min="13590" max="13590" width="3.33203125" style="1" customWidth="1"/>
    <col min="13591" max="13591" width="2.6640625" style="1" customWidth="1"/>
    <col min="13592" max="13592" width="3.33203125" style="1" customWidth="1"/>
    <col min="13593" max="13593" width="2.6640625" style="1" customWidth="1"/>
    <col min="13594" max="13594" width="3.33203125" style="1" customWidth="1"/>
    <col min="13595" max="13595" width="2.6640625" style="1" customWidth="1"/>
    <col min="13596" max="13596" width="3.33203125" style="1" customWidth="1"/>
    <col min="13597" max="13597" width="2.6640625" style="1" customWidth="1"/>
    <col min="13598" max="13598" width="3.33203125" style="1" customWidth="1"/>
    <col min="13599" max="13599" width="2.6640625" style="1" customWidth="1"/>
    <col min="13600" max="13600" width="3.33203125" style="1" customWidth="1"/>
    <col min="13601" max="13601" width="2.6640625" style="1" customWidth="1"/>
    <col min="13602" max="13602" width="3.33203125" style="1" customWidth="1"/>
    <col min="13603" max="13603" width="2.6640625" style="1" customWidth="1"/>
    <col min="13604" max="13604" width="3.33203125" style="1" customWidth="1"/>
    <col min="13605" max="13605" width="2.6640625" style="1" customWidth="1"/>
    <col min="13606" max="13606" width="2.44140625" style="1" customWidth="1"/>
    <col min="13607" max="13607" width="3.44140625" style="1" customWidth="1"/>
    <col min="13608" max="13608" width="2.44140625" style="1" customWidth="1"/>
    <col min="13609" max="13619" width="4.6640625" style="1" customWidth="1"/>
    <col min="13620" max="13620" width="2.44140625" style="1" customWidth="1"/>
    <col min="13621" max="13631" width="4.6640625" style="1" customWidth="1"/>
    <col min="13632" max="13632" width="5.88671875" style="1" customWidth="1"/>
    <col min="13633" max="13634" width="6.44140625" style="1" customWidth="1"/>
    <col min="13635" max="13635" width="6.6640625" style="1" customWidth="1"/>
    <col min="13636" max="13636" width="9.109375" style="1"/>
    <col min="13637" max="13637" width="18.6640625" style="1" customWidth="1"/>
    <col min="13638" max="13638" width="7.44140625" style="1" customWidth="1"/>
    <col min="13639" max="13824" width="9.109375" style="1"/>
    <col min="13825" max="13825" width="3.44140625" style="1" customWidth="1"/>
    <col min="13826" max="13826" width="17.44140625" style="1" customWidth="1"/>
    <col min="13827" max="13827" width="11.33203125" style="1" customWidth="1"/>
    <col min="13828" max="13828" width="5" style="1" customWidth="1"/>
    <col min="13829" max="13836" width="4.6640625" style="1" customWidth="1"/>
    <col min="13837" max="13839" width="5" style="1" customWidth="1"/>
    <col min="13840" max="13840" width="3.33203125" style="1" customWidth="1"/>
    <col min="13841" max="13841" width="2.6640625" style="1" customWidth="1"/>
    <col min="13842" max="13842" width="3.33203125" style="1" customWidth="1"/>
    <col min="13843" max="13843" width="2.6640625" style="1" customWidth="1"/>
    <col min="13844" max="13844" width="3.33203125" style="1" customWidth="1"/>
    <col min="13845" max="13845" width="2.6640625" style="1" customWidth="1"/>
    <col min="13846" max="13846" width="3.33203125" style="1" customWidth="1"/>
    <col min="13847" max="13847" width="2.6640625" style="1" customWidth="1"/>
    <col min="13848" max="13848" width="3.33203125" style="1" customWidth="1"/>
    <col min="13849" max="13849" width="2.6640625" style="1" customWidth="1"/>
    <col min="13850" max="13850" width="3.33203125" style="1" customWidth="1"/>
    <col min="13851" max="13851" width="2.6640625" style="1" customWidth="1"/>
    <col min="13852" max="13852" width="3.33203125" style="1" customWidth="1"/>
    <col min="13853" max="13853" width="2.6640625" style="1" customWidth="1"/>
    <col min="13854" max="13854" width="3.33203125" style="1" customWidth="1"/>
    <col min="13855" max="13855" width="2.6640625" style="1" customWidth="1"/>
    <col min="13856" max="13856" width="3.33203125" style="1" customWidth="1"/>
    <col min="13857" max="13857" width="2.6640625" style="1" customWidth="1"/>
    <col min="13858" max="13858" width="3.33203125" style="1" customWidth="1"/>
    <col min="13859" max="13859" width="2.6640625" style="1" customWidth="1"/>
    <col min="13860" max="13860" width="3.33203125" style="1" customWidth="1"/>
    <col min="13861" max="13861" width="2.6640625" style="1" customWidth="1"/>
    <col min="13862" max="13862" width="2.44140625" style="1" customWidth="1"/>
    <col min="13863" max="13863" width="3.44140625" style="1" customWidth="1"/>
    <col min="13864" max="13864" width="2.44140625" style="1" customWidth="1"/>
    <col min="13865" max="13875" width="4.6640625" style="1" customWidth="1"/>
    <col min="13876" max="13876" width="2.44140625" style="1" customWidth="1"/>
    <col min="13877" max="13887" width="4.6640625" style="1" customWidth="1"/>
    <col min="13888" max="13888" width="5.88671875" style="1" customWidth="1"/>
    <col min="13889" max="13890" width="6.44140625" style="1" customWidth="1"/>
    <col min="13891" max="13891" width="6.6640625" style="1" customWidth="1"/>
    <col min="13892" max="13892" width="9.109375" style="1"/>
    <col min="13893" max="13893" width="18.6640625" style="1" customWidth="1"/>
    <col min="13894" max="13894" width="7.44140625" style="1" customWidth="1"/>
    <col min="13895" max="14080" width="9.109375" style="1"/>
    <col min="14081" max="14081" width="3.44140625" style="1" customWidth="1"/>
    <col min="14082" max="14082" width="17.44140625" style="1" customWidth="1"/>
    <col min="14083" max="14083" width="11.33203125" style="1" customWidth="1"/>
    <col min="14084" max="14084" width="5" style="1" customWidth="1"/>
    <col min="14085" max="14092" width="4.6640625" style="1" customWidth="1"/>
    <col min="14093" max="14095" width="5" style="1" customWidth="1"/>
    <col min="14096" max="14096" width="3.33203125" style="1" customWidth="1"/>
    <col min="14097" max="14097" width="2.6640625" style="1" customWidth="1"/>
    <col min="14098" max="14098" width="3.33203125" style="1" customWidth="1"/>
    <col min="14099" max="14099" width="2.6640625" style="1" customWidth="1"/>
    <col min="14100" max="14100" width="3.33203125" style="1" customWidth="1"/>
    <col min="14101" max="14101" width="2.6640625" style="1" customWidth="1"/>
    <col min="14102" max="14102" width="3.33203125" style="1" customWidth="1"/>
    <col min="14103" max="14103" width="2.6640625" style="1" customWidth="1"/>
    <col min="14104" max="14104" width="3.33203125" style="1" customWidth="1"/>
    <col min="14105" max="14105" width="2.6640625" style="1" customWidth="1"/>
    <col min="14106" max="14106" width="3.33203125" style="1" customWidth="1"/>
    <col min="14107" max="14107" width="2.6640625" style="1" customWidth="1"/>
    <col min="14108" max="14108" width="3.33203125" style="1" customWidth="1"/>
    <col min="14109" max="14109" width="2.6640625" style="1" customWidth="1"/>
    <col min="14110" max="14110" width="3.33203125" style="1" customWidth="1"/>
    <col min="14111" max="14111" width="2.6640625" style="1" customWidth="1"/>
    <col min="14112" max="14112" width="3.33203125" style="1" customWidth="1"/>
    <col min="14113" max="14113" width="2.6640625" style="1" customWidth="1"/>
    <col min="14114" max="14114" width="3.33203125" style="1" customWidth="1"/>
    <col min="14115" max="14115" width="2.6640625" style="1" customWidth="1"/>
    <col min="14116" max="14116" width="3.33203125" style="1" customWidth="1"/>
    <col min="14117" max="14117" width="2.6640625" style="1" customWidth="1"/>
    <col min="14118" max="14118" width="2.44140625" style="1" customWidth="1"/>
    <col min="14119" max="14119" width="3.44140625" style="1" customWidth="1"/>
    <col min="14120" max="14120" width="2.44140625" style="1" customWidth="1"/>
    <col min="14121" max="14131" width="4.6640625" style="1" customWidth="1"/>
    <col min="14132" max="14132" width="2.44140625" style="1" customWidth="1"/>
    <col min="14133" max="14143" width="4.6640625" style="1" customWidth="1"/>
    <col min="14144" max="14144" width="5.88671875" style="1" customWidth="1"/>
    <col min="14145" max="14146" width="6.44140625" style="1" customWidth="1"/>
    <col min="14147" max="14147" width="6.6640625" style="1" customWidth="1"/>
    <col min="14148" max="14148" width="9.109375" style="1"/>
    <col min="14149" max="14149" width="18.6640625" style="1" customWidth="1"/>
    <col min="14150" max="14150" width="7.44140625" style="1" customWidth="1"/>
    <col min="14151" max="14336" width="9.109375" style="1"/>
    <col min="14337" max="14337" width="3.44140625" style="1" customWidth="1"/>
    <col min="14338" max="14338" width="17.44140625" style="1" customWidth="1"/>
    <col min="14339" max="14339" width="11.33203125" style="1" customWidth="1"/>
    <col min="14340" max="14340" width="5" style="1" customWidth="1"/>
    <col min="14341" max="14348" width="4.6640625" style="1" customWidth="1"/>
    <col min="14349" max="14351" width="5" style="1" customWidth="1"/>
    <col min="14352" max="14352" width="3.33203125" style="1" customWidth="1"/>
    <col min="14353" max="14353" width="2.6640625" style="1" customWidth="1"/>
    <col min="14354" max="14354" width="3.33203125" style="1" customWidth="1"/>
    <col min="14355" max="14355" width="2.6640625" style="1" customWidth="1"/>
    <col min="14356" max="14356" width="3.33203125" style="1" customWidth="1"/>
    <col min="14357" max="14357" width="2.6640625" style="1" customWidth="1"/>
    <col min="14358" max="14358" width="3.33203125" style="1" customWidth="1"/>
    <col min="14359" max="14359" width="2.6640625" style="1" customWidth="1"/>
    <col min="14360" max="14360" width="3.33203125" style="1" customWidth="1"/>
    <col min="14361" max="14361" width="2.6640625" style="1" customWidth="1"/>
    <col min="14362" max="14362" width="3.33203125" style="1" customWidth="1"/>
    <col min="14363" max="14363" width="2.6640625" style="1" customWidth="1"/>
    <col min="14364" max="14364" width="3.33203125" style="1" customWidth="1"/>
    <col min="14365" max="14365" width="2.6640625" style="1" customWidth="1"/>
    <col min="14366" max="14366" width="3.33203125" style="1" customWidth="1"/>
    <col min="14367" max="14367" width="2.6640625" style="1" customWidth="1"/>
    <col min="14368" max="14368" width="3.33203125" style="1" customWidth="1"/>
    <col min="14369" max="14369" width="2.6640625" style="1" customWidth="1"/>
    <col min="14370" max="14370" width="3.33203125" style="1" customWidth="1"/>
    <col min="14371" max="14371" width="2.6640625" style="1" customWidth="1"/>
    <col min="14372" max="14372" width="3.33203125" style="1" customWidth="1"/>
    <col min="14373" max="14373" width="2.6640625" style="1" customWidth="1"/>
    <col min="14374" max="14374" width="2.44140625" style="1" customWidth="1"/>
    <col min="14375" max="14375" width="3.44140625" style="1" customWidth="1"/>
    <col min="14376" max="14376" width="2.44140625" style="1" customWidth="1"/>
    <col min="14377" max="14387" width="4.6640625" style="1" customWidth="1"/>
    <col min="14388" max="14388" width="2.44140625" style="1" customWidth="1"/>
    <col min="14389" max="14399" width="4.6640625" style="1" customWidth="1"/>
    <col min="14400" max="14400" width="5.88671875" style="1" customWidth="1"/>
    <col min="14401" max="14402" width="6.44140625" style="1" customWidth="1"/>
    <col min="14403" max="14403" width="6.6640625" style="1" customWidth="1"/>
    <col min="14404" max="14404" width="9.109375" style="1"/>
    <col min="14405" max="14405" width="18.6640625" style="1" customWidth="1"/>
    <col min="14406" max="14406" width="7.44140625" style="1" customWidth="1"/>
    <col min="14407" max="14592" width="9.109375" style="1"/>
    <col min="14593" max="14593" width="3.44140625" style="1" customWidth="1"/>
    <col min="14594" max="14594" width="17.44140625" style="1" customWidth="1"/>
    <col min="14595" max="14595" width="11.33203125" style="1" customWidth="1"/>
    <col min="14596" max="14596" width="5" style="1" customWidth="1"/>
    <col min="14597" max="14604" width="4.6640625" style="1" customWidth="1"/>
    <col min="14605" max="14607" width="5" style="1" customWidth="1"/>
    <col min="14608" max="14608" width="3.33203125" style="1" customWidth="1"/>
    <col min="14609" max="14609" width="2.6640625" style="1" customWidth="1"/>
    <col min="14610" max="14610" width="3.33203125" style="1" customWidth="1"/>
    <col min="14611" max="14611" width="2.6640625" style="1" customWidth="1"/>
    <col min="14612" max="14612" width="3.33203125" style="1" customWidth="1"/>
    <col min="14613" max="14613" width="2.6640625" style="1" customWidth="1"/>
    <col min="14614" max="14614" width="3.33203125" style="1" customWidth="1"/>
    <col min="14615" max="14615" width="2.6640625" style="1" customWidth="1"/>
    <col min="14616" max="14616" width="3.33203125" style="1" customWidth="1"/>
    <col min="14617" max="14617" width="2.6640625" style="1" customWidth="1"/>
    <col min="14618" max="14618" width="3.33203125" style="1" customWidth="1"/>
    <col min="14619" max="14619" width="2.6640625" style="1" customWidth="1"/>
    <col min="14620" max="14620" width="3.33203125" style="1" customWidth="1"/>
    <col min="14621" max="14621" width="2.6640625" style="1" customWidth="1"/>
    <col min="14622" max="14622" width="3.33203125" style="1" customWidth="1"/>
    <col min="14623" max="14623" width="2.6640625" style="1" customWidth="1"/>
    <col min="14624" max="14624" width="3.33203125" style="1" customWidth="1"/>
    <col min="14625" max="14625" width="2.6640625" style="1" customWidth="1"/>
    <col min="14626" max="14626" width="3.33203125" style="1" customWidth="1"/>
    <col min="14627" max="14627" width="2.6640625" style="1" customWidth="1"/>
    <col min="14628" max="14628" width="3.33203125" style="1" customWidth="1"/>
    <col min="14629" max="14629" width="2.6640625" style="1" customWidth="1"/>
    <col min="14630" max="14630" width="2.44140625" style="1" customWidth="1"/>
    <col min="14631" max="14631" width="3.44140625" style="1" customWidth="1"/>
    <col min="14632" max="14632" width="2.44140625" style="1" customWidth="1"/>
    <col min="14633" max="14643" width="4.6640625" style="1" customWidth="1"/>
    <col min="14644" max="14644" width="2.44140625" style="1" customWidth="1"/>
    <col min="14645" max="14655" width="4.6640625" style="1" customWidth="1"/>
    <col min="14656" max="14656" width="5.88671875" style="1" customWidth="1"/>
    <col min="14657" max="14658" width="6.44140625" style="1" customWidth="1"/>
    <col min="14659" max="14659" width="6.6640625" style="1" customWidth="1"/>
    <col min="14660" max="14660" width="9.109375" style="1"/>
    <col min="14661" max="14661" width="18.6640625" style="1" customWidth="1"/>
    <col min="14662" max="14662" width="7.44140625" style="1" customWidth="1"/>
    <col min="14663" max="14848" width="9.109375" style="1"/>
    <col min="14849" max="14849" width="3.44140625" style="1" customWidth="1"/>
    <col min="14850" max="14850" width="17.44140625" style="1" customWidth="1"/>
    <col min="14851" max="14851" width="11.33203125" style="1" customWidth="1"/>
    <col min="14852" max="14852" width="5" style="1" customWidth="1"/>
    <col min="14853" max="14860" width="4.6640625" style="1" customWidth="1"/>
    <col min="14861" max="14863" width="5" style="1" customWidth="1"/>
    <col min="14864" max="14864" width="3.33203125" style="1" customWidth="1"/>
    <col min="14865" max="14865" width="2.6640625" style="1" customWidth="1"/>
    <col min="14866" max="14866" width="3.33203125" style="1" customWidth="1"/>
    <col min="14867" max="14867" width="2.6640625" style="1" customWidth="1"/>
    <col min="14868" max="14868" width="3.33203125" style="1" customWidth="1"/>
    <col min="14869" max="14869" width="2.6640625" style="1" customWidth="1"/>
    <col min="14870" max="14870" width="3.33203125" style="1" customWidth="1"/>
    <col min="14871" max="14871" width="2.6640625" style="1" customWidth="1"/>
    <col min="14872" max="14872" width="3.33203125" style="1" customWidth="1"/>
    <col min="14873" max="14873" width="2.6640625" style="1" customWidth="1"/>
    <col min="14874" max="14874" width="3.33203125" style="1" customWidth="1"/>
    <col min="14875" max="14875" width="2.6640625" style="1" customWidth="1"/>
    <col min="14876" max="14876" width="3.33203125" style="1" customWidth="1"/>
    <col min="14877" max="14877" width="2.6640625" style="1" customWidth="1"/>
    <col min="14878" max="14878" width="3.33203125" style="1" customWidth="1"/>
    <col min="14879" max="14879" width="2.6640625" style="1" customWidth="1"/>
    <col min="14880" max="14880" width="3.33203125" style="1" customWidth="1"/>
    <col min="14881" max="14881" width="2.6640625" style="1" customWidth="1"/>
    <col min="14882" max="14882" width="3.33203125" style="1" customWidth="1"/>
    <col min="14883" max="14883" width="2.6640625" style="1" customWidth="1"/>
    <col min="14884" max="14884" width="3.33203125" style="1" customWidth="1"/>
    <col min="14885" max="14885" width="2.6640625" style="1" customWidth="1"/>
    <col min="14886" max="14886" width="2.44140625" style="1" customWidth="1"/>
    <col min="14887" max="14887" width="3.44140625" style="1" customWidth="1"/>
    <col min="14888" max="14888" width="2.44140625" style="1" customWidth="1"/>
    <col min="14889" max="14899" width="4.6640625" style="1" customWidth="1"/>
    <col min="14900" max="14900" width="2.44140625" style="1" customWidth="1"/>
    <col min="14901" max="14911" width="4.6640625" style="1" customWidth="1"/>
    <col min="14912" max="14912" width="5.88671875" style="1" customWidth="1"/>
    <col min="14913" max="14914" width="6.44140625" style="1" customWidth="1"/>
    <col min="14915" max="14915" width="6.6640625" style="1" customWidth="1"/>
    <col min="14916" max="14916" width="9.109375" style="1"/>
    <col min="14917" max="14917" width="18.6640625" style="1" customWidth="1"/>
    <col min="14918" max="14918" width="7.44140625" style="1" customWidth="1"/>
    <col min="14919" max="15104" width="9.109375" style="1"/>
    <col min="15105" max="15105" width="3.44140625" style="1" customWidth="1"/>
    <col min="15106" max="15106" width="17.44140625" style="1" customWidth="1"/>
    <col min="15107" max="15107" width="11.33203125" style="1" customWidth="1"/>
    <col min="15108" max="15108" width="5" style="1" customWidth="1"/>
    <col min="15109" max="15116" width="4.6640625" style="1" customWidth="1"/>
    <col min="15117" max="15119" width="5" style="1" customWidth="1"/>
    <col min="15120" max="15120" width="3.33203125" style="1" customWidth="1"/>
    <col min="15121" max="15121" width="2.6640625" style="1" customWidth="1"/>
    <col min="15122" max="15122" width="3.33203125" style="1" customWidth="1"/>
    <col min="15123" max="15123" width="2.6640625" style="1" customWidth="1"/>
    <col min="15124" max="15124" width="3.33203125" style="1" customWidth="1"/>
    <col min="15125" max="15125" width="2.6640625" style="1" customWidth="1"/>
    <col min="15126" max="15126" width="3.33203125" style="1" customWidth="1"/>
    <col min="15127" max="15127" width="2.6640625" style="1" customWidth="1"/>
    <col min="15128" max="15128" width="3.33203125" style="1" customWidth="1"/>
    <col min="15129" max="15129" width="2.6640625" style="1" customWidth="1"/>
    <col min="15130" max="15130" width="3.33203125" style="1" customWidth="1"/>
    <col min="15131" max="15131" width="2.6640625" style="1" customWidth="1"/>
    <col min="15132" max="15132" width="3.33203125" style="1" customWidth="1"/>
    <col min="15133" max="15133" width="2.6640625" style="1" customWidth="1"/>
    <col min="15134" max="15134" width="3.33203125" style="1" customWidth="1"/>
    <col min="15135" max="15135" width="2.6640625" style="1" customWidth="1"/>
    <col min="15136" max="15136" width="3.33203125" style="1" customWidth="1"/>
    <col min="15137" max="15137" width="2.6640625" style="1" customWidth="1"/>
    <col min="15138" max="15138" width="3.33203125" style="1" customWidth="1"/>
    <col min="15139" max="15139" width="2.6640625" style="1" customWidth="1"/>
    <col min="15140" max="15140" width="3.33203125" style="1" customWidth="1"/>
    <col min="15141" max="15141" width="2.6640625" style="1" customWidth="1"/>
    <col min="15142" max="15142" width="2.44140625" style="1" customWidth="1"/>
    <col min="15143" max="15143" width="3.44140625" style="1" customWidth="1"/>
    <col min="15144" max="15144" width="2.44140625" style="1" customWidth="1"/>
    <col min="15145" max="15155" width="4.6640625" style="1" customWidth="1"/>
    <col min="15156" max="15156" width="2.44140625" style="1" customWidth="1"/>
    <col min="15157" max="15167" width="4.6640625" style="1" customWidth="1"/>
    <col min="15168" max="15168" width="5.88671875" style="1" customWidth="1"/>
    <col min="15169" max="15170" width="6.44140625" style="1" customWidth="1"/>
    <col min="15171" max="15171" width="6.6640625" style="1" customWidth="1"/>
    <col min="15172" max="15172" width="9.109375" style="1"/>
    <col min="15173" max="15173" width="18.6640625" style="1" customWidth="1"/>
    <col min="15174" max="15174" width="7.44140625" style="1" customWidth="1"/>
    <col min="15175" max="15360" width="9.109375" style="1"/>
    <col min="15361" max="15361" width="3.44140625" style="1" customWidth="1"/>
    <col min="15362" max="15362" width="17.44140625" style="1" customWidth="1"/>
    <col min="15363" max="15363" width="11.33203125" style="1" customWidth="1"/>
    <col min="15364" max="15364" width="5" style="1" customWidth="1"/>
    <col min="15365" max="15372" width="4.6640625" style="1" customWidth="1"/>
    <col min="15373" max="15375" width="5" style="1" customWidth="1"/>
    <col min="15376" max="15376" width="3.33203125" style="1" customWidth="1"/>
    <col min="15377" max="15377" width="2.6640625" style="1" customWidth="1"/>
    <col min="15378" max="15378" width="3.33203125" style="1" customWidth="1"/>
    <col min="15379" max="15379" width="2.6640625" style="1" customWidth="1"/>
    <col min="15380" max="15380" width="3.33203125" style="1" customWidth="1"/>
    <col min="15381" max="15381" width="2.6640625" style="1" customWidth="1"/>
    <col min="15382" max="15382" width="3.33203125" style="1" customWidth="1"/>
    <col min="15383" max="15383" width="2.6640625" style="1" customWidth="1"/>
    <col min="15384" max="15384" width="3.33203125" style="1" customWidth="1"/>
    <col min="15385" max="15385" width="2.6640625" style="1" customWidth="1"/>
    <col min="15386" max="15386" width="3.33203125" style="1" customWidth="1"/>
    <col min="15387" max="15387" width="2.6640625" style="1" customWidth="1"/>
    <col min="15388" max="15388" width="3.33203125" style="1" customWidth="1"/>
    <col min="15389" max="15389" width="2.6640625" style="1" customWidth="1"/>
    <col min="15390" max="15390" width="3.33203125" style="1" customWidth="1"/>
    <col min="15391" max="15391" width="2.6640625" style="1" customWidth="1"/>
    <col min="15392" max="15392" width="3.33203125" style="1" customWidth="1"/>
    <col min="15393" max="15393" width="2.6640625" style="1" customWidth="1"/>
    <col min="15394" max="15394" width="3.33203125" style="1" customWidth="1"/>
    <col min="15395" max="15395" width="2.6640625" style="1" customWidth="1"/>
    <col min="15396" max="15396" width="3.33203125" style="1" customWidth="1"/>
    <col min="15397" max="15397" width="2.6640625" style="1" customWidth="1"/>
    <col min="15398" max="15398" width="2.44140625" style="1" customWidth="1"/>
    <col min="15399" max="15399" width="3.44140625" style="1" customWidth="1"/>
    <col min="15400" max="15400" width="2.44140625" style="1" customWidth="1"/>
    <col min="15401" max="15411" width="4.6640625" style="1" customWidth="1"/>
    <col min="15412" max="15412" width="2.44140625" style="1" customWidth="1"/>
    <col min="15413" max="15423" width="4.6640625" style="1" customWidth="1"/>
    <col min="15424" max="15424" width="5.88671875" style="1" customWidth="1"/>
    <col min="15425" max="15426" width="6.44140625" style="1" customWidth="1"/>
    <col min="15427" max="15427" width="6.6640625" style="1" customWidth="1"/>
    <col min="15428" max="15428" width="9.109375" style="1"/>
    <col min="15429" max="15429" width="18.6640625" style="1" customWidth="1"/>
    <col min="15430" max="15430" width="7.44140625" style="1" customWidth="1"/>
    <col min="15431" max="15616" width="9.109375" style="1"/>
    <col min="15617" max="15617" width="3.44140625" style="1" customWidth="1"/>
    <col min="15618" max="15618" width="17.44140625" style="1" customWidth="1"/>
    <col min="15619" max="15619" width="11.33203125" style="1" customWidth="1"/>
    <col min="15620" max="15620" width="5" style="1" customWidth="1"/>
    <col min="15621" max="15628" width="4.6640625" style="1" customWidth="1"/>
    <col min="15629" max="15631" width="5" style="1" customWidth="1"/>
    <col min="15632" max="15632" width="3.33203125" style="1" customWidth="1"/>
    <col min="15633" max="15633" width="2.6640625" style="1" customWidth="1"/>
    <col min="15634" max="15634" width="3.33203125" style="1" customWidth="1"/>
    <col min="15635" max="15635" width="2.6640625" style="1" customWidth="1"/>
    <col min="15636" max="15636" width="3.33203125" style="1" customWidth="1"/>
    <col min="15637" max="15637" width="2.6640625" style="1" customWidth="1"/>
    <col min="15638" max="15638" width="3.33203125" style="1" customWidth="1"/>
    <col min="15639" max="15639" width="2.6640625" style="1" customWidth="1"/>
    <col min="15640" max="15640" width="3.33203125" style="1" customWidth="1"/>
    <col min="15641" max="15641" width="2.6640625" style="1" customWidth="1"/>
    <col min="15642" max="15642" width="3.33203125" style="1" customWidth="1"/>
    <col min="15643" max="15643" width="2.6640625" style="1" customWidth="1"/>
    <col min="15644" max="15644" width="3.33203125" style="1" customWidth="1"/>
    <col min="15645" max="15645" width="2.6640625" style="1" customWidth="1"/>
    <col min="15646" max="15646" width="3.33203125" style="1" customWidth="1"/>
    <col min="15647" max="15647" width="2.6640625" style="1" customWidth="1"/>
    <col min="15648" max="15648" width="3.33203125" style="1" customWidth="1"/>
    <col min="15649" max="15649" width="2.6640625" style="1" customWidth="1"/>
    <col min="15650" max="15650" width="3.33203125" style="1" customWidth="1"/>
    <col min="15651" max="15651" width="2.6640625" style="1" customWidth="1"/>
    <col min="15652" max="15652" width="3.33203125" style="1" customWidth="1"/>
    <col min="15653" max="15653" width="2.6640625" style="1" customWidth="1"/>
    <col min="15654" max="15654" width="2.44140625" style="1" customWidth="1"/>
    <col min="15655" max="15655" width="3.44140625" style="1" customWidth="1"/>
    <col min="15656" max="15656" width="2.44140625" style="1" customWidth="1"/>
    <col min="15657" max="15667" width="4.6640625" style="1" customWidth="1"/>
    <col min="15668" max="15668" width="2.44140625" style="1" customWidth="1"/>
    <col min="15669" max="15679" width="4.6640625" style="1" customWidth="1"/>
    <col min="15680" max="15680" width="5.88671875" style="1" customWidth="1"/>
    <col min="15681" max="15682" width="6.44140625" style="1" customWidth="1"/>
    <col min="15683" max="15683" width="6.6640625" style="1" customWidth="1"/>
    <col min="15684" max="15684" width="9.109375" style="1"/>
    <col min="15685" max="15685" width="18.6640625" style="1" customWidth="1"/>
    <col min="15686" max="15686" width="7.44140625" style="1" customWidth="1"/>
    <col min="15687" max="15872" width="9.109375" style="1"/>
    <col min="15873" max="15873" width="3.44140625" style="1" customWidth="1"/>
    <col min="15874" max="15874" width="17.44140625" style="1" customWidth="1"/>
    <col min="15875" max="15875" width="11.33203125" style="1" customWidth="1"/>
    <col min="15876" max="15876" width="5" style="1" customWidth="1"/>
    <col min="15877" max="15884" width="4.6640625" style="1" customWidth="1"/>
    <col min="15885" max="15887" width="5" style="1" customWidth="1"/>
    <col min="15888" max="15888" width="3.33203125" style="1" customWidth="1"/>
    <col min="15889" max="15889" width="2.6640625" style="1" customWidth="1"/>
    <col min="15890" max="15890" width="3.33203125" style="1" customWidth="1"/>
    <col min="15891" max="15891" width="2.6640625" style="1" customWidth="1"/>
    <col min="15892" max="15892" width="3.33203125" style="1" customWidth="1"/>
    <col min="15893" max="15893" width="2.6640625" style="1" customWidth="1"/>
    <col min="15894" max="15894" width="3.33203125" style="1" customWidth="1"/>
    <col min="15895" max="15895" width="2.6640625" style="1" customWidth="1"/>
    <col min="15896" max="15896" width="3.33203125" style="1" customWidth="1"/>
    <col min="15897" max="15897" width="2.6640625" style="1" customWidth="1"/>
    <col min="15898" max="15898" width="3.33203125" style="1" customWidth="1"/>
    <col min="15899" max="15899" width="2.6640625" style="1" customWidth="1"/>
    <col min="15900" max="15900" width="3.33203125" style="1" customWidth="1"/>
    <col min="15901" max="15901" width="2.6640625" style="1" customWidth="1"/>
    <col min="15902" max="15902" width="3.33203125" style="1" customWidth="1"/>
    <col min="15903" max="15903" width="2.6640625" style="1" customWidth="1"/>
    <col min="15904" max="15904" width="3.33203125" style="1" customWidth="1"/>
    <col min="15905" max="15905" width="2.6640625" style="1" customWidth="1"/>
    <col min="15906" max="15906" width="3.33203125" style="1" customWidth="1"/>
    <col min="15907" max="15907" width="2.6640625" style="1" customWidth="1"/>
    <col min="15908" max="15908" width="3.33203125" style="1" customWidth="1"/>
    <col min="15909" max="15909" width="2.6640625" style="1" customWidth="1"/>
    <col min="15910" max="15910" width="2.44140625" style="1" customWidth="1"/>
    <col min="15911" max="15911" width="3.44140625" style="1" customWidth="1"/>
    <col min="15912" max="15912" width="2.44140625" style="1" customWidth="1"/>
    <col min="15913" max="15923" width="4.6640625" style="1" customWidth="1"/>
    <col min="15924" max="15924" width="2.44140625" style="1" customWidth="1"/>
    <col min="15925" max="15935" width="4.6640625" style="1" customWidth="1"/>
    <col min="15936" max="15936" width="5.88671875" style="1" customWidth="1"/>
    <col min="15937" max="15938" width="6.44140625" style="1" customWidth="1"/>
    <col min="15939" max="15939" width="6.6640625" style="1" customWidth="1"/>
    <col min="15940" max="15940" width="9.109375" style="1"/>
    <col min="15941" max="15941" width="18.6640625" style="1" customWidth="1"/>
    <col min="15942" max="15942" width="7.44140625" style="1" customWidth="1"/>
    <col min="15943" max="16128" width="9.109375" style="1"/>
    <col min="16129" max="16129" width="3.44140625" style="1" customWidth="1"/>
    <col min="16130" max="16130" width="17.44140625" style="1" customWidth="1"/>
    <col min="16131" max="16131" width="11.33203125" style="1" customWidth="1"/>
    <col min="16132" max="16132" width="5" style="1" customWidth="1"/>
    <col min="16133" max="16140" width="4.6640625" style="1" customWidth="1"/>
    <col min="16141" max="16143" width="5" style="1" customWidth="1"/>
    <col min="16144" max="16144" width="3.33203125" style="1" customWidth="1"/>
    <col min="16145" max="16145" width="2.6640625" style="1" customWidth="1"/>
    <col min="16146" max="16146" width="3.33203125" style="1" customWidth="1"/>
    <col min="16147" max="16147" width="2.6640625" style="1" customWidth="1"/>
    <col min="16148" max="16148" width="3.33203125" style="1" customWidth="1"/>
    <col min="16149" max="16149" width="2.6640625" style="1" customWidth="1"/>
    <col min="16150" max="16150" width="3.33203125" style="1" customWidth="1"/>
    <col min="16151" max="16151" width="2.6640625" style="1" customWidth="1"/>
    <col min="16152" max="16152" width="3.33203125" style="1" customWidth="1"/>
    <col min="16153" max="16153" width="2.6640625" style="1" customWidth="1"/>
    <col min="16154" max="16154" width="3.33203125" style="1" customWidth="1"/>
    <col min="16155" max="16155" width="2.6640625" style="1" customWidth="1"/>
    <col min="16156" max="16156" width="3.33203125" style="1" customWidth="1"/>
    <col min="16157" max="16157" width="2.6640625" style="1" customWidth="1"/>
    <col min="16158" max="16158" width="3.33203125" style="1" customWidth="1"/>
    <col min="16159" max="16159" width="2.6640625" style="1" customWidth="1"/>
    <col min="16160" max="16160" width="3.33203125" style="1" customWidth="1"/>
    <col min="16161" max="16161" width="2.6640625" style="1" customWidth="1"/>
    <col min="16162" max="16162" width="3.33203125" style="1" customWidth="1"/>
    <col min="16163" max="16163" width="2.6640625" style="1" customWidth="1"/>
    <col min="16164" max="16164" width="3.33203125" style="1" customWidth="1"/>
    <col min="16165" max="16165" width="2.6640625" style="1" customWidth="1"/>
    <col min="16166" max="16166" width="2.44140625" style="1" customWidth="1"/>
    <col min="16167" max="16167" width="3.44140625" style="1" customWidth="1"/>
    <col min="16168" max="16168" width="2.44140625" style="1" customWidth="1"/>
    <col min="16169" max="16179" width="4.6640625" style="1" customWidth="1"/>
    <col min="16180" max="16180" width="2.44140625" style="1" customWidth="1"/>
    <col min="16181" max="16191" width="4.6640625" style="1" customWidth="1"/>
    <col min="16192" max="16192" width="5.88671875" style="1" customWidth="1"/>
    <col min="16193" max="16194" width="6.44140625" style="1" customWidth="1"/>
    <col min="16195" max="16195" width="6.6640625" style="1" customWidth="1"/>
    <col min="16196" max="16196" width="9.109375" style="1"/>
    <col min="16197" max="16197" width="18.6640625" style="1" customWidth="1"/>
    <col min="16198" max="16198" width="7.44140625" style="1" customWidth="1"/>
    <col min="16199" max="16384" width="9.109375" style="1"/>
  </cols>
  <sheetData>
    <row r="1" spans="1:70" ht="17.399999999999999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I1" s="2"/>
      <c r="AJ1" s="2"/>
      <c r="AK1" s="2"/>
      <c r="AL1" s="3"/>
      <c r="AM1" s="3"/>
      <c r="AN1" s="4"/>
      <c r="AO1" s="109" t="s">
        <v>1</v>
      </c>
      <c r="AP1" s="110"/>
      <c r="AQ1" s="5">
        <f>SUM(MAX(L5:L150)*2)</f>
        <v>22</v>
      </c>
      <c r="AR1" s="111" t="s">
        <v>2</v>
      </c>
      <c r="AS1" s="112"/>
      <c r="AT1" s="113"/>
      <c r="AU1" s="6">
        <f>SUM(ROUND(AQ1/100*65,0))</f>
        <v>14</v>
      </c>
      <c r="AV1" s="109" t="s">
        <v>3</v>
      </c>
      <c r="AW1" s="110"/>
      <c r="AX1" s="6">
        <f>MAX(L5:L150)</f>
        <v>11</v>
      </c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</row>
    <row r="2" spans="1:70" ht="24.6" x14ac:dyDescent="0.4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8"/>
      <c r="AI2" s="8"/>
      <c r="AJ2" s="8"/>
      <c r="AK2" s="8"/>
      <c r="AL2" s="2"/>
      <c r="AM2" s="2"/>
      <c r="AN2" s="2"/>
      <c r="AO2" s="9"/>
      <c r="AP2" s="9"/>
      <c r="AQ2" s="9"/>
      <c r="AR2" s="9"/>
      <c r="AS2" s="9"/>
      <c r="AT2" s="9"/>
      <c r="AU2" s="9"/>
      <c r="AV2" s="9"/>
      <c r="AW2" s="9"/>
      <c r="AX2" s="9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</row>
    <row r="3" spans="1:70" ht="15.6" x14ac:dyDescent="0.3">
      <c r="A3" s="114" t="s">
        <v>4</v>
      </c>
      <c r="B3" s="114"/>
      <c r="C3" s="10"/>
      <c r="D3" s="115" t="s">
        <v>5</v>
      </c>
      <c r="E3" s="115"/>
      <c r="F3" s="115"/>
      <c r="G3" s="115"/>
      <c r="H3" s="12"/>
      <c r="I3" s="13"/>
      <c r="J3" s="13"/>
      <c r="K3" s="13"/>
      <c r="L3" s="13"/>
      <c r="M3" s="115" t="s">
        <v>6</v>
      </c>
      <c r="N3" s="115"/>
      <c r="O3" s="115"/>
      <c r="P3" s="115"/>
      <c r="Q3" s="116" t="s">
        <v>182</v>
      </c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4"/>
      <c r="AM3" s="14"/>
      <c r="AN3" s="14"/>
      <c r="AO3" s="117" t="s">
        <v>7</v>
      </c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2"/>
      <c r="BA3" s="117" t="s">
        <v>8</v>
      </c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7"/>
    </row>
    <row r="4" spans="1:70" ht="39.6" x14ac:dyDescent="0.25">
      <c r="A4" s="15" t="s">
        <v>9</v>
      </c>
      <c r="B4" s="16" t="s">
        <v>10</v>
      </c>
      <c r="C4" s="17" t="s">
        <v>11</v>
      </c>
      <c r="D4" s="18" t="s">
        <v>12</v>
      </c>
      <c r="E4" s="19" t="s">
        <v>13</v>
      </c>
      <c r="F4" s="20" t="s">
        <v>14</v>
      </c>
      <c r="G4" s="20" t="s">
        <v>15</v>
      </c>
      <c r="H4" s="20" t="s">
        <v>16</v>
      </c>
      <c r="I4" s="20" t="s">
        <v>17</v>
      </c>
      <c r="J4" s="20" t="s">
        <v>18</v>
      </c>
      <c r="K4" s="20" t="s">
        <v>19</v>
      </c>
      <c r="L4" s="20" t="s">
        <v>20</v>
      </c>
      <c r="M4" s="20" t="s">
        <v>21</v>
      </c>
      <c r="N4" s="20" t="s">
        <v>22</v>
      </c>
      <c r="O4" s="21" t="s">
        <v>23</v>
      </c>
      <c r="P4" s="118">
        <v>1</v>
      </c>
      <c r="Q4" s="119"/>
      <c r="R4" s="120">
        <v>2</v>
      </c>
      <c r="S4" s="121"/>
      <c r="T4" s="121">
        <v>3</v>
      </c>
      <c r="U4" s="121"/>
      <c r="V4" s="121">
        <v>4</v>
      </c>
      <c r="W4" s="121"/>
      <c r="X4" s="121">
        <v>5</v>
      </c>
      <c r="Y4" s="121"/>
      <c r="Z4" s="121">
        <v>6</v>
      </c>
      <c r="AA4" s="121"/>
      <c r="AB4" s="121">
        <v>7</v>
      </c>
      <c r="AC4" s="121"/>
      <c r="AD4" s="121">
        <v>8</v>
      </c>
      <c r="AE4" s="121"/>
      <c r="AF4" s="121">
        <v>9</v>
      </c>
      <c r="AG4" s="121"/>
      <c r="AH4" s="123">
        <v>10</v>
      </c>
      <c r="AI4" s="120"/>
      <c r="AJ4" s="123">
        <v>11</v>
      </c>
      <c r="AK4" s="120"/>
      <c r="AL4" s="22"/>
      <c r="AM4" s="23"/>
      <c r="AN4" s="22"/>
      <c r="AO4" s="24">
        <v>1</v>
      </c>
      <c r="AP4" s="24">
        <v>2</v>
      </c>
      <c r="AQ4" s="24">
        <v>3</v>
      </c>
      <c r="AR4" s="24">
        <v>4</v>
      </c>
      <c r="AS4" s="24">
        <v>5</v>
      </c>
      <c r="AT4" s="24">
        <v>6</v>
      </c>
      <c r="AU4" s="24">
        <v>7</v>
      </c>
      <c r="AV4" s="24">
        <v>8</v>
      </c>
      <c r="AW4" s="24">
        <v>9</v>
      </c>
      <c r="AX4" s="24">
        <v>10</v>
      </c>
      <c r="AY4" s="24">
        <v>11</v>
      </c>
      <c r="AZ4" s="25"/>
      <c r="BA4" s="26">
        <v>1</v>
      </c>
      <c r="BB4" s="26">
        <v>2</v>
      </c>
      <c r="BC4" s="26">
        <v>3</v>
      </c>
      <c r="BD4" s="26">
        <v>4</v>
      </c>
      <c r="BE4" s="26">
        <v>5</v>
      </c>
      <c r="BF4" s="26">
        <v>6</v>
      </c>
      <c r="BG4" s="26">
        <v>7</v>
      </c>
      <c r="BH4" s="26">
        <v>8</v>
      </c>
      <c r="BI4" s="26">
        <v>9</v>
      </c>
      <c r="BJ4" s="26">
        <v>10</v>
      </c>
      <c r="BK4" s="26">
        <v>11</v>
      </c>
      <c r="BL4" s="26" t="s">
        <v>24</v>
      </c>
      <c r="BM4" s="27" t="s">
        <v>25</v>
      </c>
      <c r="BN4" s="27" t="s">
        <v>26</v>
      </c>
      <c r="BO4" s="28" t="s">
        <v>27</v>
      </c>
      <c r="BQ4" s="29" t="s">
        <v>28</v>
      </c>
      <c r="BR4" s="26" t="s">
        <v>29</v>
      </c>
    </row>
    <row r="5" spans="1:70" ht="13.8" x14ac:dyDescent="0.25">
      <c r="A5" s="30">
        <v>1</v>
      </c>
      <c r="B5" s="31" t="s">
        <v>30</v>
      </c>
      <c r="C5" s="32" t="s">
        <v>31</v>
      </c>
      <c r="D5" s="32"/>
      <c r="E5" s="33">
        <f>IF(G5=0,0,IF(G5+F5&lt;1000,1000,G5+F5))</f>
        <v>2244</v>
      </c>
      <c r="F5" s="34">
        <f>IF(L5=0,0,IF(G5+(IF(I5&gt;-150,(IF(I5&gt;=150,IF(K5&gt;=$AU$1,0,SUM(IF(MAX(P5:AK5)=999,K5-2,K5)-L5*2*(15+50)%)*10),SUM(IF(MAX(P5:AK5)=999,K5-2,K5)-L5*2*(I5/10+50)%)*10)),(IF(I5&lt;-150,IF((IF(MAX(P5:AK5)=999,K5-2,K5)-L5*2*(I5/10+50)%)*10&lt;1,0,(IF(MAX(P5:AK5)=999,K5-2,K5)-L5*2*(I5/10+50)%)*10))))),(IF(I5&gt;-150,(IF(I5&gt;150,IF(K5&gt;=$AU$1,0,SUM(IF(MAX(P5:AK5)=999,K5-2,K5)-L5*2*(15+50)%)*10),SUM(IF(MAX(P5:AK5)=999,K5-2,K5)-L5*2*(I5/10+50)%)*10)),(IF(I5&lt;-150,IF((IF(MAX(P5:AK5)=999,K5-2,K5)-L5*2*(I5/10+50)%)*10&lt;1,0,(IF(MAX(P5:AK5)=999,K5-2,K5)-L5*2*(I5/10+50)%)*10)))))))</f>
        <v>0</v>
      </c>
      <c r="G5" s="32">
        <v>2244</v>
      </c>
      <c r="H5" s="35"/>
      <c r="I5" s="36">
        <f>SUM(G5-M5)</f>
        <v>517.27272727272725</v>
      </c>
      <c r="J5" s="37">
        <f>BR5</f>
        <v>2</v>
      </c>
      <c r="K5" s="38">
        <v>18</v>
      </c>
      <c r="L5" s="39">
        <v>11</v>
      </c>
      <c r="M5" s="39">
        <f>SUM(AO5:AY5)/L5</f>
        <v>1726.7272727272727</v>
      </c>
      <c r="N5" s="36">
        <f>BL5</f>
        <v>150</v>
      </c>
      <c r="O5" s="40">
        <f>BO5</f>
        <v>123</v>
      </c>
      <c r="P5" s="41">
        <v>74</v>
      </c>
      <c r="Q5" s="42">
        <v>1</v>
      </c>
      <c r="R5" s="43">
        <v>106</v>
      </c>
      <c r="S5" s="42">
        <v>2</v>
      </c>
      <c r="T5" s="44">
        <v>131</v>
      </c>
      <c r="U5" s="45">
        <v>2</v>
      </c>
      <c r="V5" s="46">
        <v>71</v>
      </c>
      <c r="W5" s="45">
        <v>2</v>
      </c>
      <c r="X5" s="44">
        <v>39</v>
      </c>
      <c r="Y5" s="45">
        <v>2</v>
      </c>
      <c r="Z5" s="44">
        <v>5</v>
      </c>
      <c r="AA5" s="45">
        <v>2</v>
      </c>
      <c r="AB5" s="44">
        <v>28</v>
      </c>
      <c r="AC5" s="47">
        <v>2</v>
      </c>
      <c r="AD5" s="48">
        <v>22</v>
      </c>
      <c r="AE5" s="49">
        <v>0</v>
      </c>
      <c r="AF5" s="46">
        <v>16</v>
      </c>
      <c r="AG5" s="47">
        <v>2</v>
      </c>
      <c r="AH5" s="46">
        <v>3</v>
      </c>
      <c r="AI5" s="45">
        <v>1</v>
      </c>
      <c r="AJ5" s="44">
        <v>19</v>
      </c>
      <c r="AK5" s="45">
        <v>2</v>
      </c>
      <c r="AL5" s="50"/>
      <c r="AM5" s="23"/>
      <c r="AN5" s="50"/>
      <c r="AO5" s="51">
        <f t="shared" ref="AO5:AO36" si="0">IF(B5="BRIVS",0,(LOOKUP(P5,$A$5:$A$150,$G$5:$G$150)))</f>
        <v>1547</v>
      </c>
      <c r="AP5" s="52">
        <f t="shared" ref="AP5:AP36" si="1">IF(B5="BRIVS",0,(LOOKUP(R5,$A$5:$A$150,$G$5:$G$150)))</f>
        <v>1400</v>
      </c>
      <c r="AQ5" s="53">
        <f t="shared" ref="AQ5:AQ36" si="2">IF(B5="BRIVS",0,(LOOKUP(T5,$A$5:$A$150,$G$5:$G$150)))</f>
        <v>1300</v>
      </c>
      <c r="AR5" s="52">
        <f t="shared" ref="AR5:AR36" si="3">IF(B5="BRIVS",0,(LOOKUP(V5,$A$5:$A$150,$G$5:$G$150)))</f>
        <v>1568</v>
      </c>
      <c r="AS5" s="53">
        <f t="shared" ref="AS5:AS36" si="4">IF(B5="BRIVS",0,(LOOKUP(X5,$A$5:$A$150,$G$5:$G$150)))</f>
        <v>1714</v>
      </c>
      <c r="AT5" s="53">
        <f t="shared" ref="AT5:AT36" si="5">IF(B5="BRIVS",0,(LOOKUP(Z5,$A$5:$A$150,$G$5:$G$150)))</f>
        <v>2037</v>
      </c>
      <c r="AU5" s="53">
        <f t="shared" ref="AU5:AU36" si="6">IF(B5="BRIVS",0,(LOOKUP(AB5,$A$5:$A$150,$G$5:$G$150)))</f>
        <v>1789</v>
      </c>
      <c r="AV5" s="53">
        <f t="shared" ref="AV5:AV36" si="7">IF(B5="BRIVS",0,(LOOKUP(AD5,$A$5:$A$150,$G$5:$G$150)))</f>
        <v>1811</v>
      </c>
      <c r="AW5" s="52">
        <f t="shared" ref="AW5:AW36" si="8">IF(B5="BRIVS",0,(LOOKUP(AF5,$A$5:$A$150,$G$5:$G$150)))</f>
        <v>1870</v>
      </c>
      <c r="AX5" s="53">
        <f t="shared" ref="AX5:AX36" si="9">IF(B5="BRIVS",0,(LOOKUP(AH5,$A$5:$A$150,$G$5:$G$150)))</f>
        <v>2121</v>
      </c>
      <c r="AY5" s="53">
        <f t="shared" ref="AY5:AY36" si="10">IF(B5="BRIVS",0,(LOOKUP(AJ5,$A$5:$A$150,$G$5:$G$150)))</f>
        <v>1837</v>
      </c>
      <c r="AZ5" s="2"/>
      <c r="BA5" s="54">
        <f t="shared" ref="BA5:BA36" si="11">IF(P5=999,0,(LOOKUP($P5,$A$5:$A$150,$K$5:$K$150)))</f>
        <v>13</v>
      </c>
      <c r="BB5" s="55">
        <f t="shared" ref="BB5:BB36" si="12">IF(R5=999,0,(LOOKUP($R5,$A$5:$A$150,$K$5:$K$150)))</f>
        <v>8</v>
      </c>
      <c r="BC5" s="55">
        <f t="shared" ref="BC5:BC36" si="13">IF(T5=999,0,(LOOKUP($T5,$A$5:$A$150,$K$5:$K$150)))</f>
        <v>10</v>
      </c>
      <c r="BD5" s="56">
        <f t="shared" ref="BD5:BD36" si="14">IF(V5=999,0,(LOOKUP($V5,$A$5:$A$150,$K$5:$K$150)))</f>
        <v>10</v>
      </c>
      <c r="BE5" s="55">
        <f t="shared" ref="BE5:BE36" si="15">IF(X5=999,0,(LOOKUP($X5,$A$5:$A$150,$K$5:$K$150)))</f>
        <v>14</v>
      </c>
      <c r="BF5" s="55">
        <f t="shared" ref="BF5:BF36" si="16">IF(Z5=999,0,(LOOKUP($Z5,$A$5:$A$150,$K$5:$K$150)))</f>
        <v>16</v>
      </c>
      <c r="BG5" s="55">
        <f t="shared" ref="BG5:BG36" si="17">IF(AB5=999,0,(LOOKUP($AB5,$A$5:$A$150,$K$5:$K$150)))</f>
        <v>14</v>
      </c>
      <c r="BH5" s="55">
        <f t="shared" ref="BH5:BH36" si="18">IF(AD5=999,0,(LOOKUP($AD5,$A$5:$A$150,$K$5:$K$150)))</f>
        <v>19</v>
      </c>
      <c r="BI5" s="55">
        <f t="shared" ref="BI5:BI36" si="19">IF(AF5=999,0,(LOOKUP($AF5,$A$5:$A$150,$K$5:$K$150)))</f>
        <v>16</v>
      </c>
      <c r="BJ5" s="55">
        <f t="shared" ref="BJ5:BJ36" si="20">IF(AH5=999,0,(LOOKUP($AH5,$A$5:$A$150,$K$5:$K$150)))</f>
        <v>15</v>
      </c>
      <c r="BK5" s="55">
        <f t="shared" ref="BK5:BK36" si="21">IF(AJ5=999,0,(LOOKUP($AJ5,$A$5:$A$150,$K$5:$K$150)))</f>
        <v>15</v>
      </c>
      <c r="BL5" s="57">
        <f>SUM(BA5,BB5,BC5,BD5,BE5,BG5,BF5,BH5,BI5,BJ5,BK5)</f>
        <v>150</v>
      </c>
      <c r="BM5" s="56">
        <f>IF($AX$1&gt;8,(IF($AX$1=9,MIN(BA5:BI5),IF($AX$1=10,MIN(BA5:BJ5),IF($AX$1=11,MIN(BA5:BK5))))),(IF($AX$1=4,MIN(BA5:BD5),IF($AX$1=5,MIN(BA5:BE5),IF($AX$1=6,MIN(BA5:BF5),IF($AX$1=7,MIN(BA5:BG5),IF($AX$1=8,MIN(BA5:BH5))))))))</f>
        <v>8</v>
      </c>
      <c r="BN5" s="56">
        <f>IF($AX$1&gt;8,(IF($AX$1=9,MAX(BA5:BI5),IF($AX$1=10,MAX(BA5:BJ5),IF($AX$1=11,MAX(BA5:BK5))))),(IF($AX$1=4,MAX(BA5:BD5),IF($AX$1=5,MAX(BA5:BE5),IF($AX$1=6,MAX(BA5:BF5),IF($AX$1=7,MAX(BA5:BG5),IF($AX$1=8,MAX(BA5:BH5))))))))</f>
        <v>19</v>
      </c>
      <c r="BO5" s="58">
        <f>SUM($BL5-$BM5-BN5)</f>
        <v>123</v>
      </c>
      <c r="BQ5" s="59">
        <f t="shared" ref="BQ5:BQ36" si="22">COUNTIF($K$5:$K$150,"&lt;"&amp;K5)+COUNTIFS($K$5:$K$150,K5,$N$5:$N$150,"&lt;"&amp;N5)+COUNTIFS($K$5:$K$150,K5,$N$5:$N$150,N5,$O$5:$O$150,"&lt;"&amp;O5)+1</f>
        <v>145</v>
      </c>
      <c r="BR5" s="60">
        <f t="shared" ref="BR5:BR36" si="23">IF(L5=0,0,RANK(BQ5,$BQ$5:$BQ$150,0))</f>
        <v>2</v>
      </c>
    </row>
    <row r="6" spans="1:70" ht="13.8" x14ac:dyDescent="0.25">
      <c r="A6" s="61">
        <v>2</v>
      </c>
      <c r="B6" s="62" t="s">
        <v>32</v>
      </c>
      <c r="C6" s="106" t="s">
        <v>31</v>
      </c>
      <c r="D6" s="63"/>
      <c r="E6" s="64">
        <f>IF(G6=0,0,IF(G6+F6&lt;1000,1000,G6+F6))</f>
        <v>2183</v>
      </c>
      <c r="F6" s="65">
        <f>IF(L6=0,0,IF(G6+(IF(I6&gt;-150,(IF(I6&gt;=150,IF(K6&gt;=$AU$1,0,SUM(IF(MAX(P6:AK6)=999,K6-2,K6)-L6*2*(15+50)%)*10),SUM(IF(MAX(P6:AK6)=999,K6-2,K6)-L6*2*(I6/10+50)%)*10)),(IF(I6&lt;-150,IF((IF(MAX(P6:AK6)=999,K6-2,K6)-L6*2*(I6/10+50)%)*10&lt;1,0,(IF(MAX(P6:AK6)=999,K6-2,K6)-L6*2*(I6/10+50)%)*10))))),(IF(I6&gt;-150,(IF(I6&gt;150,IF(K6&gt;=$AU$1,0,SUM(IF(MAX(P6:AK6)=999,K6-2,K6)-L6*2*(15+50)%)*10),SUM(IF(MAX(P6:AK6)=999,K6-2,K6)-L6*2*(I6/10+50)%)*10)),(IF(I6&lt;-150,IF((IF(MAX(P6:AK6)=999,K6-2,K6)-L6*2*(I6/10+50)%)*10&lt;1,0,(IF(MAX(P6:AK6)=999,K6-2,K6)-L6*2*(I6/10+50)%)*10)))))))</f>
        <v>0</v>
      </c>
      <c r="G6" s="63">
        <v>2183</v>
      </c>
      <c r="H6" s="66"/>
      <c r="I6" s="67">
        <f>SUM(G6-M6)</f>
        <v>430.27272727272725</v>
      </c>
      <c r="J6" s="68">
        <f>BR6</f>
        <v>5</v>
      </c>
      <c r="K6" s="69">
        <v>16</v>
      </c>
      <c r="L6" s="70">
        <v>11</v>
      </c>
      <c r="M6" s="71">
        <f>SUM(AO6:AY6)/L6</f>
        <v>1752.7272727272727</v>
      </c>
      <c r="N6" s="67">
        <f>BL6</f>
        <v>152</v>
      </c>
      <c r="O6" s="72">
        <f>BO6</f>
        <v>121</v>
      </c>
      <c r="P6" s="73">
        <v>75</v>
      </c>
      <c r="Q6" s="74">
        <v>2</v>
      </c>
      <c r="R6" s="75">
        <v>51</v>
      </c>
      <c r="S6" s="76">
        <v>2</v>
      </c>
      <c r="T6" s="77">
        <v>23</v>
      </c>
      <c r="U6" s="78">
        <v>2</v>
      </c>
      <c r="V6" s="75">
        <v>9</v>
      </c>
      <c r="W6" s="78">
        <v>2</v>
      </c>
      <c r="X6" s="77">
        <v>3</v>
      </c>
      <c r="Y6" s="78">
        <v>1</v>
      </c>
      <c r="Z6" s="77">
        <v>22</v>
      </c>
      <c r="AA6" s="78">
        <v>0</v>
      </c>
      <c r="AB6" s="77">
        <v>13</v>
      </c>
      <c r="AC6" s="76">
        <v>0</v>
      </c>
      <c r="AD6" s="73">
        <v>74</v>
      </c>
      <c r="AE6" s="74">
        <v>2</v>
      </c>
      <c r="AF6" s="79">
        <v>45</v>
      </c>
      <c r="AG6" s="76">
        <v>1</v>
      </c>
      <c r="AH6" s="75">
        <v>93</v>
      </c>
      <c r="AI6" s="78">
        <v>2</v>
      </c>
      <c r="AJ6" s="75">
        <v>28</v>
      </c>
      <c r="AK6" s="78">
        <v>2</v>
      </c>
      <c r="AL6" s="50"/>
      <c r="AM6" s="23"/>
      <c r="AN6" s="50"/>
      <c r="AO6" s="80">
        <f t="shared" si="0"/>
        <v>1541</v>
      </c>
      <c r="AP6" s="56">
        <f t="shared" si="1"/>
        <v>1662</v>
      </c>
      <c r="AQ6" s="81">
        <f t="shared" si="2"/>
        <v>1810</v>
      </c>
      <c r="AR6" s="56">
        <f t="shared" si="3"/>
        <v>1974</v>
      </c>
      <c r="AS6" s="81">
        <f t="shared" si="4"/>
        <v>2121</v>
      </c>
      <c r="AT6" s="81">
        <f t="shared" si="5"/>
        <v>1811</v>
      </c>
      <c r="AU6" s="81">
        <f t="shared" si="6"/>
        <v>1891</v>
      </c>
      <c r="AV6" s="81">
        <f t="shared" si="7"/>
        <v>1547</v>
      </c>
      <c r="AW6" s="56">
        <f t="shared" si="8"/>
        <v>1688</v>
      </c>
      <c r="AX6" s="81">
        <f t="shared" si="9"/>
        <v>1446</v>
      </c>
      <c r="AY6" s="81">
        <f t="shared" si="10"/>
        <v>1789</v>
      </c>
      <c r="AZ6" s="2"/>
      <c r="BA6" s="82">
        <f t="shared" si="11"/>
        <v>15</v>
      </c>
      <c r="BB6" s="81">
        <f t="shared" si="12"/>
        <v>12</v>
      </c>
      <c r="BC6" s="81">
        <f t="shared" si="13"/>
        <v>12</v>
      </c>
      <c r="BD6" s="56">
        <f t="shared" si="14"/>
        <v>15</v>
      </c>
      <c r="BE6" s="81">
        <f t="shared" si="15"/>
        <v>15</v>
      </c>
      <c r="BF6" s="81">
        <f t="shared" si="16"/>
        <v>19</v>
      </c>
      <c r="BG6" s="81">
        <f t="shared" si="17"/>
        <v>12</v>
      </c>
      <c r="BH6" s="81">
        <f t="shared" si="18"/>
        <v>13</v>
      </c>
      <c r="BI6" s="81">
        <f t="shared" si="19"/>
        <v>12</v>
      </c>
      <c r="BJ6" s="81">
        <f t="shared" si="20"/>
        <v>13</v>
      </c>
      <c r="BK6" s="81">
        <f t="shared" si="21"/>
        <v>14</v>
      </c>
      <c r="BL6" s="57">
        <f>SUM(BA6,BB6,BC6,BD6,BE6,BG6,BF6,BH6,BI6,BJ6,BK6)</f>
        <v>152</v>
      </c>
      <c r="BM6" s="56">
        <f>IF($AX$1&gt;8,(IF($AX$1=9,MIN(BA6:BI6),IF($AX$1=10,MIN(BA6:BJ6),IF($AX$1=11,MIN(BA6:BK6))))),(IF($AX$1=4,MIN(BA6:BD6),IF($AX$1=5,MIN(BA6:BE6),IF($AX$1=6,MIN(BA6:BF6),IF($AX$1=7,MIN(BA6:BG6),IF($AX$1=8,MIN(BA6:BH6))))))))</f>
        <v>12</v>
      </c>
      <c r="BN6" s="56">
        <f>IF($AX$1&gt;8,(IF($AX$1=9,MAX(BA6:BI6),IF($AX$1=10,MAX(BA6:BJ6),IF($AX$1=11,MAX(BA6:BK6))))),(IF($AX$1=4,MAX(BA6:BD6),IF($AX$1=5,MAX(BA6:BE6),IF($AX$1=6,MAX(BA6:BF6),IF($AX$1=7,MAX(BA6:BG6),IF($AX$1=8,MAX(BA6:BH6))))))))</f>
        <v>19</v>
      </c>
      <c r="BO6" s="58">
        <f>SUM($BL6-$BM6-BN6)</f>
        <v>121</v>
      </c>
      <c r="BQ6" s="83">
        <f t="shared" si="22"/>
        <v>142</v>
      </c>
      <c r="BR6" s="84">
        <f t="shared" si="23"/>
        <v>5</v>
      </c>
    </row>
    <row r="7" spans="1:70" ht="13.8" x14ac:dyDescent="0.25">
      <c r="A7" s="61">
        <v>3</v>
      </c>
      <c r="B7" s="62" t="s">
        <v>33</v>
      </c>
      <c r="C7" s="63" t="s">
        <v>31</v>
      </c>
      <c r="D7" s="63"/>
      <c r="E7" s="64">
        <f t="shared" ref="E7:E70" si="24">IF(G7=0,0,IF(G7+F7&lt;1000,1000,G7+F7))</f>
        <v>2121</v>
      </c>
      <c r="F7" s="65">
        <f t="shared" ref="F7:F70" si="25">IF(L7=0,0,IF(G7+(IF(I7&gt;-150,(IF(I7&gt;=150,IF(K7&gt;=$AU$1,0,SUM(IF(MAX(P7:AK7)=999,K7-2,K7)-L7*2*(15+50)%)*10),SUM(IF(MAX(P7:AK7)=999,K7-2,K7)-L7*2*(I7/10+50)%)*10)),(IF(I7&lt;-150,IF((IF(MAX(P7:AK7)=999,K7-2,K7)-L7*2*(I7/10+50)%)*10&lt;1,0,(IF(MAX(P7:AK7)=999,K7-2,K7)-L7*2*(I7/10+50)%)*10))))),(IF(I7&gt;-150,(IF(I7&gt;150,IF(K7&gt;=$AU$1,0,SUM(IF(MAX(P7:AK7)=999,K7-2,K7)-L7*2*(15+50)%)*10),SUM(IF(MAX(P7:AK7)=999,K7-2,K7)-L7*2*(I7/10+50)%)*10)),(IF(I7&lt;-150,IF((IF(MAX(P7:AK7)=999,K7-2,K7)-L7*2*(I7/10+50)%)*10&lt;1,0,(IF(MAX(P7:AK7)=999,K7-2,K7)-L7*2*(I7/10+50)%)*10)))))))</f>
        <v>0</v>
      </c>
      <c r="G7" s="63">
        <v>2121</v>
      </c>
      <c r="H7" s="66"/>
      <c r="I7" s="67">
        <f t="shared" ref="I7:I70" si="26">SUM(G7-M7)</f>
        <v>283.5454545454545</v>
      </c>
      <c r="J7" s="68">
        <f t="shared" ref="J7:J70" si="27">BR7</f>
        <v>8</v>
      </c>
      <c r="K7" s="69">
        <v>15</v>
      </c>
      <c r="L7" s="85">
        <v>11</v>
      </c>
      <c r="M7" s="71">
        <f t="shared" ref="M7:M70" si="28">SUM(AO7:AY7)/L7</f>
        <v>1837.4545454545455</v>
      </c>
      <c r="N7" s="67">
        <f t="shared" ref="N7:N70" si="29">BL7</f>
        <v>158</v>
      </c>
      <c r="O7" s="72">
        <f t="shared" ref="O7:O70" si="30">BO7</f>
        <v>131</v>
      </c>
      <c r="P7" s="73">
        <v>76</v>
      </c>
      <c r="Q7" s="74">
        <v>2</v>
      </c>
      <c r="R7" s="75">
        <v>48</v>
      </c>
      <c r="S7" s="76">
        <v>2</v>
      </c>
      <c r="T7" s="77">
        <v>20</v>
      </c>
      <c r="U7" s="78">
        <v>2</v>
      </c>
      <c r="V7" s="75">
        <v>13</v>
      </c>
      <c r="W7" s="78">
        <v>2</v>
      </c>
      <c r="X7" s="77">
        <v>2</v>
      </c>
      <c r="Y7" s="78">
        <v>1</v>
      </c>
      <c r="Z7" s="77">
        <v>16</v>
      </c>
      <c r="AA7" s="78">
        <v>1</v>
      </c>
      <c r="AB7" s="77">
        <v>22</v>
      </c>
      <c r="AC7" s="76">
        <v>0</v>
      </c>
      <c r="AD7" s="73">
        <v>42</v>
      </c>
      <c r="AE7" s="74">
        <v>2</v>
      </c>
      <c r="AF7" s="79">
        <v>9</v>
      </c>
      <c r="AG7" s="76">
        <v>2</v>
      </c>
      <c r="AH7" s="75">
        <v>1</v>
      </c>
      <c r="AI7" s="78">
        <v>1</v>
      </c>
      <c r="AJ7" s="75">
        <v>83</v>
      </c>
      <c r="AK7" s="78">
        <v>0</v>
      </c>
      <c r="AL7" s="50"/>
      <c r="AM7" s="23"/>
      <c r="AN7" s="50"/>
      <c r="AO7" s="80">
        <f t="shared" si="0"/>
        <v>1537</v>
      </c>
      <c r="AP7" s="56">
        <f t="shared" si="1"/>
        <v>1681</v>
      </c>
      <c r="AQ7" s="81">
        <f t="shared" si="2"/>
        <v>1830</v>
      </c>
      <c r="AR7" s="56">
        <f t="shared" si="3"/>
        <v>1891</v>
      </c>
      <c r="AS7" s="81">
        <f t="shared" si="4"/>
        <v>2183</v>
      </c>
      <c r="AT7" s="81">
        <f t="shared" si="5"/>
        <v>1870</v>
      </c>
      <c r="AU7" s="81">
        <f t="shared" si="6"/>
        <v>1811</v>
      </c>
      <c r="AV7" s="81">
        <f t="shared" si="7"/>
        <v>1704</v>
      </c>
      <c r="AW7" s="56">
        <f t="shared" si="8"/>
        <v>1974</v>
      </c>
      <c r="AX7" s="81">
        <f t="shared" si="9"/>
        <v>2244</v>
      </c>
      <c r="AY7" s="81">
        <f t="shared" si="10"/>
        <v>1487</v>
      </c>
      <c r="AZ7" s="2"/>
      <c r="BA7" s="82">
        <f t="shared" si="11"/>
        <v>8</v>
      </c>
      <c r="BB7" s="81">
        <f t="shared" si="12"/>
        <v>8</v>
      </c>
      <c r="BC7" s="81">
        <f t="shared" si="13"/>
        <v>14</v>
      </c>
      <c r="BD7" s="56">
        <f t="shared" si="14"/>
        <v>12</v>
      </c>
      <c r="BE7" s="81">
        <f t="shared" si="15"/>
        <v>16</v>
      </c>
      <c r="BF7" s="81">
        <f t="shared" si="16"/>
        <v>16</v>
      </c>
      <c r="BG7" s="81">
        <f t="shared" si="17"/>
        <v>19</v>
      </c>
      <c r="BH7" s="81">
        <f t="shared" si="18"/>
        <v>15</v>
      </c>
      <c r="BI7" s="81">
        <f t="shared" si="19"/>
        <v>15</v>
      </c>
      <c r="BJ7" s="81">
        <f t="shared" si="20"/>
        <v>18</v>
      </c>
      <c r="BK7" s="81">
        <f t="shared" si="21"/>
        <v>17</v>
      </c>
      <c r="BL7" s="57">
        <f t="shared" ref="BL7:BL70" si="31">SUM(BA7,BB7,BC7,BD7,BE7,BG7,BF7,BH7,BI7,BJ7,BK7)</f>
        <v>158</v>
      </c>
      <c r="BM7" s="56">
        <f t="shared" ref="BM7:BM70" si="32">IF($AX$1&gt;8,(IF($AX$1=9,MIN(BA7:BI7),IF($AX$1=10,MIN(BA7:BJ7),IF($AX$1=11,MIN(BA7:BK7))))),(IF($AX$1=4,MIN(BA7:BD7),IF($AX$1=5,MIN(BA7:BE7),IF($AX$1=6,MIN(BA7:BF7),IF($AX$1=7,MIN(BA7:BG7),IF($AX$1=8,MIN(BA7:BH7))))))))</f>
        <v>8</v>
      </c>
      <c r="BN7" s="56">
        <f t="shared" ref="BN7:BN70" si="33">IF($AX$1&gt;8,(IF($AX$1=9,MAX(BA7:BI7),IF($AX$1=10,MAX(BA7:BJ7),IF($AX$1=11,MAX(BA7:BK7))))),(IF($AX$1=4,MAX(BA7:BD7),IF($AX$1=5,MAX(BA7:BE7),IF($AX$1=6,MAX(BA7:BF7),IF($AX$1=7,MAX(BA7:BG7),IF($AX$1=8,MAX(BA7:BH7))))))))</f>
        <v>19</v>
      </c>
      <c r="BO7" s="58">
        <f t="shared" ref="BO7:BO70" si="34">SUM($BL7-$BM7-BN7)</f>
        <v>131</v>
      </c>
      <c r="BQ7" s="83">
        <f t="shared" si="22"/>
        <v>139</v>
      </c>
      <c r="BR7" s="84">
        <f t="shared" si="23"/>
        <v>8</v>
      </c>
    </row>
    <row r="8" spans="1:70" ht="13.8" x14ac:dyDescent="0.25">
      <c r="A8" s="61">
        <v>4</v>
      </c>
      <c r="B8" s="62" t="s">
        <v>34</v>
      </c>
      <c r="C8" s="63" t="s">
        <v>31</v>
      </c>
      <c r="D8" s="63"/>
      <c r="E8" s="64">
        <f t="shared" si="24"/>
        <v>2087</v>
      </c>
      <c r="F8" s="65">
        <f t="shared" si="25"/>
        <v>0</v>
      </c>
      <c r="G8" s="63">
        <v>2087</v>
      </c>
      <c r="H8" s="66"/>
      <c r="I8" s="67">
        <f t="shared" si="26"/>
        <v>400</v>
      </c>
      <c r="J8" s="68">
        <f t="shared" si="27"/>
        <v>10</v>
      </c>
      <c r="K8" s="69">
        <v>15</v>
      </c>
      <c r="L8" s="70">
        <v>11</v>
      </c>
      <c r="M8" s="71">
        <f t="shared" si="28"/>
        <v>1687</v>
      </c>
      <c r="N8" s="67">
        <f t="shared" si="29"/>
        <v>137</v>
      </c>
      <c r="O8" s="72">
        <f t="shared" si="30"/>
        <v>114</v>
      </c>
      <c r="P8" s="73">
        <v>77</v>
      </c>
      <c r="Q8" s="74">
        <v>2</v>
      </c>
      <c r="R8" s="75">
        <v>53</v>
      </c>
      <c r="S8" s="76">
        <v>2</v>
      </c>
      <c r="T8" s="77">
        <v>25</v>
      </c>
      <c r="U8" s="78">
        <v>2</v>
      </c>
      <c r="V8" s="75">
        <v>19</v>
      </c>
      <c r="W8" s="78">
        <v>0</v>
      </c>
      <c r="X8" s="77">
        <v>40</v>
      </c>
      <c r="Y8" s="78">
        <v>2</v>
      </c>
      <c r="Z8" s="77">
        <v>28</v>
      </c>
      <c r="AA8" s="78">
        <v>0</v>
      </c>
      <c r="AB8" s="77">
        <v>64</v>
      </c>
      <c r="AC8" s="76">
        <v>2</v>
      </c>
      <c r="AD8" s="73">
        <v>45</v>
      </c>
      <c r="AE8" s="74">
        <v>1</v>
      </c>
      <c r="AF8" s="79">
        <v>59</v>
      </c>
      <c r="AG8" s="76">
        <v>1</v>
      </c>
      <c r="AH8" s="75">
        <v>49</v>
      </c>
      <c r="AI8" s="78">
        <v>2</v>
      </c>
      <c r="AJ8" s="75">
        <v>54</v>
      </c>
      <c r="AK8" s="78">
        <v>1</v>
      </c>
      <c r="AL8" s="50"/>
      <c r="AM8" s="23"/>
      <c r="AN8" s="50"/>
      <c r="AO8" s="80">
        <f t="shared" si="0"/>
        <v>1526</v>
      </c>
      <c r="AP8" s="56">
        <f t="shared" si="1"/>
        <v>1658</v>
      </c>
      <c r="AQ8" s="81">
        <f t="shared" si="2"/>
        <v>1801</v>
      </c>
      <c r="AR8" s="56">
        <f t="shared" si="3"/>
        <v>1837</v>
      </c>
      <c r="AS8" s="81">
        <f t="shared" si="4"/>
        <v>1714</v>
      </c>
      <c r="AT8" s="81">
        <f t="shared" si="5"/>
        <v>1789</v>
      </c>
      <c r="AU8" s="81">
        <f t="shared" si="6"/>
        <v>1605</v>
      </c>
      <c r="AV8" s="81">
        <f t="shared" si="7"/>
        <v>1688</v>
      </c>
      <c r="AW8" s="56">
        <f t="shared" si="8"/>
        <v>1617</v>
      </c>
      <c r="AX8" s="81">
        <f t="shared" si="9"/>
        <v>1675</v>
      </c>
      <c r="AY8" s="81">
        <f t="shared" si="10"/>
        <v>1647</v>
      </c>
      <c r="AZ8" s="2"/>
      <c r="BA8" s="82">
        <f t="shared" si="11"/>
        <v>8</v>
      </c>
      <c r="BB8" s="81">
        <f t="shared" si="12"/>
        <v>10</v>
      </c>
      <c r="BC8" s="81">
        <f t="shared" si="13"/>
        <v>13</v>
      </c>
      <c r="BD8" s="56">
        <f t="shared" si="14"/>
        <v>15</v>
      </c>
      <c r="BE8" s="81">
        <f t="shared" si="15"/>
        <v>14</v>
      </c>
      <c r="BF8" s="81">
        <f t="shared" si="16"/>
        <v>14</v>
      </c>
      <c r="BG8" s="81">
        <f t="shared" si="17"/>
        <v>10</v>
      </c>
      <c r="BH8" s="81">
        <f t="shared" si="18"/>
        <v>12</v>
      </c>
      <c r="BI8" s="81">
        <f t="shared" si="19"/>
        <v>13</v>
      </c>
      <c r="BJ8" s="81">
        <f t="shared" si="20"/>
        <v>13</v>
      </c>
      <c r="BK8" s="81">
        <f t="shared" si="21"/>
        <v>15</v>
      </c>
      <c r="BL8" s="57">
        <f t="shared" si="31"/>
        <v>137</v>
      </c>
      <c r="BM8" s="56">
        <f t="shared" si="32"/>
        <v>8</v>
      </c>
      <c r="BN8" s="56">
        <f t="shared" si="33"/>
        <v>15</v>
      </c>
      <c r="BO8" s="58">
        <f t="shared" si="34"/>
        <v>114</v>
      </c>
      <c r="BQ8" s="83">
        <f t="shared" si="22"/>
        <v>137</v>
      </c>
      <c r="BR8" s="84">
        <f t="shared" si="23"/>
        <v>10</v>
      </c>
    </row>
    <row r="9" spans="1:70" ht="13.8" x14ac:dyDescent="0.25">
      <c r="A9" s="61">
        <v>5</v>
      </c>
      <c r="B9" s="62" t="s">
        <v>35</v>
      </c>
      <c r="C9" s="63" t="s">
        <v>31</v>
      </c>
      <c r="D9" s="63"/>
      <c r="E9" s="64">
        <f t="shared" si="24"/>
        <v>2037</v>
      </c>
      <c r="F9" s="65">
        <f t="shared" si="25"/>
        <v>0</v>
      </c>
      <c r="G9" s="63">
        <v>2037</v>
      </c>
      <c r="H9" s="66"/>
      <c r="I9" s="67">
        <f t="shared" si="26"/>
        <v>256.18181818181824</v>
      </c>
      <c r="J9" s="68">
        <f t="shared" si="27"/>
        <v>6</v>
      </c>
      <c r="K9" s="69">
        <v>16</v>
      </c>
      <c r="L9" s="86">
        <v>11</v>
      </c>
      <c r="M9" s="71">
        <f t="shared" si="28"/>
        <v>1780.8181818181818</v>
      </c>
      <c r="N9" s="67">
        <f t="shared" si="29"/>
        <v>151</v>
      </c>
      <c r="O9" s="72">
        <f t="shared" si="30"/>
        <v>123</v>
      </c>
      <c r="P9" s="73">
        <v>78</v>
      </c>
      <c r="Q9" s="74">
        <v>2</v>
      </c>
      <c r="R9" s="75">
        <v>50</v>
      </c>
      <c r="S9" s="76">
        <v>2</v>
      </c>
      <c r="T9" s="77">
        <v>24</v>
      </c>
      <c r="U9" s="78">
        <v>2</v>
      </c>
      <c r="V9" s="75">
        <v>16</v>
      </c>
      <c r="W9" s="78">
        <v>1</v>
      </c>
      <c r="X9" s="77">
        <v>42</v>
      </c>
      <c r="Y9" s="78">
        <v>2</v>
      </c>
      <c r="Z9" s="77">
        <v>1</v>
      </c>
      <c r="AA9" s="78">
        <v>0</v>
      </c>
      <c r="AB9" s="77">
        <v>17</v>
      </c>
      <c r="AC9" s="76">
        <v>2</v>
      </c>
      <c r="AD9" s="73">
        <v>19</v>
      </c>
      <c r="AE9" s="74">
        <v>0</v>
      </c>
      <c r="AF9" s="79">
        <v>44</v>
      </c>
      <c r="AG9" s="76">
        <v>1</v>
      </c>
      <c r="AH9" s="75">
        <v>45</v>
      </c>
      <c r="AI9" s="78">
        <v>2</v>
      </c>
      <c r="AJ9" s="75">
        <v>40</v>
      </c>
      <c r="AK9" s="78">
        <v>2</v>
      </c>
      <c r="AL9" s="50"/>
      <c r="AM9" s="23"/>
      <c r="AN9" s="50"/>
      <c r="AO9" s="80">
        <f t="shared" si="0"/>
        <v>1509</v>
      </c>
      <c r="AP9" s="56">
        <f t="shared" si="1"/>
        <v>1665</v>
      </c>
      <c r="AQ9" s="81">
        <f t="shared" si="2"/>
        <v>1810</v>
      </c>
      <c r="AR9" s="56">
        <f t="shared" si="3"/>
        <v>1870</v>
      </c>
      <c r="AS9" s="81">
        <f t="shared" si="4"/>
        <v>1704</v>
      </c>
      <c r="AT9" s="81">
        <f t="shared" si="5"/>
        <v>2244</v>
      </c>
      <c r="AU9" s="81">
        <f t="shared" si="6"/>
        <v>1859</v>
      </c>
      <c r="AV9" s="81">
        <f t="shared" si="7"/>
        <v>1837</v>
      </c>
      <c r="AW9" s="56">
        <f t="shared" si="8"/>
        <v>1689</v>
      </c>
      <c r="AX9" s="81">
        <f t="shared" si="9"/>
        <v>1688</v>
      </c>
      <c r="AY9" s="81">
        <f t="shared" si="10"/>
        <v>1714</v>
      </c>
      <c r="AZ9" s="2"/>
      <c r="BA9" s="82">
        <f t="shared" si="11"/>
        <v>10</v>
      </c>
      <c r="BB9" s="81">
        <f t="shared" si="12"/>
        <v>10</v>
      </c>
      <c r="BC9" s="81">
        <f t="shared" si="13"/>
        <v>13</v>
      </c>
      <c r="BD9" s="56">
        <f t="shared" si="14"/>
        <v>16</v>
      </c>
      <c r="BE9" s="81">
        <f t="shared" si="15"/>
        <v>15</v>
      </c>
      <c r="BF9" s="81">
        <f t="shared" si="16"/>
        <v>18</v>
      </c>
      <c r="BG9" s="81">
        <f t="shared" si="17"/>
        <v>15</v>
      </c>
      <c r="BH9" s="81">
        <f t="shared" si="18"/>
        <v>15</v>
      </c>
      <c r="BI9" s="81">
        <f t="shared" si="19"/>
        <v>13</v>
      </c>
      <c r="BJ9" s="81">
        <f t="shared" si="20"/>
        <v>12</v>
      </c>
      <c r="BK9" s="81">
        <f t="shared" si="21"/>
        <v>14</v>
      </c>
      <c r="BL9" s="57">
        <f t="shared" si="31"/>
        <v>151</v>
      </c>
      <c r="BM9" s="56">
        <f t="shared" si="32"/>
        <v>10</v>
      </c>
      <c r="BN9" s="56">
        <f t="shared" si="33"/>
        <v>18</v>
      </c>
      <c r="BO9" s="58">
        <f t="shared" si="34"/>
        <v>123</v>
      </c>
      <c r="BQ9" s="83">
        <f t="shared" si="22"/>
        <v>141</v>
      </c>
      <c r="BR9" s="84">
        <f t="shared" si="23"/>
        <v>6</v>
      </c>
    </row>
    <row r="10" spans="1:70" ht="13.8" x14ac:dyDescent="0.25">
      <c r="A10" s="61">
        <v>6</v>
      </c>
      <c r="B10" s="62" t="s">
        <v>36</v>
      </c>
      <c r="C10" s="63" t="s">
        <v>31</v>
      </c>
      <c r="D10" s="63"/>
      <c r="E10" s="64">
        <f t="shared" si="24"/>
        <v>2006</v>
      </c>
      <c r="F10" s="65">
        <f t="shared" si="25"/>
        <v>-23.000000000000007</v>
      </c>
      <c r="G10" s="63">
        <v>2029</v>
      </c>
      <c r="H10" s="66"/>
      <c r="I10" s="67">
        <f t="shared" si="26"/>
        <v>478.63636363636374</v>
      </c>
      <c r="J10" s="68">
        <f t="shared" si="27"/>
        <v>47</v>
      </c>
      <c r="K10" s="69">
        <v>12</v>
      </c>
      <c r="L10" s="70">
        <v>11</v>
      </c>
      <c r="M10" s="71">
        <f t="shared" si="28"/>
        <v>1550.3636363636363</v>
      </c>
      <c r="N10" s="67">
        <f t="shared" si="29"/>
        <v>136</v>
      </c>
      <c r="O10" s="72">
        <f t="shared" si="30"/>
        <v>111</v>
      </c>
      <c r="P10" s="73">
        <v>79</v>
      </c>
      <c r="Q10" s="74">
        <v>0</v>
      </c>
      <c r="R10" s="75">
        <v>94</v>
      </c>
      <c r="S10" s="76">
        <v>2</v>
      </c>
      <c r="T10" s="77">
        <v>77</v>
      </c>
      <c r="U10" s="78">
        <v>2</v>
      </c>
      <c r="V10" s="75">
        <v>67</v>
      </c>
      <c r="W10" s="78">
        <v>2</v>
      </c>
      <c r="X10" s="77">
        <v>45</v>
      </c>
      <c r="Y10" s="78">
        <v>0</v>
      </c>
      <c r="Z10" s="77">
        <v>61</v>
      </c>
      <c r="AA10" s="78">
        <v>2</v>
      </c>
      <c r="AB10" s="77">
        <v>39</v>
      </c>
      <c r="AC10" s="76">
        <v>1</v>
      </c>
      <c r="AD10" s="73">
        <v>83</v>
      </c>
      <c r="AE10" s="74">
        <v>0</v>
      </c>
      <c r="AF10" s="79">
        <v>66</v>
      </c>
      <c r="AG10" s="76">
        <v>0</v>
      </c>
      <c r="AH10" s="75">
        <v>135</v>
      </c>
      <c r="AI10" s="78">
        <v>2</v>
      </c>
      <c r="AJ10" s="75">
        <v>55</v>
      </c>
      <c r="AK10" s="78">
        <v>1</v>
      </c>
      <c r="AL10" s="50"/>
      <c r="AM10" s="23"/>
      <c r="AN10" s="50"/>
      <c r="AO10" s="80">
        <f t="shared" si="0"/>
        <v>1504</v>
      </c>
      <c r="AP10" s="56">
        <f t="shared" si="1"/>
        <v>1445</v>
      </c>
      <c r="AQ10" s="81">
        <f t="shared" si="2"/>
        <v>1526</v>
      </c>
      <c r="AR10" s="56">
        <f t="shared" si="3"/>
        <v>1584</v>
      </c>
      <c r="AS10" s="81">
        <f t="shared" si="4"/>
        <v>1688</v>
      </c>
      <c r="AT10" s="81">
        <f t="shared" si="5"/>
        <v>1610</v>
      </c>
      <c r="AU10" s="81">
        <f t="shared" si="6"/>
        <v>1714</v>
      </c>
      <c r="AV10" s="81">
        <f t="shared" si="7"/>
        <v>1487</v>
      </c>
      <c r="AW10" s="56">
        <f t="shared" si="8"/>
        <v>1594</v>
      </c>
      <c r="AX10" s="81">
        <f t="shared" si="9"/>
        <v>1261</v>
      </c>
      <c r="AY10" s="81">
        <f t="shared" si="10"/>
        <v>1641</v>
      </c>
      <c r="AZ10" s="2"/>
      <c r="BA10" s="82">
        <f t="shared" si="11"/>
        <v>14</v>
      </c>
      <c r="BB10" s="81">
        <f t="shared" si="12"/>
        <v>13</v>
      </c>
      <c r="BC10" s="81">
        <f t="shared" si="13"/>
        <v>8</v>
      </c>
      <c r="BD10" s="56">
        <f t="shared" si="14"/>
        <v>10</v>
      </c>
      <c r="BE10" s="81">
        <f t="shared" si="15"/>
        <v>12</v>
      </c>
      <c r="BF10" s="81">
        <f t="shared" si="16"/>
        <v>11</v>
      </c>
      <c r="BG10" s="81">
        <f t="shared" si="17"/>
        <v>14</v>
      </c>
      <c r="BH10" s="81">
        <f t="shared" si="18"/>
        <v>17</v>
      </c>
      <c r="BI10" s="81">
        <f t="shared" si="19"/>
        <v>13</v>
      </c>
      <c r="BJ10" s="81">
        <f t="shared" si="20"/>
        <v>12</v>
      </c>
      <c r="BK10" s="81">
        <f t="shared" si="21"/>
        <v>12</v>
      </c>
      <c r="BL10" s="57">
        <f t="shared" si="31"/>
        <v>136</v>
      </c>
      <c r="BM10" s="56">
        <f t="shared" si="32"/>
        <v>8</v>
      </c>
      <c r="BN10" s="56">
        <f t="shared" si="33"/>
        <v>17</v>
      </c>
      <c r="BO10" s="58">
        <f>SUM($BL10-$BM10-BN10)</f>
        <v>111</v>
      </c>
      <c r="BQ10" s="83">
        <f t="shared" si="22"/>
        <v>100</v>
      </c>
      <c r="BR10" s="84">
        <f t="shared" si="23"/>
        <v>47</v>
      </c>
    </row>
    <row r="11" spans="1:70" ht="13.8" x14ac:dyDescent="0.25">
      <c r="A11" s="61">
        <v>7</v>
      </c>
      <c r="B11" s="62" t="s">
        <v>37</v>
      </c>
      <c r="C11" s="63" t="s">
        <v>31</v>
      </c>
      <c r="D11" s="63"/>
      <c r="E11" s="64">
        <f t="shared" si="24"/>
        <v>1976</v>
      </c>
      <c r="F11" s="65">
        <f t="shared" si="25"/>
        <v>-13.000000000000007</v>
      </c>
      <c r="G11" s="63">
        <v>1989</v>
      </c>
      <c r="H11" s="66"/>
      <c r="I11" s="67">
        <f t="shared" si="26"/>
        <v>382.36363636363626</v>
      </c>
      <c r="J11" s="68">
        <f t="shared" si="27"/>
        <v>29</v>
      </c>
      <c r="K11" s="69">
        <v>13</v>
      </c>
      <c r="L11" s="70">
        <v>11</v>
      </c>
      <c r="M11" s="71">
        <f t="shared" si="28"/>
        <v>1606.6363636363637</v>
      </c>
      <c r="N11" s="67">
        <f t="shared" si="29"/>
        <v>135</v>
      </c>
      <c r="O11" s="72">
        <f t="shared" si="30"/>
        <v>114</v>
      </c>
      <c r="P11" s="73">
        <v>80</v>
      </c>
      <c r="Q11" s="74">
        <v>2</v>
      </c>
      <c r="R11" s="75">
        <v>56</v>
      </c>
      <c r="S11" s="76">
        <v>2</v>
      </c>
      <c r="T11" s="77">
        <v>28</v>
      </c>
      <c r="U11" s="78">
        <v>1</v>
      </c>
      <c r="V11" s="75">
        <v>42</v>
      </c>
      <c r="W11" s="78">
        <v>0</v>
      </c>
      <c r="X11" s="77">
        <v>128</v>
      </c>
      <c r="Y11" s="78">
        <v>2</v>
      </c>
      <c r="Z11" s="77">
        <v>63</v>
      </c>
      <c r="AA11" s="78">
        <v>2</v>
      </c>
      <c r="AB11" s="77">
        <v>19</v>
      </c>
      <c r="AC11" s="76">
        <v>0</v>
      </c>
      <c r="AD11" s="73">
        <v>114</v>
      </c>
      <c r="AE11" s="74">
        <v>2</v>
      </c>
      <c r="AF11" s="79">
        <v>49</v>
      </c>
      <c r="AG11" s="76">
        <v>1</v>
      </c>
      <c r="AH11" s="75">
        <v>44</v>
      </c>
      <c r="AI11" s="78">
        <v>1</v>
      </c>
      <c r="AJ11" s="75">
        <v>75</v>
      </c>
      <c r="AK11" s="78">
        <v>0</v>
      </c>
      <c r="AL11" s="50"/>
      <c r="AM11" s="23"/>
      <c r="AN11" s="50"/>
      <c r="AO11" s="80">
        <f t="shared" si="0"/>
        <v>1502</v>
      </c>
      <c r="AP11" s="56">
        <f t="shared" si="1"/>
        <v>1628</v>
      </c>
      <c r="AQ11" s="81">
        <f t="shared" si="2"/>
        <v>1789</v>
      </c>
      <c r="AR11" s="56">
        <f t="shared" si="3"/>
        <v>1704</v>
      </c>
      <c r="AS11" s="81">
        <f t="shared" si="4"/>
        <v>1300</v>
      </c>
      <c r="AT11" s="81">
        <f t="shared" si="5"/>
        <v>1608</v>
      </c>
      <c r="AU11" s="81">
        <f t="shared" si="6"/>
        <v>1837</v>
      </c>
      <c r="AV11" s="81">
        <f t="shared" si="7"/>
        <v>1400</v>
      </c>
      <c r="AW11" s="56">
        <f t="shared" si="8"/>
        <v>1675</v>
      </c>
      <c r="AX11" s="81">
        <f t="shared" si="9"/>
        <v>1689</v>
      </c>
      <c r="AY11" s="81">
        <f t="shared" si="10"/>
        <v>1541</v>
      </c>
      <c r="AZ11" s="2"/>
      <c r="BA11" s="82">
        <f t="shared" si="11"/>
        <v>10</v>
      </c>
      <c r="BB11" s="81">
        <f t="shared" si="12"/>
        <v>6</v>
      </c>
      <c r="BC11" s="81">
        <f t="shared" si="13"/>
        <v>14</v>
      </c>
      <c r="BD11" s="56">
        <f t="shared" si="14"/>
        <v>15</v>
      </c>
      <c r="BE11" s="81">
        <f t="shared" si="15"/>
        <v>13</v>
      </c>
      <c r="BF11" s="81">
        <f t="shared" si="16"/>
        <v>10</v>
      </c>
      <c r="BG11" s="81">
        <f t="shared" si="17"/>
        <v>15</v>
      </c>
      <c r="BH11" s="81">
        <f t="shared" si="18"/>
        <v>11</v>
      </c>
      <c r="BI11" s="81">
        <f t="shared" si="19"/>
        <v>13</v>
      </c>
      <c r="BJ11" s="81">
        <f t="shared" si="20"/>
        <v>13</v>
      </c>
      <c r="BK11" s="81">
        <f t="shared" si="21"/>
        <v>15</v>
      </c>
      <c r="BL11" s="57">
        <f t="shared" si="31"/>
        <v>135</v>
      </c>
      <c r="BM11" s="56">
        <f t="shared" si="32"/>
        <v>6</v>
      </c>
      <c r="BN11" s="56">
        <f t="shared" si="33"/>
        <v>15</v>
      </c>
      <c r="BO11" s="58">
        <f t="shared" si="34"/>
        <v>114</v>
      </c>
      <c r="BQ11" s="83">
        <f t="shared" si="22"/>
        <v>118</v>
      </c>
      <c r="BR11" s="84">
        <f t="shared" si="23"/>
        <v>29</v>
      </c>
    </row>
    <row r="12" spans="1:70" ht="13.8" x14ac:dyDescent="0.25">
      <c r="A12" s="61">
        <v>8</v>
      </c>
      <c r="B12" s="62" t="s">
        <v>38</v>
      </c>
      <c r="C12" s="63" t="s">
        <v>31</v>
      </c>
      <c r="D12" s="87"/>
      <c r="E12" s="64">
        <f t="shared" si="24"/>
        <v>1957</v>
      </c>
      <c r="F12" s="65">
        <f t="shared" si="25"/>
        <v>-23.000000000000007</v>
      </c>
      <c r="G12" s="63">
        <v>1980</v>
      </c>
      <c r="H12" s="66"/>
      <c r="I12" s="67">
        <f t="shared" si="26"/>
        <v>434.90909090909099</v>
      </c>
      <c r="J12" s="68">
        <f t="shared" si="27"/>
        <v>68</v>
      </c>
      <c r="K12" s="69">
        <v>12</v>
      </c>
      <c r="L12" s="70">
        <v>11</v>
      </c>
      <c r="M12" s="71">
        <f t="shared" si="28"/>
        <v>1545.090909090909</v>
      </c>
      <c r="N12" s="67">
        <f t="shared" si="29"/>
        <v>119</v>
      </c>
      <c r="O12" s="72">
        <f t="shared" si="30"/>
        <v>97</v>
      </c>
      <c r="P12" s="73">
        <v>81</v>
      </c>
      <c r="Q12" s="74">
        <v>2</v>
      </c>
      <c r="R12" s="75">
        <v>57</v>
      </c>
      <c r="S12" s="76">
        <v>0</v>
      </c>
      <c r="T12" s="77">
        <v>86</v>
      </c>
      <c r="U12" s="78">
        <v>2</v>
      </c>
      <c r="V12" s="75">
        <v>69</v>
      </c>
      <c r="W12" s="78">
        <v>1</v>
      </c>
      <c r="X12" s="77">
        <v>65</v>
      </c>
      <c r="Y12" s="78">
        <v>2</v>
      </c>
      <c r="Z12" s="77">
        <v>45</v>
      </c>
      <c r="AA12" s="78">
        <v>0</v>
      </c>
      <c r="AB12" s="77">
        <v>74</v>
      </c>
      <c r="AC12" s="76">
        <v>0</v>
      </c>
      <c r="AD12" s="73">
        <v>63</v>
      </c>
      <c r="AE12" s="74">
        <v>1</v>
      </c>
      <c r="AF12" s="79">
        <v>70</v>
      </c>
      <c r="AG12" s="76">
        <v>2</v>
      </c>
      <c r="AH12" s="75">
        <v>58</v>
      </c>
      <c r="AI12" s="78">
        <v>0</v>
      </c>
      <c r="AJ12" s="75">
        <v>143</v>
      </c>
      <c r="AK12" s="78">
        <v>2</v>
      </c>
      <c r="AL12" s="50"/>
      <c r="AM12" s="23"/>
      <c r="AN12" s="50"/>
      <c r="AO12" s="80">
        <f t="shared" si="0"/>
        <v>1488</v>
      </c>
      <c r="AP12" s="56">
        <f t="shared" si="1"/>
        <v>1623</v>
      </c>
      <c r="AQ12" s="81">
        <f t="shared" si="2"/>
        <v>1474</v>
      </c>
      <c r="AR12" s="56">
        <f t="shared" si="3"/>
        <v>1574</v>
      </c>
      <c r="AS12" s="81">
        <f t="shared" si="4"/>
        <v>1601</v>
      </c>
      <c r="AT12" s="81">
        <f t="shared" si="5"/>
        <v>1688</v>
      </c>
      <c r="AU12" s="81">
        <f t="shared" si="6"/>
        <v>1547</v>
      </c>
      <c r="AV12" s="81">
        <f t="shared" si="7"/>
        <v>1608</v>
      </c>
      <c r="AW12" s="56">
        <f t="shared" si="8"/>
        <v>1572</v>
      </c>
      <c r="AX12" s="81">
        <f t="shared" si="9"/>
        <v>1621</v>
      </c>
      <c r="AY12" s="81">
        <f t="shared" si="10"/>
        <v>1200</v>
      </c>
      <c r="AZ12" s="2"/>
      <c r="BA12" s="82">
        <f t="shared" si="11"/>
        <v>10</v>
      </c>
      <c r="BB12" s="81">
        <f t="shared" si="12"/>
        <v>8</v>
      </c>
      <c r="BC12" s="81">
        <f t="shared" si="13"/>
        <v>10</v>
      </c>
      <c r="BD12" s="56">
        <f t="shared" si="14"/>
        <v>9</v>
      </c>
      <c r="BE12" s="81">
        <f t="shared" si="15"/>
        <v>10</v>
      </c>
      <c r="BF12" s="81">
        <f t="shared" si="16"/>
        <v>12</v>
      </c>
      <c r="BG12" s="81">
        <f t="shared" si="17"/>
        <v>13</v>
      </c>
      <c r="BH12" s="81">
        <f t="shared" si="18"/>
        <v>10</v>
      </c>
      <c r="BI12" s="81">
        <f t="shared" si="19"/>
        <v>12</v>
      </c>
      <c r="BJ12" s="81">
        <f t="shared" si="20"/>
        <v>14</v>
      </c>
      <c r="BK12" s="81">
        <f t="shared" si="21"/>
        <v>11</v>
      </c>
      <c r="BL12" s="57">
        <f t="shared" si="31"/>
        <v>119</v>
      </c>
      <c r="BM12" s="56">
        <f t="shared" si="32"/>
        <v>8</v>
      </c>
      <c r="BN12" s="56">
        <f t="shared" si="33"/>
        <v>14</v>
      </c>
      <c r="BO12" s="58">
        <f t="shared" si="34"/>
        <v>97</v>
      </c>
      <c r="BQ12" s="83">
        <f t="shared" si="22"/>
        <v>79</v>
      </c>
      <c r="BR12" s="84">
        <f t="shared" si="23"/>
        <v>68</v>
      </c>
    </row>
    <row r="13" spans="1:70" ht="13.8" x14ac:dyDescent="0.25">
      <c r="A13" s="61">
        <v>9</v>
      </c>
      <c r="B13" s="62" t="s">
        <v>39</v>
      </c>
      <c r="C13" s="63" t="s">
        <v>31</v>
      </c>
      <c r="D13" s="87"/>
      <c r="E13" s="64">
        <f t="shared" si="24"/>
        <v>1974</v>
      </c>
      <c r="F13" s="65">
        <f t="shared" si="25"/>
        <v>0</v>
      </c>
      <c r="G13" s="63">
        <v>1974</v>
      </c>
      <c r="H13" s="66"/>
      <c r="I13" s="67">
        <f t="shared" si="26"/>
        <v>287.27272727272725</v>
      </c>
      <c r="J13" s="68">
        <f t="shared" si="27"/>
        <v>9</v>
      </c>
      <c r="K13" s="69">
        <v>15</v>
      </c>
      <c r="L13" s="70">
        <v>11</v>
      </c>
      <c r="M13" s="71">
        <f t="shared" si="28"/>
        <v>1686.7272727272727</v>
      </c>
      <c r="N13" s="67">
        <f t="shared" si="29"/>
        <v>150</v>
      </c>
      <c r="O13" s="72">
        <f t="shared" si="30"/>
        <v>125</v>
      </c>
      <c r="P13" s="73">
        <v>82</v>
      </c>
      <c r="Q13" s="74">
        <v>2</v>
      </c>
      <c r="R13" s="75">
        <v>62</v>
      </c>
      <c r="S13" s="76">
        <v>2</v>
      </c>
      <c r="T13" s="77">
        <v>44</v>
      </c>
      <c r="U13" s="78">
        <v>2</v>
      </c>
      <c r="V13" s="75">
        <v>2</v>
      </c>
      <c r="W13" s="78">
        <v>0</v>
      </c>
      <c r="X13" s="77">
        <v>100</v>
      </c>
      <c r="Y13" s="78">
        <v>1</v>
      </c>
      <c r="Z13" s="77">
        <v>74</v>
      </c>
      <c r="AA13" s="78">
        <v>2</v>
      </c>
      <c r="AB13" s="77">
        <v>20</v>
      </c>
      <c r="AC13" s="76">
        <v>2</v>
      </c>
      <c r="AD13" s="73">
        <v>16</v>
      </c>
      <c r="AE13" s="74">
        <v>1</v>
      </c>
      <c r="AF13" s="79">
        <v>3</v>
      </c>
      <c r="AG13" s="76">
        <v>0</v>
      </c>
      <c r="AH13" s="75">
        <v>59</v>
      </c>
      <c r="AI13" s="78">
        <v>2</v>
      </c>
      <c r="AJ13" s="75">
        <v>137</v>
      </c>
      <c r="AK13" s="78">
        <v>1</v>
      </c>
      <c r="AL13" s="50"/>
      <c r="AM13" s="23"/>
      <c r="AN13" s="50"/>
      <c r="AO13" s="80">
        <f t="shared" si="0"/>
        <v>1488</v>
      </c>
      <c r="AP13" s="56">
        <f t="shared" si="1"/>
        <v>1609</v>
      </c>
      <c r="AQ13" s="81">
        <f t="shared" si="2"/>
        <v>1689</v>
      </c>
      <c r="AR13" s="56">
        <f t="shared" si="3"/>
        <v>2183</v>
      </c>
      <c r="AS13" s="81">
        <f t="shared" si="4"/>
        <v>1400</v>
      </c>
      <c r="AT13" s="81">
        <f t="shared" si="5"/>
        <v>1547</v>
      </c>
      <c r="AU13" s="81">
        <f t="shared" si="6"/>
        <v>1830</v>
      </c>
      <c r="AV13" s="81">
        <f t="shared" si="7"/>
        <v>1870</v>
      </c>
      <c r="AW13" s="56">
        <f t="shared" si="8"/>
        <v>2121</v>
      </c>
      <c r="AX13" s="81">
        <f t="shared" si="9"/>
        <v>1617</v>
      </c>
      <c r="AY13" s="81">
        <f t="shared" si="10"/>
        <v>1200</v>
      </c>
      <c r="AZ13" s="2"/>
      <c r="BA13" s="82">
        <f t="shared" si="11"/>
        <v>9</v>
      </c>
      <c r="BB13" s="81">
        <f t="shared" si="12"/>
        <v>12</v>
      </c>
      <c r="BC13" s="81">
        <f t="shared" si="13"/>
        <v>13</v>
      </c>
      <c r="BD13" s="56">
        <f t="shared" si="14"/>
        <v>16</v>
      </c>
      <c r="BE13" s="81">
        <f t="shared" si="15"/>
        <v>14</v>
      </c>
      <c r="BF13" s="81">
        <f t="shared" si="16"/>
        <v>13</v>
      </c>
      <c r="BG13" s="81">
        <f t="shared" si="17"/>
        <v>14</v>
      </c>
      <c r="BH13" s="81">
        <f t="shared" si="18"/>
        <v>16</v>
      </c>
      <c r="BI13" s="81">
        <f t="shared" si="19"/>
        <v>15</v>
      </c>
      <c r="BJ13" s="81">
        <f t="shared" si="20"/>
        <v>13</v>
      </c>
      <c r="BK13" s="81">
        <f t="shared" si="21"/>
        <v>15</v>
      </c>
      <c r="BL13" s="57">
        <f t="shared" si="31"/>
        <v>150</v>
      </c>
      <c r="BM13" s="56">
        <f t="shared" si="32"/>
        <v>9</v>
      </c>
      <c r="BN13" s="56">
        <f t="shared" si="33"/>
        <v>16</v>
      </c>
      <c r="BO13" s="58">
        <f t="shared" si="34"/>
        <v>125</v>
      </c>
      <c r="BQ13" s="83">
        <f t="shared" si="22"/>
        <v>138</v>
      </c>
      <c r="BR13" s="84">
        <f t="shared" si="23"/>
        <v>9</v>
      </c>
    </row>
    <row r="14" spans="1:70" ht="13.8" x14ac:dyDescent="0.25">
      <c r="A14" s="61">
        <v>10</v>
      </c>
      <c r="B14" s="62" t="s">
        <v>40</v>
      </c>
      <c r="C14" s="63" t="s">
        <v>31</v>
      </c>
      <c r="D14" s="87"/>
      <c r="E14" s="64">
        <f t="shared" si="24"/>
        <v>1931</v>
      </c>
      <c r="F14" s="65">
        <f t="shared" si="25"/>
        <v>-43.000000000000007</v>
      </c>
      <c r="G14" s="88">
        <v>1974</v>
      </c>
      <c r="H14" s="66"/>
      <c r="I14" s="67">
        <f t="shared" si="26"/>
        <v>534.09090909090901</v>
      </c>
      <c r="J14" s="68">
        <f t="shared" si="27"/>
        <v>96</v>
      </c>
      <c r="K14" s="69">
        <v>10</v>
      </c>
      <c r="L14" s="70">
        <v>11</v>
      </c>
      <c r="M14" s="71">
        <f t="shared" si="28"/>
        <v>1439.909090909091</v>
      </c>
      <c r="N14" s="67">
        <f t="shared" si="29"/>
        <v>114</v>
      </c>
      <c r="O14" s="72">
        <f t="shared" si="30"/>
        <v>91</v>
      </c>
      <c r="P14" s="73">
        <v>83</v>
      </c>
      <c r="Q14" s="74">
        <v>1</v>
      </c>
      <c r="R14" s="75">
        <v>91</v>
      </c>
      <c r="S14" s="76">
        <v>0</v>
      </c>
      <c r="T14" s="77">
        <v>96</v>
      </c>
      <c r="U14" s="78">
        <v>2</v>
      </c>
      <c r="V14" s="75">
        <v>73</v>
      </c>
      <c r="W14" s="78">
        <v>1</v>
      </c>
      <c r="X14" s="77">
        <v>135</v>
      </c>
      <c r="Y14" s="78">
        <v>1</v>
      </c>
      <c r="Z14" s="77">
        <v>77</v>
      </c>
      <c r="AA14" s="78">
        <v>2</v>
      </c>
      <c r="AB14" s="77">
        <v>79</v>
      </c>
      <c r="AC14" s="76">
        <v>0</v>
      </c>
      <c r="AD14" s="73">
        <v>131</v>
      </c>
      <c r="AE14" s="74">
        <v>0</v>
      </c>
      <c r="AF14" s="79">
        <v>95</v>
      </c>
      <c r="AG14" s="76">
        <v>0</v>
      </c>
      <c r="AH14" s="75">
        <v>87</v>
      </c>
      <c r="AI14" s="78">
        <v>1</v>
      </c>
      <c r="AJ14" s="75">
        <v>99</v>
      </c>
      <c r="AK14" s="78">
        <v>2</v>
      </c>
      <c r="AL14" s="50"/>
      <c r="AM14" s="23"/>
      <c r="AN14" s="50"/>
      <c r="AO14" s="80">
        <f t="shared" si="0"/>
        <v>1487</v>
      </c>
      <c r="AP14" s="56">
        <f t="shared" si="1"/>
        <v>1459</v>
      </c>
      <c r="AQ14" s="81">
        <f t="shared" si="2"/>
        <v>1433</v>
      </c>
      <c r="AR14" s="56">
        <f t="shared" si="3"/>
        <v>1551</v>
      </c>
      <c r="AS14" s="81">
        <f t="shared" si="4"/>
        <v>1261</v>
      </c>
      <c r="AT14" s="81">
        <f t="shared" si="5"/>
        <v>1526</v>
      </c>
      <c r="AU14" s="81">
        <f t="shared" si="6"/>
        <v>1504</v>
      </c>
      <c r="AV14" s="81">
        <f t="shared" si="7"/>
        <v>1300</v>
      </c>
      <c r="AW14" s="56">
        <f t="shared" si="8"/>
        <v>1441</v>
      </c>
      <c r="AX14" s="81">
        <f t="shared" si="9"/>
        <v>1474</v>
      </c>
      <c r="AY14" s="81">
        <f t="shared" si="10"/>
        <v>1403</v>
      </c>
      <c r="AZ14" s="2"/>
      <c r="BA14" s="82">
        <f t="shared" si="11"/>
        <v>17</v>
      </c>
      <c r="BB14" s="81">
        <f t="shared" si="12"/>
        <v>9</v>
      </c>
      <c r="BC14" s="81">
        <f t="shared" si="13"/>
        <v>6</v>
      </c>
      <c r="BD14" s="56">
        <f t="shared" si="14"/>
        <v>12</v>
      </c>
      <c r="BE14" s="81">
        <f t="shared" si="15"/>
        <v>12</v>
      </c>
      <c r="BF14" s="81">
        <f t="shared" si="16"/>
        <v>8</v>
      </c>
      <c r="BG14" s="81">
        <f t="shared" si="17"/>
        <v>14</v>
      </c>
      <c r="BH14" s="81">
        <f t="shared" si="18"/>
        <v>10</v>
      </c>
      <c r="BI14" s="81">
        <f t="shared" si="19"/>
        <v>10</v>
      </c>
      <c r="BJ14" s="81">
        <f t="shared" si="20"/>
        <v>8</v>
      </c>
      <c r="BK14" s="81">
        <f t="shared" si="21"/>
        <v>8</v>
      </c>
      <c r="BL14" s="57">
        <f t="shared" si="31"/>
        <v>114</v>
      </c>
      <c r="BM14" s="56">
        <f t="shared" si="32"/>
        <v>6</v>
      </c>
      <c r="BN14" s="56">
        <f t="shared" si="33"/>
        <v>17</v>
      </c>
      <c r="BO14" s="58">
        <f t="shared" si="34"/>
        <v>91</v>
      </c>
      <c r="BQ14" s="83">
        <f t="shared" si="22"/>
        <v>50</v>
      </c>
      <c r="BR14" s="84">
        <f t="shared" si="23"/>
        <v>96</v>
      </c>
    </row>
    <row r="15" spans="1:70" ht="13.8" x14ac:dyDescent="0.25">
      <c r="A15" s="61">
        <v>11</v>
      </c>
      <c r="B15" s="62" t="s">
        <v>41</v>
      </c>
      <c r="C15" s="63" t="s">
        <v>31</v>
      </c>
      <c r="D15" s="87"/>
      <c r="E15" s="64">
        <f t="shared" si="24"/>
        <v>1887</v>
      </c>
      <c r="F15" s="65">
        <f t="shared" si="25"/>
        <v>-13.000000000000007</v>
      </c>
      <c r="G15" s="63">
        <v>1900</v>
      </c>
      <c r="H15" s="66"/>
      <c r="I15" s="67">
        <f t="shared" si="26"/>
        <v>338.90909090909099</v>
      </c>
      <c r="J15" s="68">
        <f t="shared" si="27"/>
        <v>35</v>
      </c>
      <c r="K15" s="69">
        <v>13</v>
      </c>
      <c r="L15" s="70">
        <v>11</v>
      </c>
      <c r="M15" s="71">
        <f t="shared" si="28"/>
        <v>1561.090909090909</v>
      </c>
      <c r="N15" s="67">
        <f t="shared" si="29"/>
        <v>127</v>
      </c>
      <c r="O15" s="72">
        <f t="shared" si="30"/>
        <v>104</v>
      </c>
      <c r="P15" s="73">
        <v>84</v>
      </c>
      <c r="Q15" s="74">
        <v>2</v>
      </c>
      <c r="R15" s="75">
        <v>64</v>
      </c>
      <c r="S15" s="76">
        <v>1</v>
      </c>
      <c r="T15" s="77">
        <v>63</v>
      </c>
      <c r="U15" s="78">
        <v>2</v>
      </c>
      <c r="V15" s="75">
        <v>79</v>
      </c>
      <c r="W15" s="78">
        <v>0</v>
      </c>
      <c r="X15" s="77">
        <v>69</v>
      </c>
      <c r="Y15" s="78">
        <v>2</v>
      </c>
      <c r="Z15" s="77">
        <v>75</v>
      </c>
      <c r="AA15" s="78">
        <v>1</v>
      </c>
      <c r="AB15" s="77">
        <v>83</v>
      </c>
      <c r="AC15" s="76">
        <v>1</v>
      </c>
      <c r="AD15" s="73">
        <v>93</v>
      </c>
      <c r="AE15" s="74">
        <v>0</v>
      </c>
      <c r="AF15" s="79">
        <v>71</v>
      </c>
      <c r="AG15" s="76">
        <v>1</v>
      </c>
      <c r="AH15" s="75">
        <v>53</v>
      </c>
      <c r="AI15" s="78">
        <v>2</v>
      </c>
      <c r="AJ15" s="75">
        <v>43</v>
      </c>
      <c r="AK15" s="78">
        <v>1</v>
      </c>
      <c r="AL15" s="50"/>
      <c r="AM15" s="23"/>
      <c r="AN15" s="50"/>
      <c r="AO15" s="80">
        <f t="shared" si="0"/>
        <v>1487</v>
      </c>
      <c r="AP15" s="56">
        <f t="shared" si="1"/>
        <v>1605</v>
      </c>
      <c r="AQ15" s="81">
        <f t="shared" si="2"/>
        <v>1608</v>
      </c>
      <c r="AR15" s="56">
        <f t="shared" si="3"/>
        <v>1504</v>
      </c>
      <c r="AS15" s="81">
        <f t="shared" si="4"/>
        <v>1574</v>
      </c>
      <c r="AT15" s="81">
        <f t="shared" si="5"/>
        <v>1541</v>
      </c>
      <c r="AU15" s="81">
        <f t="shared" si="6"/>
        <v>1487</v>
      </c>
      <c r="AV15" s="81">
        <f t="shared" si="7"/>
        <v>1446</v>
      </c>
      <c r="AW15" s="56">
        <f t="shared" si="8"/>
        <v>1568</v>
      </c>
      <c r="AX15" s="81">
        <f t="shared" si="9"/>
        <v>1658</v>
      </c>
      <c r="AY15" s="81">
        <f t="shared" si="10"/>
        <v>1694</v>
      </c>
      <c r="AZ15" s="2"/>
      <c r="BA15" s="82">
        <f t="shared" si="11"/>
        <v>6</v>
      </c>
      <c r="BB15" s="81">
        <f t="shared" si="12"/>
        <v>10</v>
      </c>
      <c r="BC15" s="81">
        <f t="shared" si="13"/>
        <v>10</v>
      </c>
      <c r="BD15" s="56">
        <f t="shared" si="14"/>
        <v>14</v>
      </c>
      <c r="BE15" s="81">
        <f t="shared" si="15"/>
        <v>9</v>
      </c>
      <c r="BF15" s="81">
        <f t="shared" si="16"/>
        <v>15</v>
      </c>
      <c r="BG15" s="81">
        <f t="shared" si="17"/>
        <v>17</v>
      </c>
      <c r="BH15" s="81">
        <f t="shared" si="18"/>
        <v>13</v>
      </c>
      <c r="BI15" s="81">
        <f t="shared" si="19"/>
        <v>10</v>
      </c>
      <c r="BJ15" s="81">
        <f t="shared" si="20"/>
        <v>10</v>
      </c>
      <c r="BK15" s="81">
        <f t="shared" si="21"/>
        <v>13</v>
      </c>
      <c r="BL15" s="57">
        <f t="shared" si="31"/>
        <v>127</v>
      </c>
      <c r="BM15" s="56">
        <f t="shared" si="32"/>
        <v>6</v>
      </c>
      <c r="BN15" s="56">
        <f t="shared" si="33"/>
        <v>17</v>
      </c>
      <c r="BO15" s="58">
        <f t="shared" si="34"/>
        <v>104</v>
      </c>
      <c r="BQ15" s="83">
        <f t="shared" si="22"/>
        <v>112</v>
      </c>
      <c r="BR15" s="84">
        <f t="shared" si="23"/>
        <v>35</v>
      </c>
    </row>
    <row r="16" spans="1:70" ht="13.8" x14ac:dyDescent="0.25">
      <c r="A16" s="61">
        <v>12</v>
      </c>
      <c r="B16" s="62" t="s">
        <v>42</v>
      </c>
      <c r="C16" s="63" t="s">
        <v>31</v>
      </c>
      <c r="D16" s="87"/>
      <c r="E16" s="64">
        <f t="shared" si="24"/>
        <v>1842</v>
      </c>
      <c r="F16" s="65">
        <f t="shared" si="25"/>
        <v>-53.000000000000007</v>
      </c>
      <c r="G16" s="63">
        <v>1895</v>
      </c>
      <c r="H16" s="66"/>
      <c r="I16" s="67">
        <f t="shared" si="26"/>
        <v>426.81818181818176</v>
      </c>
      <c r="J16" s="68">
        <f t="shared" si="27"/>
        <v>110</v>
      </c>
      <c r="K16" s="69">
        <v>9</v>
      </c>
      <c r="L16" s="70">
        <v>11</v>
      </c>
      <c r="M16" s="71">
        <f t="shared" si="28"/>
        <v>1468.1818181818182</v>
      </c>
      <c r="N16" s="67">
        <f t="shared" si="29"/>
        <v>115</v>
      </c>
      <c r="O16" s="72">
        <f t="shared" si="30"/>
        <v>94</v>
      </c>
      <c r="P16" s="73">
        <v>85</v>
      </c>
      <c r="Q16" s="74">
        <v>2</v>
      </c>
      <c r="R16" s="75">
        <v>65</v>
      </c>
      <c r="S16" s="76">
        <v>1</v>
      </c>
      <c r="T16" s="77">
        <v>71</v>
      </c>
      <c r="U16" s="78">
        <v>0</v>
      </c>
      <c r="V16" s="75">
        <v>74</v>
      </c>
      <c r="W16" s="78">
        <v>0</v>
      </c>
      <c r="X16" s="77">
        <v>141</v>
      </c>
      <c r="Y16" s="78">
        <v>1</v>
      </c>
      <c r="Z16" s="77">
        <v>81</v>
      </c>
      <c r="AA16" s="78">
        <v>1</v>
      </c>
      <c r="AB16" s="77">
        <v>77</v>
      </c>
      <c r="AC16" s="76">
        <v>2</v>
      </c>
      <c r="AD16" s="73">
        <v>78</v>
      </c>
      <c r="AE16" s="74">
        <v>0</v>
      </c>
      <c r="AF16" s="79">
        <v>86</v>
      </c>
      <c r="AG16" s="76">
        <v>2</v>
      </c>
      <c r="AH16" s="75">
        <v>90</v>
      </c>
      <c r="AI16" s="78">
        <v>0</v>
      </c>
      <c r="AJ16" s="75">
        <v>125</v>
      </c>
      <c r="AK16" s="78">
        <v>0</v>
      </c>
      <c r="AL16" s="50"/>
      <c r="AM16" s="23"/>
      <c r="AN16" s="50"/>
      <c r="AO16" s="80">
        <f t="shared" si="0"/>
        <v>1476</v>
      </c>
      <c r="AP16" s="56">
        <f t="shared" si="1"/>
        <v>1601</v>
      </c>
      <c r="AQ16" s="81">
        <f t="shared" si="2"/>
        <v>1568</v>
      </c>
      <c r="AR16" s="56">
        <f t="shared" si="3"/>
        <v>1547</v>
      </c>
      <c r="AS16" s="81">
        <f t="shared" si="4"/>
        <v>1200</v>
      </c>
      <c r="AT16" s="81">
        <f t="shared" si="5"/>
        <v>1488</v>
      </c>
      <c r="AU16" s="81">
        <f t="shared" si="6"/>
        <v>1526</v>
      </c>
      <c r="AV16" s="81">
        <f t="shared" si="7"/>
        <v>1509</v>
      </c>
      <c r="AW16" s="56">
        <f t="shared" si="8"/>
        <v>1474</v>
      </c>
      <c r="AX16" s="81">
        <f t="shared" si="9"/>
        <v>1461</v>
      </c>
      <c r="AY16" s="81">
        <f t="shared" si="10"/>
        <v>1300</v>
      </c>
      <c r="AZ16" s="2"/>
      <c r="BA16" s="82">
        <f t="shared" si="11"/>
        <v>9</v>
      </c>
      <c r="BB16" s="81">
        <f t="shared" si="12"/>
        <v>10</v>
      </c>
      <c r="BC16" s="81">
        <f t="shared" si="13"/>
        <v>10</v>
      </c>
      <c r="BD16" s="56">
        <f t="shared" si="14"/>
        <v>13</v>
      </c>
      <c r="BE16" s="81">
        <f t="shared" si="15"/>
        <v>11</v>
      </c>
      <c r="BF16" s="81">
        <f t="shared" si="16"/>
        <v>10</v>
      </c>
      <c r="BG16" s="81">
        <f t="shared" si="17"/>
        <v>8</v>
      </c>
      <c r="BH16" s="81">
        <f t="shared" si="18"/>
        <v>10</v>
      </c>
      <c r="BI16" s="81">
        <f t="shared" si="19"/>
        <v>10</v>
      </c>
      <c r="BJ16" s="81">
        <f t="shared" si="20"/>
        <v>12</v>
      </c>
      <c r="BK16" s="81">
        <f t="shared" si="21"/>
        <v>12</v>
      </c>
      <c r="BL16" s="57">
        <f t="shared" si="31"/>
        <v>115</v>
      </c>
      <c r="BM16" s="56">
        <f t="shared" si="32"/>
        <v>8</v>
      </c>
      <c r="BN16" s="56">
        <f t="shared" si="33"/>
        <v>13</v>
      </c>
      <c r="BO16" s="58">
        <f t="shared" si="34"/>
        <v>94</v>
      </c>
      <c r="BQ16" s="83">
        <f t="shared" si="22"/>
        <v>37</v>
      </c>
      <c r="BR16" s="84">
        <f t="shared" si="23"/>
        <v>110</v>
      </c>
    </row>
    <row r="17" spans="1:70" ht="13.8" x14ac:dyDescent="0.25">
      <c r="A17" s="61">
        <v>13</v>
      </c>
      <c r="B17" s="62" t="s">
        <v>43</v>
      </c>
      <c r="C17" s="63" t="s">
        <v>44</v>
      </c>
      <c r="D17" s="63"/>
      <c r="E17" s="64">
        <f t="shared" si="24"/>
        <v>1868</v>
      </c>
      <c r="F17" s="65">
        <f t="shared" si="25"/>
        <v>-23.000000000000007</v>
      </c>
      <c r="G17" s="63">
        <v>1891</v>
      </c>
      <c r="H17" s="66"/>
      <c r="I17" s="67">
        <f t="shared" si="26"/>
        <v>273.63636363636374</v>
      </c>
      <c r="J17" s="68">
        <f t="shared" si="27"/>
        <v>44</v>
      </c>
      <c r="K17" s="69">
        <v>12</v>
      </c>
      <c r="L17" s="70">
        <v>11</v>
      </c>
      <c r="M17" s="71">
        <f t="shared" si="28"/>
        <v>1617.3636363636363</v>
      </c>
      <c r="N17" s="67">
        <f t="shared" si="29"/>
        <v>145</v>
      </c>
      <c r="O17" s="72">
        <f t="shared" si="30"/>
        <v>118</v>
      </c>
      <c r="P17" s="73">
        <v>86</v>
      </c>
      <c r="Q17" s="74">
        <v>2</v>
      </c>
      <c r="R17" s="75">
        <v>67</v>
      </c>
      <c r="S17" s="76">
        <v>2</v>
      </c>
      <c r="T17" s="77">
        <v>45</v>
      </c>
      <c r="U17" s="78">
        <v>2</v>
      </c>
      <c r="V17" s="75">
        <v>3</v>
      </c>
      <c r="W17" s="78">
        <v>0</v>
      </c>
      <c r="X17" s="77">
        <v>131</v>
      </c>
      <c r="Y17" s="78">
        <v>1</v>
      </c>
      <c r="Z17" s="77">
        <v>79</v>
      </c>
      <c r="AA17" s="78">
        <v>2</v>
      </c>
      <c r="AB17" s="77">
        <v>2</v>
      </c>
      <c r="AC17" s="76">
        <v>2</v>
      </c>
      <c r="AD17" s="73">
        <v>28</v>
      </c>
      <c r="AE17" s="74">
        <v>0</v>
      </c>
      <c r="AF17" s="79">
        <v>83</v>
      </c>
      <c r="AG17" s="76">
        <v>0</v>
      </c>
      <c r="AH17" s="75">
        <v>137</v>
      </c>
      <c r="AI17" s="78">
        <v>0</v>
      </c>
      <c r="AJ17" s="75">
        <v>90</v>
      </c>
      <c r="AK17" s="78">
        <v>1</v>
      </c>
      <c r="AL17" s="50"/>
      <c r="AM17" s="23"/>
      <c r="AN17" s="50"/>
      <c r="AO17" s="80">
        <f t="shared" si="0"/>
        <v>1474</v>
      </c>
      <c r="AP17" s="56">
        <f t="shared" si="1"/>
        <v>1584</v>
      </c>
      <c r="AQ17" s="81">
        <f t="shared" si="2"/>
        <v>1688</v>
      </c>
      <c r="AR17" s="56">
        <f t="shared" si="3"/>
        <v>2121</v>
      </c>
      <c r="AS17" s="81">
        <f t="shared" si="4"/>
        <v>1300</v>
      </c>
      <c r="AT17" s="81">
        <f t="shared" si="5"/>
        <v>1504</v>
      </c>
      <c r="AU17" s="81">
        <f t="shared" si="6"/>
        <v>2183</v>
      </c>
      <c r="AV17" s="81">
        <f t="shared" si="7"/>
        <v>1789</v>
      </c>
      <c r="AW17" s="56">
        <f t="shared" si="8"/>
        <v>1487</v>
      </c>
      <c r="AX17" s="81">
        <f t="shared" si="9"/>
        <v>1200</v>
      </c>
      <c r="AY17" s="81">
        <f t="shared" si="10"/>
        <v>1461</v>
      </c>
      <c r="AZ17" s="2"/>
      <c r="BA17" s="82">
        <f t="shared" si="11"/>
        <v>10</v>
      </c>
      <c r="BB17" s="81">
        <f t="shared" si="12"/>
        <v>10</v>
      </c>
      <c r="BC17" s="81">
        <f t="shared" si="13"/>
        <v>12</v>
      </c>
      <c r="BD17" s="56">
        <f t="shared" si="14"/>
        <v>15</v>
      </c>
      <c r="BE17" s="81">
        <f t="shared" si="15"/>
        <v>10</v>
      </c>
      <c r="BF17" s="81">
        <f t="shared" si="16"/>
        <v>14</v>
      </c>
      <c r="BG17" s="81">
        <f t="shared" si="17"/>
        <v>16</v>
      </c>
      <c r="BH17" s="81">
        <f t="shared" si="18"/>
        <v>14</v>
      </c>
      <c r="BI17" s="81">
        <f t="shared" si="19"/>
        <v>17</v>
      </c>
      <c r="BJ17" s="81">
        <f t="shared" si="20"/>
        <v>15</v>
      </c>
      <c r="BK17" s="81">
        <f t="shared" si="21"/>
        <v>12</v>
      </c>
      <c r="BL17" s="57">
        <f t="shared" si="31"/>
        <v>145</v>
      </c>
      <c r="BM17" s="56">
        <f t="shared" si="32"/>
        <v>10</v>
      </c>
      <c r="BN17" s="56">
        <f t="shared" si="33"/>
        <v>17</v>
      </c>
      <c r="BO17" s="58">
        <f t="shared" si="34"/>
        <v>118</v>
      </c>
      <c r="BQ17" s="83">
        <f t="shared" si="22"/>
        <v>103</v>
      </c>
      <c r="BR17" s="84">
        <f t="shared" si="23"/>
        <v>44</v>
      </c>
    </row>
    <row r="18" spans="1:70" ht="13.8" x14ac:dyDescent="0.25">
      <c r="A18" s="61">
        <v>14</v>
      </c>
      <c r="B18" s="62" t="s">
        <v>45</v>
      </c>
      <c r="C18" s="63" t="s">
        <v>31</v>
      </c>
      <c r="D18" s="63"/>
      <c r="E18" s="64">
        <f t="shared" si="24"/>
        <v>1854</v>
      </c>
      <c r="F18" s="65">
        <f t="shared" si="25"/>
        <v>-23.000000000000007</v>
      </c>
      <c r="G18" s="63">
        <v>1877</v>
      </c>
      <c r="H18" s="66"/>
      <c r="I18" s="67">
        <f t="shared" si="26"/>
        <v>392.90909090909099</v>
      </c>
      <c r="J18" s="68">
        <f t="shared" si="27"/>
        <v>67</v>
      </c>
      <c r="K18" s="69">
        <v>12</v>
      </c>
      <c r="L18" s="70">
        <v>11</v>
      </c>
      <c r="M18" s="71">
        <f t="shared" si="28"/>
        <v>1484.090909090909</v>
      </c>
      <c r="N18" s="67">
        <f t="shared" si="29"/>
        <v>121</v>
      </c>
      <c r="O18" s="72">
        <f t="shared" si="30"/>
        <v>101</v>
      </c>
      <c r="P18" s="73">
        <v>87</v>
      </c>
      <c r="Q18" s="74">
        <v>0</v>
      </c>
      <c r="R18" s="75">
        <v>96</v>
      </c>
      <c r="S18" s="76">
        <v>1</v>
      </c>
      <c r="T18" s="77">
        <v>97</v>
      </c>
      <c r="U18" s="78">
        <v>1</v>
      </c>
      <c r="V18" s="75">
        <v>86</v>
      </c>
      <c r="W18" s="78">
        <v>2</v>
      </c>
      <c r="X18" s="77">
        <v>67</v>
      </c>
      <c r="Y18" s="78">
        <v>2</v>
      </c>
      <c r="Z18" s="77">
        <v>64</v>
      </c>
      <c r="AA18" s="78">
        <v>0</v>
      </c>
      <c r="AB18" s="77">
        <v>108</v>
      </c>
      <c r="AC18" s="76">
        <v>2</v>
      </c>
      <c r="AD18" s="73">
        <v>90</v>
      </c>
      <c r="AE18" s="74">
        <v>1</v>
      </c>
      <c r="AF18" s="79">
        <v>92</v>
      </c>
      <c r="AG18" s="76">
        <v>2</v>
      </c>
      <c r="AH18" s="75">
        <v>104</v>
      </c>
      <c r="AI18" s="78">
        <v>1</v>
      </c>
      <c r="AJ18" s="75">
        <v>58</v>
      </c>
      <c r="AK18" s="78">
        <v>0</v>
      </c>
      <c r="AL18" s="50"/>
      <c r="AM18" s="23"/>
      <c r="AN18" s="50"/>
      <c r="AO18" s="80">
        <f t="shared" si="0"/>
        <v>1474</v>
      </c>
      <c r="AP18" s="56">
        <f t="shared" si="1"/>
        <v>1433</v>
      </c>
      <c r="AQ18" s="81">
        <f t="shared" si="2"/>
        <v>1420</v>
      </c>
      <c r="AR18" s="56">
        <f t="shared" si="3"/>
        <v>1474</v>
      </c>
      <c r="AS18" s="81">
        <f t="shared" si="4"/>
        <v>1584</v>
      </c>
      <c r="AT18" s="81">
        <f t="shared" si="5"/>
        <v>1605</v>
      </c>
      <c r="AU18" s="81">
        <f t="shared" si="6"/>
        <v>1400</v>
      </c>
      <c r="AV18" s="81">
        <f t="shared" si="7"/>
        <v>1461</v>
      </c>
      <c r="AW18" s="56">
        <f t="shared" si="8"/>
        <v>1453</v>
      </c>
      <c r="AX18" s="81">
        <f t="shared" si="9"/>
        <v>1400</v>
      </c>
      <c r="AY18" s="81">
        <f t="shared" si="10"/>
        <v>1621</v>
      </c>
      <c r="AZ18" s="2"/>
      <c r="BA18" s="82">
        <f t="shared" si="11"/>
        <v>8</v>
      </c>
      <c r="BB18" s="81">
        <f t="shared" si="12"/>
        <v>6</v>
      </c>
      <c r="BC18" s="81">
        <f t="shared" si="13"/>
        <v>12</v>
      </c>
      <c r="BD18" s="56">
        <f t="shared" si="14"/>
        <v>10</v>
      </c>
      <c r="BE18" s="81">
        <f t="shared" si="15"/>
        <v>10</v>
      </c>
      <c r="BF18" s="81">
        <f t="shared" si="16"/>
        <v>10</v>
      </c>
      <c r="BG18" s="81">
        <f t="shared" si="17"/>
        <v>12</v>
      </c>
      <c r="BH18" s="81">
        <f t="shared" si="18"/>
        <v>12</v>
      </c>
      <c r="BI18" s="81">
        <f t="shared" si="19"/>
        <v>13</v>
      </c>
      <c r="BJ18" s="81">
        <f t="shared" si="20"/>
        <v>14</v>
      </c>
      <c r="BK18" s="81">
        <f t="shared" si="21"/>
        <v>14</v>
      </c>
      <c r="BL18" s="57">
        <f t="shared" si="31"/>
        <v>121</v>
      </c>
      <c r="BM18" s="56">
        <f t="shared" si="32"/>
        <v>6</v>
      </c>
      <c r="BN18" s="56">
        <f t="shared" si="33"/>
        <v>14</v>
      </c>
      <c r="BO18" s="58">
        <f t="shared" si="34"/>
        <v>101</v>
      </c>
      <c r="BQ18" s="83">
        <f t="shared" si="22"/>
        <v>80</v>
      </c>
      <c r="BR18" s="84">
        <f t="shared" si="23"/>
        <v>67</v>
      </c>
    </row>
    <row r="19" spans="1:70" ht="13.8" x14ac:dyDescent="0.25">
      <c r="A19" s="61">
        <v>15</v>
      </c>
      <c r="B19" s="62" t="s">
        <v>46</v>
      </c>
      <c r="C19" s="63" t="s">
        <v>31</v>
      </c>
      <c r="D19" s="63"/>
      <c r="E19" s="64">
        <f t="shared" si="24"/>
        <v>1800</v>
      </c>
      <c r="F19" s="65">
        <f t="shared" si="25"/>
        <v>-73</v>
      </c>
      <c r="G19" s="63">
        <v>1873</v>
      </c>
      <c r="H19" s="66"/>
      <c r="I19" s="67">
        <f t="shared" si="26"/>
        <v>506</v>
      </c>
      <c r="J19" s="68">
        <f t="shared" si="27"/>
        <v>135</v>
      </c>
      <c r="K19" s="69">
        <v>7</v>
      </c>
      <c r="L19" s="70">
        <v>11</v>
      </c>
      <c r="M19" s="71">
        <f t="shared" si="28"/>
        <v>1367</v>
      </c>
      <c r="N19" s="67">
        <f t="shared" si="29"/>
        <v>95</v>
      </c>
      <c r="O19" s="72">
        <f t="shared" si="30"/>
        <v>80</v>
      </c>
      <c r="P19" s="73">
        <v>88</v>
      </c>
      <c r="Q19" s="74">
        <v>0</v>
      </c>
      <c r="R19" s="75">
        <v>98</v>
      </c>
      <c r="S19" s="76">
        <v>0</v>
      </c>
      <c r="T19" s="77">
        <v>144</v>
      </c>
      <c r="U19" s="78">
        <v>0</v>
      </c>
      <c r="V19" s="75">
        <v>124</v>
      </c>
      <c r="W19" s="78">
        <v>0</v>
      </c>
      <c r="X19" s="77">
        <v>140</v>
      </c>
      <c r="Y19" s="78">
        <v>2</v>
      </c>
      <c r="Z19" s="77">
        <v>105</v>
      </c>
      <c r="AA19" s="78">
        <v>2</v>
      </c>
      <c r="AB19" s="77">
        <v>99</v>
      </c>
      <c r="AC19" s="76">
        <v>0</v>
      </c>
      <c r="AD19" s="73">
        <v>103</v>
      </c>
      <c r="AE19" s="74">
        <v>2</v>
      </c>
      <c r="AF19" s="79">
        <v>130</v>
      </c>
      <c r="AG19" s="76">
        <v>1</v>
      </c>
      <c r="AH19" s="75">
        <v>91</v>
      </c>
      <c r="AI19" s="78">
        <v>0</v>
      </c>
      <c r="AJ19" s="75">
        <v>82</v>
      </c>
      <c r="AK19" s="78">
        <v>0</v>
      </c>
      <c r="AL19" s="50"/>
      <c r="AM19" s="23"/>
      <c r="AN19" s="50"/>
      <c r="AO19" s="80">
        <f t="shared" si="0"/>
        <v>1468</v>
      </c>
      <c r="AP19" s="56">
        <f t="shared" si="1"/>
        <v>1419</v>
      </c>
      <c r="AQ19" s="81">
        <f t="shared" si="2"/>
        <v>1200</v>
      </c>
      <c r="AR19" s="56">
        <f t="shared" si="3"/>
        <v>1300</v>
      </c>
      <c r="AS19" s="81">
        <f t="shared" si="4"/>
        <v>1200</v>
      </c>
      <c r="AT19" s="81">
        <f t="shared" si="5"/>
        <v>1400</v>
      </c>
      <c r="AU19" s="81">
        <f t="shared" si="6"/>
        <v>1403</v>
      </c>
      <c r="AV19" s="81">
        <f t="shared" si="7"/>
        <v>1400</v>
      </c>
      <c r="AW19" s="56">
        <f t="shared" si="8"/>
        <v>1300</v>
      </c>
      <c r="AX19" s="81">
        <f t="shared" si="9"/>
        <v>1459</v>
      </c>
      <c r="AY19" s="81">
        <f t="shared" si="10"/>
        <v>1488</v>
      </c>
      <c r="AZ19" s="2"/>
      <c r="BA19" s="82">
        <f t="shared" si="11"/>
        <v>10</v>
      </c>
      <c r="BB19" s="81">
        <f t="shared" si="12"/>
        <v>10</v>
      </c>
      <c r="BC19" s="81">
        <f t="shared" si="13"/>
        <v>8</v>
      </c>
      <c r="BD19" s="56">
        <f t="shared" si="14"/>
        <v>8</v>
      </c>
      <c r="BE19" s="81">
        <f t="shared" si="15"/>
        <v>4</v>
      </c>
      <c r="BF19" s="81">
        <f t="shared" si="16"/>
        <v>11</v>
      </c>
      <c r="BG19" s="81">
        <f t="shared" si="17"/>
        <v>8</v>
      </c>
      <c r="BH19" s="81">
        <f t="shared" si="18"/>
        <v>8</v>
      </c>
      <c r="BI19" s="81">
        <f t="shared" si="19"/>
        <v>10</v>
      </c>
      <c r="BJ19" s="81">
        <f t="shared" si="20"/>
        <v>9</v>
      </c>
      <c r="BK19" s="81">
        <f t="shared" si="21"/>
        <v>9</v>
      </c>
      <c r="BL19" s="57">
        <f t="shared" si="31"/>
        <v>95</v>
      </c>
      <c r="BM19" s="56">
        <f t="shared" si="32"/>
        <v>4</v>
      </c>
      <c r="BN19" s="56">
        <f t="shared" si="33"/>
        <v>11</v>
      </c>
      <c r="BO19" s="58">
        <f t="shared" si="34"/>
        <v>80</v>
      </c>
      <c r="BQ19" s="83">
        <f t="shared" si="22"/>
        <v>12</v>
      </c>
      <c r="BR19" s="84">
        <f t="shared" si="23"/>
        <v>135</v>
      </c>
    </row>
    <row r="20" spans="1:70" ht="13.8" x14ac:dyDescent="0.25">
      <c r="A20" s="61">
        <v>16</v>
      </c>
      <c r="B20" s="62" t="s">
        <v>47</v>
      </c>
      <c r="C20" s="63" t="s">
        <v>31</v>
      </c>
      <c r="D20" s="63"/>
      <c r="E20" s="64">
        <f t="shared" si="24"/>
        <v>1911.84</v>
      </c>
      <c r="F20" s="65">
        <f t="shared" si="25"/>
        <v>41.840000000000011</v>
      </c>
      <c r="G20" s="63">
        <v>1870</v>
      </c>
      <c r="H20" s="66"/>
      <c r="I20" s="67">
        <f t="shared" si="26"/>
        <v>37.090909090909008</v>
      </c>
      <c r="J20" s="68">
        <f t="shared" si="27"/>
        <v>4</v>
      </c>
      <c r="K20" s="69">
        <v>16</v>
      </c>
      <c r="L20" s="70">
        <v>11</v>
      </c>
      <c r="M20" s="71">
        <f t="shared" si="28"/>
        <v>1832.909090909091</v>
      </c>
      <c r="N20" s="67">
        <f t="shared" si="29"/>
        <v>152</v>
      </c>
      <c r="O20" s="72">
        <f t="shared" si="30"/>
        <v>125</v>
      </c>
      <c r="P20" s="73">
        <v>89</v>
      </c>
      <c r="Q20" s="74">
        <v>2</v>
      </c>
      <c r="R20" s="75">
        <v>69</v>
      </c>
      <c r="S20" s="76">
        <v>2</v>
      </c>
      <c r="T20" s="77">
        <v>57</v>
      </c>
      <c r="U20" s="78">
        <v>2</v>
      </c>
      <c r="V20" s="75">
        <v>5</v>
      </c>
      <c r="W20" s="78">
        <v>1</v>
      </c>
      <c r="X20" s="77">
        <v>19</v>
      </c>
      <c r="Y20" s="78">
        <v>2</v>
      </c>
      <c r="Z20" s="77">
        <v>3</v>
      </c>
      <c r="AA20" s="78">
        <v>1</v>
      </c>
      <c r="AB20" s="77">
        <v>45</v>
      </c>
      <c r="AC20" s="76">
        <v>2</v>
      </c>
      <c r="AD20" s="73">
        <v>9</v>
      </c>
      <c r="AE20" s="74">
        <v>1</v>
      </c>
      <c r="AF20" s="79">
        <v>1</v>
      </c>
      <c r="AG20" s="76">
        <v>0</v>
      </c>
      <c r="AH20" s="75">
        <v>28</v>
      </c>
      <c r="AI20" s="78">
        <v>2</v>
      </c>
      <c r="AJ20" s="75">
        <v>22</v>
      </c>
      <c r="AK20" s="78">
        <v>1</v>
      </c>
      <c r="AL20" s="50"/>
      <c r="AM20" s="23"/>
      <c r="AN20" s="50"/>
      <c r="AO20" s="80">
        <f t="shared" si="0"/>
        <v>1464</v>
      </c>
      <c r="AP20" s="56">
        <f t="shared" si="1"/>
        <v>1574</v>
      </c>
      <c r="AQ20" s="81">
        <f t="shared" si="2"/>
        <v>1623</v>
      </c>
      <c r="AR20" s="56">
        <f t="shared" si="3"/>
        <v>2037</v>
      </c>
      <c r="AS20" s="81">
        <f t="shared" si="4"/>
        <v>1837</v>
      </c>
      <c r="AT20" s="81">
        <f t="shared" si="5"/>
        <v>2121</v>
      </c>
      <c r="AU20" s="81">
        <f t="shared" si="6"/>
        <v>1688</v>
      </c>
      <c r="AV20" s="81">
        <f t="shared" si="7"/>
        <v>1974</v>
      </c>
      <c r="AW20" s="56">
        <f t="shared" si="8"/>
        <v>2244</v>
      </c>
      <c r="AX20" s="81">
        <f t="shared" si="9"/>
        <v>1789</v>
      </c>
      <c r="AY20" s="81">
        <f t="shared" si="10"/>
        <v>1811</v>
      </c>
      <c r="AZ20" s="2"/>
      <c r="BA20" s="82">
        <f t="shared" si="11"/>
        <v>11</v>
      </c>
      <c r="BB20" s="81">
        <f t="shared" si="12"/>
        <v>9</v>
      </c>
      <c r="BC20" s="81">
        <f t="shared" si="13"/>
        <v>8</v>
      </c>
      <c r="BD20" s="56">
        <f t="shared" si="14"/>
        <v>16</v>
      </c>
      <c r="BE20" s="81">
        <f t="shared" si="15"/>
        <v>15</v>
      </c>
      <c r="BF20" s="81">
        <f t="shared" si="16"/>
        <v>15</v>
      </c>
      <c r="BG20" s="81">
        <f t="shared" si="17"/>
        <v>12</v>
      </c>
      <c r="BH20" s="81">
        <f t="shared" si="18"/>
        <v>15</v>
      </c>
      <c r="BI20" s="81">
        <f t="shared" si="19"/>
        <v>18</v>
      </c>
      <c r="BJ20" s="81">
        <f t="shared" si="20"/>
        <v>14</v>
      </c>
      <c r="BK20" s="81">
        <f t="shared" si="21"/>
        <v>19</v>
      </c>
      <c r="BL20" s="57">
        <f t="shared" si="31"/>
        <v>152</v>
      </c>
      <c r="BM20" s="56">
        <f t="shared" si="32"/>
        <v>8</v>
      </c>
      <c r="BN20" s="56">
        <f t="shared" si="33"/>
        <v>19</v>
      </c>
      <c r="BO20" s="58">
        <f t="shared" si="34"/>
        <v>125</v>
      </c>
      <c r="BQ20" s="83">
        <f t="shared" si="22"/>
        <v>143</v>
      </c>
      <c r="BR20" s="84">
        <f t="shared" si="23"/>
        <v>4</v>
      </c>
    </row>
    <row r="21" spans="1:70" ht="13.8" x14ac:dyDescent="0.25">
      <c r="A21" s="61">
        <v>17</v>
      </c>
      <c r="B21" s="62" t="s">
        <v>48</v>
      </c>
      <c r="C21" s="63" t="s">
        <v>31</v>
      </c>
      <c r="D21" s="63"/>
      <c r="E21" s="64">
        <f t="shared" si="24"/>
        <v>1859</v>
      </c>
      <c r="F21" s="65">
        <f t="shared" si="25"/>
        <v>0</v>
      </c>
      <c r="G21" s="88">
        <v>1859</v>
      </c>
      <c r="H21" s="66"/>
      <c r="I21" s="67">
        <f t="shared" si="26"/>
        <v>262.27272727272725</v>
      </c>
      <c r="J21" s="68">
        <f t="shared" si="27"/>
        <v>12</v>
      </c>
      <c r="K21" s="69">
        <v>15</v>
      </c>
      <c r="L21" s="70">
        <v>11</v>
      </c>
      <c r="M21" s="71">
        <f t="shared" si="28"/>
        <v>1596.7272727272727</v>
      </c>
      <c r="N21" s="67">
        <f t="shared" si="29"/>
        <v>130</v>
      </c>
      <c r="O21" s="72">
        <f t="shared" si="30"/>
        <v>108</v>
      </c>
      <c r="P21" s="73">
        <v>90</v>
      </c>
      <c r="Q21" s="74">
        <v>0</v>
      </c>
      <c r="R21" s="75">
        <v>102</v>
      </c>
      <c r="S21" s="76">
        <v>2</v>
      </c>
      <c r="T21" s="77">
        <v>87</v>
      </c>
      <c r="U21" s="78">
        <v>2</v>
      </c>
      <c r="V21" s="75">
        <v>68</v>
      </c>
      <c r="W21" s="78">
        <v>2</v>
      </c>
      <c r="X21" s="77">
        <v>112</v>
      </c>
      <c r="Y21" s="78">
        <v>2</v>
      </c>
      <c r="Z21" s="77">
        <v>19</v>
      </c>
      <c r="AA21" s="78">
        <v>1</v>
      </c>
      <c r="AB21" s="77">
        <v>5</v>
      </c>
      <c r="AC21" s="76">
        <v>0</v>
      </c>
      <c r="AD21" s="73">
        <v>75</v>
      </c>
      <c r="AE21" s="74">
        <v>2</v>
      </c>
      <c r="AF21" s="79">
        <v>79</v>
      </c>
      <c r="AG21" s="76">
        <v>0</v>
      </c>
      <c r="AH21" s="75">
        <v>55</v>
      </c>
      <c r="AI21" s="78">
        <v>2</v>
      </c>
      <c r="AJ21" s="75">
        <v>44</v>
      </c>
      <c r="AK21" s="78">
        <v>2</v>
      </c>
      <c r="AL21" s="50"/>
      <c r="AM21" s="23"/>
      <c r="AN21" s="50"/>
      <c r="AO21" s="80">
        <f t="shared" si="0"/>
        <v>1461</v>
      </c>
      <c r="AP21" s="56">
        <f t="shared" si="1"/>
        <v>1400</v>
      </c>
      <c r="AQ21" s="81">
        <f t="shared" si="2"/>
        <v>1474</v>
      </c>
      <c r="AR21" s="56">
        <f t="shared" si="3"/>
        <v>1580</v>
      </c>
      <c r="AS21" s="81">
        <f t="shared" si="4"/>
        <v>1400</v>
      </c>
      <c r="AT21" s="81">
        <f t="shared" si="5"/>
        <v>1837</v>
      </c>
      <c r="AU21" s="81">
        <f t="shared" si="6"/>
        <v>2037</v>
      </c>
      <c r="AV21" s="81">
        <f t="shared" si="7"/>
        <v>1541</v>
      </c>
      <c r="AW21" s="56">
        <f t="shared" si="8"/>
        <v>1504</v>
      </c>
      <c r="AX21" s="81">
        <f t="shared" si="9"/>
        <v>1641</v>
      </c>
      <c r="AY21" s="81">
        <f t="shared" si="10"/>
        <v>1689</v>
      </c>
      <c r="AZ21" s="2"/>
      <c r="BA21" s="82">
        <f t="shared" si="11"/>
        <v>12</v>
      </c>
      <c r="BB21" s="81">
        <f t="shared" si="12"/>
        <v>9</v>
      </c>
      <c r="BC21" s="81">
        <f t="shared" si="13"/>
        <v>8</v>
      </c>
      <c r="BD21" s="56">
        <f t="shared" si="14"/>
        <v>6</v>
      </c>
      <c r="BE21" s="81">
        <f t="shared" si="15"/>
        <v>10</v>
      </c>
      <c r="BF21" s="81">
        <f t="shared" si="16"/>
        <v>15</v>
      </c>
      <c r="BG21" s="81">
        <f t="shared" si="17"/>
        <v>16</v>
      </c>
      <c r="BH21" s="81">
        <f t="shared" si="18"/>
        <v>15</v>
      </c>
      <c r="BI21" s="81">
        <f t="shared" si="19"/>
        <v>14</v>
      </c>
      <c r="BJ21" s="81">
        <f t="shared" si="20"/>
        <v>12</v>
      </c>
      <c r="BK21" s="81">
        <f t="shared" si="21"/>
        <v>13</v>
      </c>
      <c r="BL21" s="57">
        <f t="shared" si="31"/>
        <v>130</v>
      </c>
      <c r="BM21" s="56">
        <f t="shared" si="32"/>
        <v>6</v>
      </c>
      <c r="BN21" s="56">
        <f t="shared" si="33"/>
        <v>16</v>
      </c>
      <c r="BO21" s="58">
        <f t="shared" si="34"/>
        <v>108</v>
      </c>
      <c r="BQ21" s="83">
        <f t="shared" si="22"/>
        <v>135</v>
      </c>
      <c r="BR21" s="84">
        <f t="shared" si="23"/>
        <v>12</v>
      </c>
    </row>
    <row r="22" spans="1:70" ht="13.8" x14ac:dyDescent="0.25">
      <c r="A22" s="61">
        <v>18</v>
      </c>
      <c r="B22" s="62" t="s">
        <v>49</v>
      </c>
      <c r="C22" s="63" t="s">
        <v>31</v>
      </c>
      <c r="D22" s="63"/>
      <c r="E22" s="64">
        <f t="shared" si="24"/>
        <v>1841</v>
      </c>
      <c r="F22" s="65">
        <f t="shared" si="25"/>
        <v>0</v>
      </c>
      <c r="G22" s="63">
        <v>1841</v>
      </c>
      <c r="H22" s="66"/>
      <c r="I22" s="67">
        <f t="shared" si="26"/>
        <v>340.90909090909099</v>
      </c>
      <c r="J22" s="68">
        <f t="shared" si="27"/>
        <v>25</v>
      </c>
      <c r="K22" s="69">
        <v>14</v>
      </c>
      <c r="L22" s="70">
        <v>11</v>
      </c>
      <c r="M22" s="71">
        <f t="shared" si="28"/>
        <v>1500.090909090909</v>
      </c>
      <c r="N22" s="67">
        <f t="shared" si="29"/>
        <v>121</v>
      </c>
      <c r="O22" s="72">
        <f t="shared" si="30"/>
        <v>96</v>
      </c>
      <c r="P22" s="73">
        <v>91</v>
      </c>
      <c r="Q22" s="74">
        <v>1</v>
      </c>
      <c r="R22" s="75">
        <v>83</v>
      </c>
      <c r="S22" s="76">
        <v>0</v>
      </c>
      <c r="T22" s="77">
        <v>99</v>
      </c>
      <c r="U22" s="78">
        <v>1</v>
      </c>
      <c r="V22" s="75">
        <v>87</v>
      </c>
      <c r="W22" s="78">
        <v>1</v>
      </c>
      <c r="X22" s="77">
        <v>95</v>
      </c>
      <c r="Y22" s="78">
        <v>2</v>
      </c>
      <c r="Z22" s="77">
        <v>73</v>
      </c>
      <c r="AA22" s="78">
        <v>1</v>
      </c>
      <c r="AB22" s="77">
        <v>78</v>
      </c>
      <c r="AC22" s="76">
        <v>1</v>
      </c>
      <c r="AD22" s="73">
        <v>65</v>
      </c>
      <c r="AE22" s="74">
        <v>2</v>
      </c>
      <c r="AF22" s="79">
        <v>74</v>
      </c>
      <c r="AG22" s="76">
        <v>1</v>
      </c>
      <c r="AH22" s="75">
        <v>62</v>
      </c>
      <c r="AI22" s="78">
        <v>2</v>
      </c>
      <c r="AJ22" s="75">
        <v>97</v>
      </c>
      <c r="AK22" s="78">
        <v>2</v>
      </c>
      <c r="AL22" s="50"/>
      <c r="AM22" s="23"/>
      <c r="AN22" s="50"/>
      <c r="AO22" s="80">
        <f t="shared" si="0"/>
        <v>1459</v>
      </c>
      <c r="AP22" s="56">
        <f t="shared" si="1"/>
        <v>1487</v>
      </c>
      <c r="AQ22" s="81">
        <f t="shared" si="2"/>
        <v>1403</v>
      </c>
      <c r="AR22" s="56">
        <f t="shared" si="3"/>
        <v>1474</v>
      </c>
      <c r="AS22" s="81">
        <f t="shared" si="4"/>
        <v>1441</v>
      </c>
      <c r="AT22" s="81">
        <f t="shared" si="5"/>
        <v>1551</v>
      </c>
      <c r="AU22" s="81">
        <f t="shared" si="6"/>
        <v>1509</v>
      </c>
      <c r="AV22" s="81">
        <f t="shared" si="7"/>
        <v>1601</v>
      </c>
      <c r="AW22" s="56">
        <f t="shared" si="8"/>
        <v>1547</v>
      </c>
      <c r="AX22" s="81">
        <f t="shared" si="9"/>
        <v>1609</v>
      </c>
      <c r="AY22" s="81">
        <f t="shared" si="10"/>
        <v>1420</v>
      </c>
      <c r="AZ22" s="2"/>
      <c r="BA22" s="82">
        <f t="shared" si="11"/>
        <v>9</v>
      </c>
      <c r="BB22" s="81">
        <f t="shared" si="12"/>
        <v>17</v>
      </c>
      <c r="BC22" s="81">
        <f t="shared" si="13"/>
        <v>8</v>
      </c>
      <c r="BD22" s="56">
        <f t="shared" si="14"/>
        <v>8</v>
      </c>
      <c r="BE22" s="81">
        <f t="shared" si="15"/>
        <v>10</v>
      </c>
      <c r="BF22" s="81">
        <f t="shared" si="16"/>
        <v>12</v>
      </c>
      <c r="BG22" s="81">
        <f t="shared" si="17"/>
        <v>10</v>
      </c>
      <c r="BH22" s="81">
        <f t="shared" si="18"/>
        <v>10</v>
      </c>
      <c r="BI22" s="81">
        <f t="shared" si="19"/>
        <v>13</v>
      </c>
      <c r="BJ22" s="81">
        <f t="shared" si="20"/>
        <v>12</v>
      </c>
      <c r="BK22" s="81">
        <f t="shared" si="21"/>
        <v>12</v>
      </c>
      <c r="BL22" s="57">
        <f t="shared" si="31"/>
        <v>121</v>
      </c>
      <c r="BM22" s="56">
        <f t="shared" si="32"/>
        <v>8</v>
      </c>
      <c r="BN22" s="56">
        <f t="shared" si="33"/>
        <v>17</v>
      </c>
      <c r="BO22" s="58">
        <f t="shared" si="34"/>
        <v>96</v>
      </c>
      <c r="BQ22" s="83">
        <f t="shared" si="22"/>
        <v>122</v>
      </c>
      <c r="BR22" s="84">
        <f t="shared" si="23"/>
        <v>25</v>
      </c>
    </row>
    <row r="23" spans="1:70" ht="13.8" x14ac:dyDescent="0.25">
      <c r="A23" s="61">
        <v>19</v>
      </c>
      <c r="B23" s="62" t="s">
        <v>50</v>
      </c>
      <c r="C23" s="63" t="s">
        <v>31</v>
      </c>
      <c r="D23" s="63"/>
      <c r="E23" s="64">
        <f t="shared" si="24"/>
        <v>1873.58</v>
      </c>
      <c r="F23" s="65">
        <f t="shared" si="25"/>
        <v>36.580000000000013</v>
      </c>
      <c r="G23" s="63">
        <v>1837</v>
      </c>
      <c r="H23" s="66"/>
      <c r="I23" s="67">
        <f t="shared" si="26"/>
        <v>15.545454545454504</v>
      </c>
      <c r="J23" s="68">
        <f t="shared" si="27"/>
        <v>7</v>
      </c>
      <c r="K23" s="69">
        <v>15</v>
      </c>
      <c r="L23" s="70">
        <v>11</v>
      </c>
      <c r="M23" s="71">
        <f t="shared" si="28"/>
        <v>1821.4545454545455</v>
      </c>
      <c r="N23" s="67">
        <f t="shared" si="29"/>
        <v>165</v>
      </c>
      <c r="O23" s="72">
        <f t="shared" si="30"/>
        <v>134</v>
      </c>
      <c r="P23" s="73">
        <v>92</v>
      </c>
      <c r="Q23" s="74">
        <v>2</v>
      </c>
      <c r="R23" s="75">
        <v>70</v>
      </c>
      <c r="S23" s="76">
        <v>2</v>
      </c>
      <c r="T23" s="77">
        <v>104</v>
      </c>
      <c r="U23" s="78">
        <v>2</v>
      </c>
      <c r="V23" s="75">
        <v>4</v>
      </c>
      <c r="W23" s="78">
        <v>2</v>
      </c>
      <c r="X23" s="77">
        <v>16</v>
      </c>
      <c r="Y23" s="78">
        <v>0</v>
      </c>
      <c r="Z23" s="77">
        <v>17</v>
      </c>
      <c r="AA23" s="78">
        <v>1</v>
      </c>
      <c r="AB23" s="77">
        <v>7</v>
      </c>
      <c r="AC23" s="76">
        <v>2</v>
      </c>
      <c r="AD23" s="73">
        <v>5</v>
      </c>
      <c r="AE23" s="74">
        <v>2</v>
      </c>
      <c r="AF23" s="79">
        <v>40</v>
      </c>
      <c r="AG23" s="76">
        <v>2</v>
      </c>
      <c r="AH23" s="75">
        <v>22</v>
      </c>
      <c r="AI23" s="78">
        <v>0</v>
      </c>
      <c r="AJ23" s="75">
        <v>1</v>
      </c>
      <c r="AK23" s="78">
        <v>0</v>
      </c>
      <c r="AL23" s="50"/>
      <c r="AM23" s="23"/>
      <c r="AN23" s="50"/>
      <c r="AO23" s="80">
        <f t="shared" si="0"/>
        <v>1453</v>
      </c>
      <c r="AP23" s="56">
        <f t="shared" si="1"/>
        <v>1572</v>
      </c>
      <c r="AQ23" s="81">
        <f t="shared" si="2"/>
        <v>1400</v>
      </c>
      <c r="AR23" s="56">
        <f t="shared" si="3"/>
        <v>2087</v>
      </c>
      <c r="AS23" s="81">
        <f t="shared" si="4"/>
        <v>1870</v>
      </c>
      <c r="AT23" s="81">
        <f t="shared" si="5"/>
        <v>1859</v>
      </c>
      <c r="AU23" s="81">
        <f t="shared" si="6"/>
        <v>1989</v>
      </c>
      <c r="AV23" s="81">
        <f t="shared" si="7"/>
        <v>2037</v>
      </c>
      <c r="AW23" s="56">
        <f t="shared" si="8"/>
        <v>1714</v>
      </c>
      <c r="AX23" s="81">
        <f t="shared" si="9"/>
        <v>1811</v>
      </c>
      <c r="AY23" s="81">
        <f t="shared" si="10"/>
        <v>2244</v>
      </c>
      <c r="AZ23" s="2"/>
      <c r="BA23" s="82">
        <f t="shared" si="11"/>
        <v>13</v>
      </c>
      <c r="BB23" s="81">
        <f t="shared" si="12"/>
        <v>12</v>
      </c>
      <c r="BC23" s="81">
        <f t="shared" si="13"/>
        <v>14</v>
      </c>
      <c r="BD23" s="56">
        <f t="shared" si="14"/>
        <v>15</v>
      </c>
      <c r="BE23" s="81">
        <f t="shared" si="15"/>
        <v>16</v>
      </c>
      <c r="BF23" s="81">
        <f t="shared" si="16"/>
        <v>15</v>
      </c>
      <c r="BG23" s="81">
        <f t="shared" si="17"/>
        <v>13</v>
      </c>
      <c r="BH23" s="81">
        <f t="shared" si="18"/>
        <v>16</v>
      </c>
      <c r="BI23" s="81">
        <f t="shared" si="19"/>
        <v>14</v>
      </c>
      <c r="BJ23" s="81">
        <f t="shared" si="20"/>
        <v>19</v>
      </c>
      <c r="BK23" s="81">
        <f t="shared" si="21"/>
        <v>18</v>
      </c>
      <c r="BL23" s="57">
        <f t="shared" si="31"/>
        <v>165</v>
      </c>
      <c r="BM23" s="56">
        <f t="shared" si="32"/>
        <v>12</v>
      </c>
      <c r="BN23" s="56">
        <f t="shared" si="33"/>
        <v>19</v>
      </c>
      <c r="BO23" s="58">
        <f t="shared" si="34"/>
        <v>134</v>
      </c>
      <c r="BQ23" s="83">
        <f t="shared" si="22"/>
        <v>140</v>
      </c>
      <c r="BR23" s="84">
        <f t="shared" si="23"/>
        <v>7</v>
      </c>
    </row>
    <row r="24" spans="1:70" ht="13.8" x14ac:dyDescent="0.25">
      <c r="A24" s="61">
        <v>20</v>
      </c>
      <c r="B24" s="62" t="s">
        <v>51</v>
      </c>
      <c r="C24" s="63" t="s">
        <v>31</v>
      </c>
      <c r="D24" s="63"/>
      <c r="E24" s="64">
        <f t="shared" si="24"/>
        <v>1830</v>
      </c>
      <c r="F24" s="65">
        <f t="shared" si="25"/>
        <v>0</v>
      </c>
      <c r="G24" s="63">
        <v>1830</v>
      </c>
      <c r="H24" s="66"/>
      <c r="I24" s="67">
        <f t="shared" si="26"/>
        <v>218.90909090909099</v>
      </c>
      <c r="J24" s="68">
        <f t="shared" si="27"/>
        <v>22</v>
      </c>
      <c r="K24" s="69">
        <v>14</v>
      </c>
      <c r="L24" s="70">
        <v>11</v>
      </c>
      <c r="M24" s="71">
        <f t="shared" si="28"/>
        <v>1611.090909090909</v>
      </c>
      <c r="N24" s="67">
        <f t="shared" si="29"/>
        <v>140</v>
      </c>
      <c r="O24" s="72">
        <f t="shared" si="30"/>
        <v>115</v>
      </c>
      <c r="P24" s="73">
        <v>93</v>
      </c>
      <c r="Q24" s="74">
        <v>2</v>
      </c>
      <c r="R24" s="75">
        <v>73</v>
      </c>
      <c r="S24" s="76">
        <v>2</v>
      </c>
      <c r="T24" s="77">
        <v>3</v>
      </c>
      <c r="U24" s="78">
        <v>0</v>
      </c>
      <c r="V24" s="75">
        <v>75</v>
      </c>
      <c r="W24" s="78">
        <v>1</v>
      </c>
      <c r="X24" s="77">
        <v>71</v>
      </c>
      <c r="Y24" s="78">
        <v>2</v>
      </c>
      <c r="Z24" s="77">
        <v>109</v>
      </c>
      <c r="AA24" s="78">
        <v>2</v>
      </c>
      <c r="AB24" s="77">
        <v>9</v>
      </c>
      <c r="AC24" s="76">
        <v>0</v>
      </c>
      <c r="AD24" s="73">
        <v>79</v>
      </c>
      <c r="AE24" s="74">
        <v>0</v>
      </c>
      <c r="AF24" s="79">
        <v>78</v>
      </c>
      <c r="AG24" s="76">
        <v>2</v>
      </c>
      <c r="AH24" s="75">
        <v>97</v>
      </c>
      <c r="AI24" s="78">
        <v>1</v>
      </c>
      <c r="AJ24" s="75">
        <v>45</v>
      </c>
      <c r="AK24" s="78">
        <v>2</v>
      </c>
      <c r="AL24" s="50"/>
      <c r="AM24" s="23"/>
      <c r="AN24" s="50"/>
      <c r="AO24" s="80">
        <f t="shared" si="0"/>
        <v>1446</v>
      </c>
      <c r="AP24" s="56">
        <f t="shared" si="1"/>
        <v>1551</v>
      </c>
      <c r="AQ24" s="81">
        <f t="shared" si="2"/>
        <v>2121</v>
      </c>
      <c r="AR24" s="56">
        <f t="shared" si="3"/>
        <v>1541</v>
      </c>
      <c r="AS24" s="81">
        <f t="shared" si="4"/>
        <v>1568</v>
      </c>
      <c r="AT24" s="81">
        <f t="shared" si="5"/>
        <v>1400</v>
      </c>
      <c r="AU24" s="81">
        <f t="shared" si="6"/>
        <v>1974</v>
      </c>
      <c r="AV24" s="81">
        <f t="shared" si="7"/>
        <v>1504</v>
      </c>
      <c r="AW24" s="56">
        <f t="shared" si="8"/>
        <v>1509</v>
      </c>
      <c r="AX24" s="81">
        <f t="shared" si="9"/>
        <v>1420</v>
      </c>
      <c r="AY24" s="81">
        <f t="shared" si="10"/>
        <v>1688</v>
      </c>
      <c r="AZ24" s="2"/>
      <c r="BA24" s="82">
        <f t="shared" si="11"/>
        <v>13</v>
      </c>
      <c r="BB24" s="81">
        <f t="shared" si="12"/>
        <v>12</v>
      </c>
      <c r="BC24" s="81">
        <f t="shared" si="13"/>
        <v>15</v>
      </c>
      <c r="BD24" s="56">
        <f t="shared" si="14"/>
        <v>15</v>
      </c>
      <c r="BE24" s="81">
        <f t="shared" si="15"/>
        <v>10</v>
      </c>
      <c r="BF24" s="81">
        <f t="shared" si="16"/>
        <v>12</v>
      </c>
      <c r="BG24" s="81">
        <f t="shared" si="17"/>
        <v>15</v>
      </c>
      <c r="BH24" s="81">
        <f t="shared" si="18"/>
        <v>14</v>
      </c>
      <c r="BI24" s="81">
        <f t="shared" si="19"/>
        <v>10</v>
      </c>
      <c r="BJ24" s="81">
        <f t="shared" si="20"/>
        <v>12</v>
      </c>
      <c r="BK24" s="81">
        <f t="shared" si="21"/>
        <v>12</v>
      </c>
      <c r="BL24" s="57">
        <f t="shared" si="31"/>
        <v>140</v>
      </c>
      <c r="BM24" s="56">
        <f t="shared" si="32"/>
        <v>10</v>
      </c>
      <c r="BN24" s="56">
        <f t="shared" si="33"/>
        <v>15</v>
      </c>
      <c r="BO24" s="58">
        <f t="shared" si="34"/>
        <v>115</v>
      </c>
      <c r="BQ24" s="83">
        <f t="shared" si="22"/>
        <v>125</v>
      </c>
      <c r="BR24" s="84">
        <f t="shared" si="23"/>
        <v>22</v>
      </c>
    </row>
    <row r="25" spans="1:70" ht="13.8" x14ac:dyDescent="0.25">
      <c r="A25" s="61">
        <v>21</v>
      </c>
      <c r="B25" s="62" t="s">
        <v>52</v>
      </c>
      <c r="C25" s="63" t="s">
        <v>31</v>
      </c>
      <c r="D25" s="63"/>
      <c r="E25" s="64">
        <f t="shared" si="24"/>
        <v>1778</v>
      </c>
      <c r="F25" s="65">
        <f t="shared" si="25"/>
        <v>-33.000000000000007</v>
      </c>
      <c r="G25" s="63">
        <v>1811</v>
      </c>
      <c r="H25" s="66"/>
      <c r="I25" s="67">
        <f t="shared" si="26"/>
        <v>332.36363636363626</v>
      </c>
      <c r="J25" s="68">
        <f t="shared" si="27"/>
        <v>73</v>
      </c>
      <c r="K25" s="69">
        <v>11</v>
      </c>
      <c r="L25" s="70">
        <v>11</v>
      </c>
      <c r="M25" s="71">
        <f t="shared" si="28"/>
        <v>1478.6363636363637</v>
      </c>
      <c r="N25" s="67">
        <f t="shared" si="29"/>
        <v>127</v>
      </c>
      <c r="O25" s="72">
        <f t="shared" si="30"/>
        <v>102</v>
      </c>
      <c r="P25" s="73">
        <v>94</v>
      </c>
      <c r="Q25" s="74">
        <v>2</v>
      </c>
      <c r="R25" s="75">
        <v>79</v>
      </c>
      <c r="S25" s="76">
        <v>1</v>
      </c>
      <c r="T25" s="77">
        <v>64</v>
      </c>
      <c r="U25" s="78">
        <v>2</v>
      </c>
      <c r="V25" s="75">
        <v>83</v>
      </c>
      <c r="W25" s="78">
        <v>0</v>
      </c>
      <c r="X25" s="77">
        <v>63</v>
      </c>
      <c r="Y25" s="78">
        <v>0</v>
      </c>
      <c r="Z25" s="77">
        <v>92</v>
      </c>
      <c r="AA25" s="78">
        <v>0</v>
      </c>
      <c r="AB25" s="77">
        <v>80</v>
      </c>
      <c r="AC25" s="76">
        <v>2</v>
      </c>
      <c r="AD25" s="73">
        <v>66</v>
      </c>
      <c r="AE25" s="74">
        <v>0</v>
      </c>
      <c r="AF25" s="79">
        <v>144</v>
      </c>
      <c r="AG25" s="76">
        <v>1</v>
      </c>
      <c r="AH25" s="75">
        <v>99</v>
      </c>
      <c r="AI25" s="78">
        <v>2</v>
      </c>
      <c r="AJ25" s="75">
        <v>89</v>
      </c>
      <c r="AK25" s="78">
        <v>1</v>
      </c>
      <c r="AL25" s="50"/>
      <c r="AM25" s="23"/>
      <c r="AN25" s="50"/>
      <c r="AO25" s="80">
        <f t="shared" si="0"/>
        <v>1445</v>
      </c>
      <c r="AP25" s="56">
        <f t="shared" si="1"/>
        <v>1504</v>
      </c>
      <c r="AQ25" s="81">
        <f t="shared" si="2"/>
        <v>1605</v>
      </c>
      <c r="AR25" s="56">
        <f t="shared" si="3"/>
        <v>1487</v>
      </c>
      <c r="AS25" s="81">
        <f t="shared" si="4"/>
        <v>1608</v>
      </c>
      <c r="AT25" s="81">
        <f t="shared" si="5"/>
        <v>1453</v>
      </c>
      <c r="AU25" s="81">
        <f t="shared" si="6"/>
        <v>1502</v>
      </c>
      <c r="AV25" s="81">
        <f t="shared" si="7"/>
        <v>1594</v>
      </c>
      <c r="AW25" s="56">
        <f t="shared" si="8"/>
        <v>1200</v>
      </c>
      <c r="AX25" s="81">
        <f t="shared" si="9"/>
        <v>1403</v>
      </c>
      <c r="AY25" s="81">
        <f t="shared" si="10"/>
        <v>1464</v>
      </c>
      <c r="AZ25" s="2"/>
      <c r="BA25" s="82">
        <f t="shared" si="11"/>
        <v>13</v>
      </c>
      <c r="BB25" s="81">
        <f t="shared" si="12"/>
        <v>14</v>
      </c>
      <c r="BC25" s="81">
        <f t="shared" si="13"/>
        <v>10</v>
      </c>
      <c r="BD25" s="56">
        <f t="shared" si="14"/>
        <v>17</v>
      </c>
      <c r="BE25" s="81">
        <f t="shared" si="15"/>
        <v>10</v>
      </c>
      <c r="BF25" s="81">
        <f t="shared" si="16"/>
        <v>13</v>
      </c>
      <c r="BG25" s="81">
        <f t="shared" si="17"/>
        <v>10</v>
      </c>
      <c r="BH25" s="81">
        <f t="shared" si="18"/>
        <v>13</v>
      </c>
      <c r="BI25" s="81">
        <f t="shared" si="19"/>
        <v>8</v>
      </c>
      <c r="BJ25" s="81">
        <f t="shared" si="20"/>
        <v>8</v>
      </c>
      <c r="BK25" s="81">
        <f t="shared" si="21"/>
        <v>11</v>
      </c>
      <c r="BL25" s="57">
        <f t="shared" si="31"/>
        <v>127</v>
      </c>
      <c r="BM25" s="56">
        <f t="shared" si="32"/>
        <v>8</v>
      </c>
      <c r="BN25" s="56">
        <f t="shared" si="33"/>
        <v>17</v>
      </c>
      <c r="BO25" s="58">
        <f t="shared" si="34"/>
        <v>102</v>
      </c>
      <c r="BQ25" s="83">
        <f t="shared" si="22"/>
        <v>74</v>
      </c>
      <c r="BR25" s="84">
        <f t="shared" si="23"/>
        <v>73</v>
      </c>
    </row>
    <row r="26" spans="1:70" ht="13.8" x14ac:dyDescent="0.25">
      <c r="A26" s="61">
        <v>22</v>
      </c>
      <c r="B26" s="62" t="s">
        <v>53</v>
      </c>
      <c r="C26" s="63" t="s">
        <v>31</v>
      </c>
      <c r="D26" s="63"/>
      <c r="E26" s="64">
        <f t="shared" si="24"/>
        <v>1881.62</v>
      </c>
      <c r="F26" s="65">
        <f t="shared" si="25"/>
        <v>70.61999999999999</v>
      </c>
      <c r="G26" s="63">
        <v>1811</v>
      </c>
      <c r="H26" s="66"/>
      <c r="I26" s="67">
        <f t="shared" si="26"/>
        <v>42.63636363636374</v>
      </c>
      <c r="J26" s="68">
        <f t="shared" si="27"/>
        <v>1</v>
      </c>
      <c r="K26" s="69">
        <v>19</v>
      </c>
      <c r="L26" s="70">
        <v>11</v>
      </c>
      <c r="M26" s="71">
        <f t="shared" si="28"/>
        <v>1768.3636363636363</v>
      </c>
      <c r="N26" s="67">
        <f t="shared" si="29"/>
        <v>145</v>
      </c>
      <c r="O26" s="72">
        <f t="shared" si="30"/>
        <v>119</v>
      </c>
      <c r="P26" s="73">
        <v>95</v>
      </c>
      <c r="Q26" s="74">
        <v>1</v>
      </c>
      <c r="R26" s="75">
        <v>99</v>
      </c>
      <c r="S26" s="76">
        <v>2</v>
      </c>
      <c r="T26" s="77">
        <v>65</v>
      </c>
      <c r="U26" s="78">
        <v>2</v>
      </c>
      <c r="V26" s="75">
        <v>91</v>
      </c>
      <c r="W26" s="78">
        <v>2</v>
      </c>
      <c r="X26" s="77">
        <v>79</v>
      </c>
      <c r="Y26" s="78">
        <v>2</v>
      </c>
      <c r="Z26" s="77">
        <v>2</v>
      </c>
      <c r="AA26" s="78">
        <v>2</v>
      </c>
      <c r="AB26" s="77">
        <v>3</v>
      </c>
      <c r="AC26" s="76">
        <v>2</v>
      </c>
      <c r="AD26" s="73">
        <v>1</v>
      </c>
      <c r="AE26" s="74">
        <v>2</v>
      </c>
      <c r="AF26" s="79">
        <v>28</v>
      </c>
      <c r="AG26" s="76">
        <v>1</v>
      </c>
      <c r="AH26" s="75">
        <v>19</v>
      </c>
      <c r="AI26" s="78">
        <v>2</v>
      </c>
      <c r="AJ26" s="75">
        <v>16</v>
      </c>
      <c r="AK26" s="78">
        <v>1</v>
      </c>
      <c r="AL26" s="50"/>
      <c r="AM26" s="23"/>
      <c r="AN26" s="50"/>
      <c r="AO26" s="80">
        <f t="shared" si="0"/>
        <v>1441</v>
      </c>
      <c r="AP26" s="56">
        <f t="shared" si="1"/>
        <v>1403</v>
      </c>
      <c r="AQ26" s="81">
        <f t="shared" si="2"/>
        <v>1601</v>
      </c>
      <c r="AR26" s="56">
        <f t="shared" si="3"/>
        <v>1459</v>
      </c>
      <c r="AS26" s="81">
        <f t="shared" si="4"/>
        <v>1504</v>
      </c>
      <c r="AT26" s="81">
        <f t="shared" si="5"/>
        <v>2183</v>
      </c>
      <c r="AU26" s="81">
        <f t="shared" si="6"/>
        <v>2121</v>
      </c>
      <c r="AV26" s="81">
        <f t="shared" si="7"/>
        <v>2244</v>
      </c>
      <c r="AW26" s="56">
        <f t="shared" si="8"/>
        <v>1789</v>
      </c>
      <c r="AX26" s="81">
        <f t="shared" si="9"/>
        <v>1837</v>
      </c>
      <c r="AY26" s="81">
        <f t="shared" si="10"/>
        <v>1870</v>
      </c>
      <c r="AZ26" s="2"/>
      <c r="BA26" s="82">
        <f t="shared" si="11"/>
        <v>10</v>
      </c>
      <c r="BB26" s="81">
        <f t="shared" si="12"/>
        <v>8</v>
      </c>
      <c r="BC26" s="81">
        <f t="shared" si="13"/>
        <v>10</v>
      </c>
      <c r="BD26" s="56">
        <f t="shared" si="14"/>
        <v>9</v>
      </c>
      <c r="BE26" s="81">
        <f t="shared" si="15"/>
        <v>14</v>
      </c>
      <c r="BF26" s="81">
        <f t="shared" si="16"/>
        <v>16</v>
      </c>
      <c r="BG26" s="81">
        <f t="shared" si="17"/>
        <v>15</v>
      </c>
      <c r="BH26" s="81">
        <f t="shared" si="18"/>
        <v>18</v>
      </c>
      <c r="BI26" s="81">
        <f t="shared" si="19"/>
        <v>14</v>
      </c>
      <c r="BJ26" s="81">
        <f t="shared" si="20"/>
        <v>15</v>
      </c>
      <c r="BK26" s="81">
        <f t="shared" si="21"/>
        <v>16</v>
      </c>
      <c r="BL26" s="57">
        <f t="shared" si="31"/>
        <v>145</v>
      </c>
      <c r="BM26" s="56">
        <f t="shared" si="32"/>
        <v>8</v>
      </c>
      <c r="BN26" s="56">
        <f t="shared" si="33"/>
        <v>18</v>
      </c>
      <c r="BO26" s="58">
        <f t="shared" si="34"/>
        <v>119</v>
      </c>
      <c r="BQ26" s="83">
        <f t="shared" si="22"/>
        <v>146</v>
      </c>
      <c r="BR26" s="84">
        <f t="shared" si="23"/>
        <v>1</v>
      </c>
    </row>
    <row r="27" spans="1:70" ht="13.8" x14ac:dyDescent="0.25">
      <c r="A27" s="61">
        <v>23</v>
      </c>
      <c r="B27" s="62" t="s">
        <v>54</v>
      </c>
      <c r="C27" s="63" t="s">
        <v>31</v>
      </c>
      <c r="D27" s="63"/>
      <c r="E27" s="64">
        <f t="shared" si="24"/>
        <v>1787</v>
      </c>
      <c r="F27" s="65">
        <f t="shared" si="25"/>
        <v>-23.000000000000007</v>
      </c>
      <c r="G27" s="63">
        <v>1810</v>
      </c>
      <c r="H27" s="66"/>
      <c r="I27" s="67">
        <f t="shared" si="26"/>
        <v>285.36363636363626</v>
      </c>
      <c r="J27" s="68">
        <f t="shared" si="27"/>
        <v>63</v>
      </c>
      <c r="K27" s="69">
        <v>12</v>
      </c>
      <c r="L27" s="70">
        <v>11</v>
      </c>
      <c r="M27" s="71">
        <f t="shared" si="28"/>
        <v>1524.6363636363637</v>
      </c>
      <c r="N27" s="67">
        <f t="shared" si="29"/>
        <v>125</v>
      </c>
      <c r="O27" s="72">
        <f t="shared" si="30"/>
        <v>103</v>
      </c>
      <c r="P27" s="73">
        <v>96</v>
      </c>
      <c r="Q27" s="74">
        <v>2</v>
      </c>
      <c r="R27" s="75">
        <v>87</v>
      </c>
      <c r="S27" s="76">
        <v>2</v>
      </c>
      <c r="T27" s="77">
        <v>2</v>
      </c>
      <c r="U27" s="78">
        <v>0</v>
      </c>
      <c r="V27" s="75">
        <v>100</v>
      </c>
      <c r="W27" s="78">
        <v>0</v>
      </c>
      <c r="X27" s="77">
        <v>62</v>
      </c>
      <c r="Y27" s="78">
        <v>1</v>
      </c>
      <c r="Z27" s="77">
        <v>98</v>
      </c>
      <c r="AA27" s="78">
        <v>1</v>
      </c>
      <c r="AB27" s="77">
        <v>94</v>
      </c>
      <c r="AC27" s="76">
        <v>1</v>
      </c>
      <c r="AD27" s="73">
        <v>108</v>
      </c>
      <c r="AE27" s="74">
        <v>2</v>
      </c>
      <c r="AF27" s="79">
        <v>112</v>
      </c>
      <c r="AG27" s="76">
        <v>1</v>
      </c>
      <c r="AH27" s="75">
        <v>63</v>
      </c>
      <c r="AI27" s="78">
        <v>2</v>
      </c>
      <c r="AJ27" s="75">
        <v>104</v>
      </c>
      <c r="AK27" s="78">
        <v>0</v>
      </c>
      <c r="AL27" s="50"/>
      <c r="AM27" s="23"/>
      <c r="AN27" s="50"/>
      <c r="AO27" s="80">
        <f t="shared" si="0"/>
        <v>1433</v>
      </c>
      <c r="AP27" s="56">
        <f t="shared" si="1"/>
        <v>1474</v>
      </c>
      <c r="AQ27" s="81">
        <f t="shared" si="2"/>
        <v>2183</v>
      </c>
      <c r="AR27" s="56">
        <f t="shared" si="3"/>
        <v>1400</v>
      </c>
      <c r="AS27" s="81">
        <f t="shared" si="4"/>
        <v>1609</v>
      </c>
      <c r="AT27" s="81">
        <f t="shared" si="5"/>
        <v>1419</v>
      </c>
      <c r="AU27" s="81">
        <f t="shared" si="6"/>
        <v>1445</v>
      </c>
      <c r="AV27" s="81">
        <f t="shared" si="7"/>
        <v>1400</v>
      </c>
      <c r="AW27" s="56">
        <f t="shared" si="8"/>
        <v>1400</v>
      </c>
      <c r="AX27" s="81">
        <f t="shared" si="9"/>
        <v>1608</v>
      </c>
      <c r="AY27" s="81">
        <f t="shared" si="10"/>
        <v>1400</v>
      </c>
      <c r="AZ27" s="2"/>
      <c r="BA27" s="82">
        <f t="shared" si="11"/>
        <v>6</v>
      </c>
      <c r="BB27" s="81">
        <f t="shared" si="12"/>
        <v>8</v>
      </c>
      <c r="BC27" s="81">
        <f t="shared" si="13"/>
        <v>16</v>
      </c>
      <c r="BD27" s="56">
        <f t="shared" si="14"/>
        <v>14</v>
      </c>
      <c r="BE27" s="81">
        <f t="shared" si="15"/>
        <v>12</v>
      </c>
      <c r="BF27" s="81">
        <f t="shared" si="16"/>
        <v>10</v>
      </c>
      <c r="BG27" s="81">
        <f t="shared" si="17"/>
        <v>13</v>
      </c>
      <c r="BH27" s="81">
        <f t="shared" si="18"/>
        <v>12</v>
      </c>
      <c r="BI27" s="81">
        <f t="shared" si="19"/>
        <v>10</v>
      </c>
      <c r="BJ27" s="81">
        <f t="shared" si="20"/>
        <v>10</v>
      </c>
      <c r="BK27" s="81">
        <f t="shared" si="21"/>
        <v>14</v>
      </c>
      <c r="BL27" s="57">
        <f t="shared" si="31"/>
        <v>125</v>
      </c>
      <c r="BM27" s="56">
        <f t="shared" si="32"/>
        <v>6</v>
      </c>
      <c r="BN27" s="56">
        <f t="shared" si="33"/>
        <v>16</v>
      </c>
      <c r="BO27" s="58">
        <f t="shared" si="34"/>
        <v>103</v>
      </c>
      <c r="BQ27" s="83">
        <f t="shared" si="22"/>
        <v>84</v>
      </c>
      <c r="BR27" s="84">
        <f t="shared" si="23"/>
        <v>63</v>
      </c>
    </row>
    <row r="28" spans="1:70" ht="13.8" x14ac:dyDescent="0.25">
      <c r="A28" s="61">
        <v>24</v>
      </c>
      <c r="B28" s="62" t="s">
        <v>55</v>
      </c>
      <c r="C28" s="63" t="s">
        <v>31</v>
      </c>
      <c r="D28" s="63"/>
      <c r="E28" s="64">
        <f t="shared" si="24"/>
        <v>1797</v>
      </c>
      <c r="F28" s="65">
        <f t="shared" si="25"/>
        <v>-13.000000000000007</v>
      </c>
      <c r="G28" s="63">
        <v>1810</v>
      </c>
      <c r="H28" s="66"/>
      <c r="I28" s="67">
        <f t="shared" si="26"/>
        <v>308.90909090909099</v>
      </c>
      <c r="J28" s="68">
        <f t="shared" si="27"/>
        <v>30</v>
      </c>
      <c r="K28" s="69">
        <v>13</v>
      </c>
      <c r="L28" s="70">
        <v>11</v>
      </c>
      <c r="M28" s="71">
        <f t="shared" si="28"/>
        <v>1501.090909090909</v>
      </c>
      <c r="N28" s="67">
        <f t="shared" si="29"/>
        <v>132</v>
      </c>
      <c r="O28" s="72">
        <f t="shared" si="30"/>
        <v>108</v>
      </c>
      <c r="P28" s="73">
        <v>97</v>
      </c>
      <c r="Q28" s="74">
        <v>2</v>
      </c>
      <c r="R28" s="75">
        <v>105</v>
      </c>
      <c r="S28" s="76">
        <v>2</v>
      </c>
      <c r="T28" s="77">
        <v>5</v>
      </c>
      <c r="U28" s="78">
        <v>0</v>
      </c>
      <c r="V28" s="75">
        <v>109</v>
      </c>
      <c r="W28" s="78">
        <v>1</v>
      </c>
      <c r="X28" s="77">
        <v>74</v>
      </c>
      <c r="Y28" s="78">
        <v>0</v>
      </c>
      <c r="Z28" s="77">
        <v>87</v>
      </c>
      <c r="AA28" s="78">
        <v>2</v>
      </c>
      <c r="AB28" s="77">
        <v>91</v>
      </c>
      <c r="AC28" s="76">
        <v>2</v>
      </c>
      <c r="AD28" s="73">
        <v>111</v>
      </c>
      <c r="AE28" s="74">
        <v>1</v>
      </c>
      <c r="AF28" s="79">
        <v>100</v>
      </c>
      <c r="AG28" s="76">
        <v>0</v>
      </c>
      <c r="AH28" s="75">
        <v>125</v>
      </c>
      <c r="AI28" s="78">
        <v>2</v>
      </c>
      <c r="AJ28" s="75">
        <v>49</v>
      </c>
      <c r="AK28" s="78">
        <v>1</v>
      </c>
      <c r="AL28" s="50"/>
      <c r="AM28" s="23"/>
      <c r="AN28" s="50"/>
      <c r="AO28" s="80">
        <f t="shared" si="0"/>
        <v>1420</v>
      </c>
      <c r="AP28" s="56">
        <f t="shared" si="1"/>
        <v>1400</v>
      </c>
      <c r="AQ28" s="81">
        <f t="shared" si="2"/>
        <v>2037</v>
      </c>
      <c r="AR28" s="56">
        <f t="shared" si="3"/>
        <v>1400</v>
      </c>
      <c r="AS28" s="81">
        <f t="shared" si="4"/>
        <v>1547</v>
      </c>
      <c r="AT28" s="81">
        <f t="shared" si="5"/>
        <v>1474</v>
      </c>
      <c r="AU28" s="81">
        <f t="shared" si="6"/>
        <v>1459</v>
      </c>
      <c r="AV28" s="81">
        <f t="shared" si="7"/>
        <v>1400</v>
      </c>
      <c r="AW28" s="56">
        <f t="shared" si="8"/>
        <v>1400</v>
      </c>
      <c r="AX28" s="81">
        <f t="shared" si="9"/>
        <v>1300</v>
      </c>
      <c r="AY28" s="81">
        <f t="shared" si="10"/>
        <v>1675</v>
      </c>
      <c r="AZ28" s="2"/>
      <c r="BA28" s="82">
        <f t="shared" si="11"/>
        <v>12</v>
      </c>
      <c r="BB28" s="81">
        <f t="shared" si="12"/>
        <v>11</v>
      </c>
      <c r="BC28" s="81">
        <f t="shared" si="13"/>
        <v>16</v>
      </c>
      <c r="BD28" s="56">
        <f t="shared" si="14"/>
        <v>12</v>
      </c>
      <c r="BE28" s="81">
        <f t="shared" si="15"/>
        <v>13</v>
      </c>
      <c r="BF28" s="81">
        <f t="shared" si="16"/>
        <v>8</v>
      </c>
      <c r="BG28" s="81">
        <f t="shared" si="17"/>
        <v>9</v>
      </c>
      <c r="BH28" s="81">
        <f t="shared" si="18"/>
        <v>12</v>
      </c>
      <c r="BI28" s="81">
        <f t="shared" si="19"/>
        <v>14</v>
      </c>
      <c r="BJ28" s="81">
        <f t="shared" si="20"/>
        <v>12</v>
      </c>
      <c r="BK28" s="81">
        <f t="shared" si="21"/>
        <v>13</v>
      </c>
      <c r="BL28" s="57">
        <f t="shared" si="31"/>
        <v>132</v>
      </c>
      <c r="BM28" s="56">
        <f t="shared" si="32"/>
        <v>8</v>
      </c>
      <c r="BN28" s="56">
        <f t="shared" si="33"/>
        <v>16</v>
      </c>
      <c r="BO28" s="58">
        <f t="shared" si="34"/>
        <v>108</v>
      </c>
      <c r="BQ28" s="83">
        <f t="shared" si="22"/>
        <v>117</v>
      </c>
      <c r="BR28" s="84">
        <f t="shared" si="23"/>
        <v>30</v>
      </c>
    </row>
    <row r="29" spans="1:70" ht="13.8" x14ac:dyDescent="0.25">
      <c r="A29" s="61">
        <v>25</v>
      </c>
      <c r="B29" s="62" t="s">
        <v>56</v>
      </c>
      <c r="C29" s="63" t="s">
        <v>31</v>
      </c>
      <c r="D29" s="63"/>
      <c r="E29" s="64">
        <f t="shared" si="24"/>
        <v>1788</v>
      </c>
      <c r="F29" s="65">
        <f t="shared" si="25"/>
        <v>-13.000000000000007</v>
      </c>
      <c r="G29" s="63">
        <v>1801</v>
      </c>
      <c r="H29" s="66"/>
      <c r="I29" s="67">
        <f t="shared" si="26"/>
        <v>282.09090909090901</v>
      </c>
      <c r="J29" s="68">
        <f t="shared" si="27"/>
        <v>32</v>
      </c>
      <c r="K29" s="69">
        <v>13</v>
      </c>
      <c r="L29" s="70">
        <v>11</v>
      </c>
      <c r="M29" s="71">
        <f t="shared" si="28"/>
        <v>1518.909090909091</v>
      </c>
      <c r="N29" s="67">
        <f t="shared" si="29"/>
        <v>131</v>
      </c>
      <c r="O29" s="72">
        <f t="shared" si="30"/>
        <v>107</v>
      </c>
      <c r="P29" s="73">
        <v>98</v>
      </c>
      <c r="Q29" s="74">
        <v>2</v>
      </c>
      <c r="R29" s="75">
        <v>88</v>
      </c>
      <c r="S29" s="76">
        <v>2</v>
      </c>
      <c r="T29" s="77">
        <v>4</v>
      </c>
      <c r="U29" s="78">
        <v>0</v>
      </c>
      <c r="V29" s="75">
        <v>104</v>
      </c>
      <c r="W29" s="78">
        <v>1</v>
      </c>
      <c r="X29" s="77">
        <v>64</v>
      </c>
      <c r="Y29" s="78">
        <v>1</v>
      </c>
      <c r="Z29" s="77">
        <v>90</v>
      </c>
      <c r="AA29" s="78">
        <v>0</v>
      </c>
      <c r="AB29" s="77">
        <v>110</v>
      </c>
      <c r="AC29" s="76">
        <v>1</v>
      </c>
      <c r="AD29" s="73">
        <v>94</v>
      </c>
      <c r="AE29" s="74">
        <v>1</v>
      </c>
      <c r="AF29" s="79">
        <v>85</v>
      </c>
      <c r="AG29" s="76">
        <v>2</v>
      </c>
      <c r="AH29" s="75">
        <v>74</v>
      </c>
      <c r="AI29" s="78">
        <v>1</v>
      </c>
      <c r="AJ29" s="75">
        <v>114</v>
      </c>
      <c r="AK29" s="78">
        <v>2</v>
      </c>
      <c r="AL29" s="50"/>
      <c r="AM29" s="23"/>
      <c r="AN29" s="50"/>
      <c r="AO29" s="80">
        <f t="shared" si="0"/>
        <v>1419</v>
      </c>
      <c r="AP29" s="56">
        <f t="shared" si="1"/>
        <v>1468</v>
      </c>
      <c r="AQ29" s="81">
        <f t="shared" si="2"/>
        <v>2087</v>
      </c>
      <c r="AR29" s="56">
        <f t="shared" si="3"/>
        <v>1400</v>
      </c>
      <c r="AS29" s="81">
        <f t="shared" si="4"/>
        <v>1605</v>
      </c>
      <c r="AT29" s="81">
        <f t="shared" si="5"/>
        <v>1461</v>
      </c>
      <c r="AU29" s="81">
        <f t="shared" si="6"/>
        <v>1400</v>
      </c>
      <c r="AV29" s="81">
        <f t="shared" si="7"/>
        <v>1445</v>
      </c>
      <c r="AW29" s="56">
        <f t="shared" si="8"/>
        <v>1476</v>
      </c>
      <c r="AX29" s="81">
        <f t="shared" si="9"/>
        <v>1547</v>
      </c>
      <c r="AY29" s="81">
        <f t="shared" si="10"/>
        <v>1400</v>
      </c>
      <c r="AZ29" s="2"/>
      <c r="BA29" s="82">
        <f t="shared" si="11"/>
        <v>10</v>
      </c>
      <c r="BB29" s="81">
        <f t="shared" si="12"/>
        <v>10</v>
      </c>
      <c r="BC29" s="81">
        <f t="shared" si="13"/>
        <v>15</v>
      </c>
      <c r="BD29" s="56">
        <f t="shared" si="14"/>
        <v>14</v>
      </c>
      <c r="BE29" s="81">
        <f t="shared" si="15"/>
        <v>10</v>
      </c>
      <c r="BF29" s="81">
        <f t="shared" si="16"/>
        <v>12</v>
      </c>
      <c r="BG29" s="81">
        <f t="shared" si="17"/>
        <v>14</v>
      </c>
      <c r="BH29" s="81">
        <f t="shared" si="18"/>
        <v>13</v>
      </c>
      <c r="BI29" s="81">
        <f t="shared" si="19"/>
        <v>9</v>
      </c>
      <c r="BJ29" s="81">
        <f t="shared" si="20"/>
        <v>13</v>
      </c>
      <c r="BK29" s="81">
        <f t="shared" si="21"/>
        <v>11</v>
      </c>
      <c r="BL29" s="57">
        <f t="shared" si="31"/>
        <v>131</v>
      </c>
      <c r="BM29" s="56">
        <f t="shared" si="32"/>
        <v>9</v>
      </c>
      <c r="BN29" s="56">
        <f t="shared" si="33"/>
        <v>15</v>
      </c>
      <c r="BO29" s="58">
        <f t="shared" si="34"/>
        <v>107</v>
      </c>
      <c r="BQ29" s="83">
        <f t="shared" si="22"/>
        <v>115</v>
      </c>
      <c r="BR29" s="84">
        <f t="shared" si="23"/>
        <v>32</v>
      </c>
    </row>
    <row r="30" spans="1:70" ht="13.8" x14ac:dyDescent="0.25">
      <c r="A30" s="61">
        <v>26</v>
      </c>
      <c r="B30" s="62" t="s">
        <v>57</v>
      </c>
      <c r="C30" s="63" t="s">
        <v>31</v>
      </c>
      <c r="D30" s="63"/>
      <c r="E30" s="64">
        <f t="shared" si="24"/>
        <v>1755</v>
      </c>
      <c r="F30" s="65">
        <f t="shared" si="25"/>
        <v>-43.000000000000007</v>
      </c>
      <c r="G30" s="63">
        <v>1798</v>
      </c>
      <c r="H30" s="66"/>
      <c r="I30" s="67">
        <f t="shared" si="26"/>
        <v>331.27272727272725</v>
      </c>
      <c r="J30" s="68">
        <f t="shared" si="27"/>
        <v>90</v>
      </c>
      <c r="K30" s="69">
        <v>10</v>
      </c>
      <c r="L30" s="70">
        <v>11</v>
      </c>
      <c r="M30" s="71">
        <f t="shared" si="28"/>
        <v>1466.7272727272727</v>
      </c>
      <c r="N30" s="67">
        <f t="shared" si="29"/>
        <v>122</v>
      </c>
      <c r="O30" s="72">
        <f t="shared" si="30"/>
        <v>97</v>
      </c>
      <c r="P30" s="73">
        <v>99</v>
      </c>
      <c r="Q30" s="74">
        <v>1</v>
      </c>
      <c r="R30" s="75">
        <v>95</v>
      </c>
      <c r="S30" s="76">
        <v>2</v>
      </c>
      <c r="T30" s="77">
        <v>83</v>
      </c>
      <c r="U30" s="78">
        <v>0</v>
      </c>
      <c r="V30" s="75">
        <v>103</v>
      </c>
      <c r="W30" s="78">
        <v>2</v>
      </c>
      <c r="X30" s="77">
        <v>75</v>
      </c>
      <c r="Y30" s="78">
        <v>0</v>
      </c>
      <c r="Z30" s="77">
        <v>97</v>
      </c>
      <c r="AA30" s="78">
        <v>0</v>
      </c>
      <c r="AB30" s="77">
        <v>81</v>
      </c>
      <c r="AC30" s="76">
        <v>2</v>
      </c>
      <c r="AD30" s="73">
        <v>71</v>
      </c>
      <c r="AE30" s="74">
        <v>0</v>
      </c>
      <c r="AF30" s="79">
        <v>91</v>
      </c>
      <c r="AG30" s="76">
        <v>2</v>
      </c>
      <c r="AH30" s="75">
        <v>92</v>
      </c>
      <c r="AI30" s="78">
        <v>0</v>
      </c>
      <c r="AJ30" s="75">
        <v>86</v>
      </c>
      <c r="AK30" s="78">
        <v>1</v>
      </c>
      <c r="AL30" s="50"/>
      <c r="AM30" s="23"/>
      <c r="AN30" s="50"/>
      <c r="AO30" s="80">
        <f t="shared" si="0"/>
        <v>1403</v>
      </c>
      <c r="AP30" s="56">
        <f t="shared" si="1"/>
        <v>1441</v>
      </c>
      <c r="AQ30" s="81">
        <f t="shared" si="2"/>
        <v>1487</v>
      </c>
      <c r="AR30" s="56">
        <f t="shared" si="3"/>
        <v>1400</v>
      </c>
      <c r="AS30" s="81">
        <f t="shared" si="4"/>
        <v>1541</v>
      </c>
      <c r="AT30" s="81">
        <f t="shared" si="5"/>
        <v>1420</v>
      </c>
      <c r="AU30" s="81">
        <f t="shared" si="6"/>
        <v>1488</v>
      </c>
      <c r="AV30" s="81">
        <f t="shared" si="7"/>
        <v>1568</v>
      </c>
      <c r="AW30" s="56">
        <f t="shared" si="8"/>
        <v>1459</v>
      </c>
      <c r="AX30" s="81">
        <f t="shared" si="9"/>
        <v>1453</v>
      </c>
      <c r="AY30" s="81">
        <f t="shared" si="10"/>
        <v>1474</v>
      </c>
      <c r="AZ30" s="2"/>
      <c r="BA30" s="82">
        <f t="shared" si="11"/>
        <v>8</v>
      </c>
      <c r="BB30" s="81">
        <f t="shared" si="12"/>
        <v>10</v>
      </c>
      <c r="BC30" s="81">
        <f t="shared" si="13"/>
        <v>17</v>
      </c>
      <c r="BD30" s="56">
        <f t="shared" si="14"/>
        <v>8</v>
      </c>
      <c r="BE30" s="81">
        <f t="shared" si="15"/>
        <v>15</v>
      </c>
      <c r="BF30" s="81">
        <f t="shared" si="16"/>
        <v>12</v>
      </c>
      <c r="BG30" s="81">
        <f t="shared" si="17"/>
        <v>10</v>
      </c>
      <c r="BH30" s="81">
        <f t="shared" si="18"/>
        <v>10</v>
      </c>
      <c r="BI30" s="81">
        <f t="shared" si="19"/>
        <v>9</v>
      </c>
      <c r="BJ30" s="81">
        <f t="shared" si="20"/>
        <v>13</v>
      </c>
      <c r="BK30" s="81">
        <f t="shared" si="21"/>
        <v>10</v>
      </c>
      <c r="BL30" s="57">
        <f t="shared" si="31"/>
        <v>122</v>
      </c>
      <c r="BM30" s="56">
        <f t="shared" si="32"/>
        <v>8</v>
      </c>
      <c r="BN30" s="56">
        <f t="shared" si="33"/>
        <v>17</v>
      </c>
      <c r="BO30" s="58">
        <f t="shared" si="34"/>
        <v>97</v>
      </c>
      <c r="BQ30" s="83">
        <f t="shared" si="22"/>
        <v>57</v>
      </c>
      <c r="BR30" s="84">
        <f t="shared" si="23"/>
        <v>90</v>
      </c>
    </row>
    <row r="31" spans="1:70" ht="13.8" x14ac:dyDescent="0.25">
      <c r="A31" s="61">
        <v>27</v>
      </c>
      <c r="B31" s="62" t="s">
        <v>58</v>
      </c>
      <c r="C31" s="63" t="s">
        <v>31</v>
      </c>
      <c r="D31" s="63"/>
      <c r="E31" s="64">
        <f t="shared" si="24"/>
        <v>1767</v>
      </c>
      <c r="F31" s="65">
        <f t="shared" si="25"/>
        <v>-23.000000000000007</v>
      </c>
      <c r="G31" s="63">
        <v>1790</v>
      </c>
      <c r="H31" s="66"/>
      <c r="I31" s="67">
        <f t="shared" si="26"/>
        <v>360.36363636363626</v>
      </c>
      <c r="J31" s="68">
        <f t="shared" si="27"/>
        <v>54</v>
      </c>
      <c r="K31" s="69">
        <v>12</v>
      </c>
      <c r="L31" s="70">
        <v>11</v>
      </c>
      <c r="M31" s="71">
        <f t="shared" si="28"/>
        <v>1429.6363636363637</v>
      </c>
      <c r="N31" s="67">
        <f t="shared" si="29"/>
        <v>130</v>
      </c>
      <c r="O31" s="72">
        <f t="shared" si="30"/>
        <v>109</v>
      </c>
      <c r="P31" s="73">
        <v>100</v>
      </c>
      <c r="Q31" s="74">
        <v>0</v>
      </c>
      <c r="R31" s="75">
        <v>112</v>
      </c>
      <c r="S31" s="76">
        <v>0</v>
      </c>
      <c r="T31" s="77">
        <v>102</v>
      </c>
      <c r="U31" s="78">
        <v>2</v>
      </c>
      <c r="V31" s="75">
        <v>138</v>
      </c>
      <c r="W31" s="78">
        <v>2</v>
      </c>
      <c r="X31" s="77">
        <v>68</v>
      </c>
      <c r="Y31" s="78">
        <v>2</v>
      </c>
      <c r="Z31" s="77">
        <v>93</v>
      </c>
      <c r="AA31" s="78">
        <v>1</v>
      </c>
      <c r="AB31" s="77">
        <v>92</v>
      </c>
      <c r="AC31" s="76">
        <v>1</v>
      </c>
      <c r="AD31" s="73">
        <v>116</v>
      </c>
      <c r="AE31" s="74">
        <v>2</v>
      </c>
      <c r="AF31" s="79">
        <v>104</v>
      </c>
      <c r="AG31" s="76">
        <v>2</v>
      </c>
      <c r="AH31" s="75">
        <v>54</v>
      </c>
      <c r="AI31" s="78">
        <v>0</v>
      </c>
      <c r="AJ31" s="75">
        <v>110</v>
      </c>
      <c r="AK31" s="78">
        <v>0</v>
      </c>
      <c r="AL31" s="50"/>
      <c r="AM31" s="23"/>
      <c r="AN31" s="50"/>
      <c r="AO31" s="80">
        <f t="shared" si="0"/>
        <v>1400</v>
      </c>
      <c r="AP31" s="56">
        <f t="shared" si="1"/>
        <v>1400</v>
      </c>
      <c r="AQ31" s="81">
        <f t="shared" si="2"/>
        <v>1400</v>
      </c>
      <c r="AR31" s="56">
        <f t="shared" si="3"/>
        <v>1200</v>
      </c>
      <c r="AS31" s="81">
        <f t="shared" si="4"/>
        <v>1580</v>
      </c>
      <c r="AT31" s="81">
        <f t="shared" si="5"/>
        <v>1446</v>
      </c>
      <c r="AU31" s="81">
        <f t="shared" si="6"/>
        <v>1453</v>
      </c>
      <c r="AV31" s="81">
        <f t="shared" si="7"/>
        <v>1400</v>
      </c>
      <c r="AW31" s="56">
        <f t="shared" si="8"/>
        <v>1400</v>
      </c>
      <c r="AX31" s="81">
        <f t="shared" si="9"/>
        <v>1647</v>
      </c>
      <c r="AY31" s="81">
        <f t="shared" si="10"/>
        <v>1400</v>
      </c>
      <c r="AZ31" s="2"/>
      <c r="BA31" s="82">
        <f t="shared" si="11"/>
        <v>14</v>
      </c>
      <c r="BB31" s="81">
        <f t="shared" si="12"/>
        <v>10</v>
      </c>
      <c r="BC31" s="81">
        <f t="shared" si="13"/>
        <v>9</v>
      </c>
      <c r="BD31" s="56">
        <f t="shared" si="14"/>
        <v>10</v>
      </c>
      <c r="BE31" s="81">
        <f t="shared" si="15"/>
        <v>6</v>
      </c>
      <c r="BF31" s="81">
        <f t="shared" si="16"/>
        <v>13</v>
      </c>
      <c r="BG31" s="81">
        <f t="shared" si="17"/>
        <v>13</v>
      </c>
      <c r="BH31" s="81">
        <f t="shared" si="18"/>
        <v>12</v>
      </c>
      <c r="BI31" s="81">
        <f t="shared" si="19"/>
        <v>14</v>
      </c>
      <c r="BJ31" s="81">
        <f t="shared" si="20"/>
        <v>15</v>
      </c>
      <c r="BK31" s="81">
        <f t="shared" si="21"/>
        <v>14</v>
      </c>
      <c r="BL31" s="57">
        <f t="shared" si="31"/>
        <v>130</v>
      </c>
      <c r="BM31" s="56">
        <f t="shared" si="32"/>
        <v>6</v>
      </c>
      <c r="BN31" s="56">
        <f t="shared" si="33"/>
        <v>15</v>
      </c>
      <c r="BO31" s="58">
        <f t="shared" si="34"/>
        <v>109</v>
      </c>
      <c r="BQ31" s="83">
        <f t="shared" si="22"/>
        <v>93</v>
      </c>
      <c r="BR31" s="84">
        <f t="shared" si="23"/>
        <v>54</v>
      </c>
    </row>
    <row r="32" spans="1:70" ht="13.8" x14ac:dyDescent="0.25">
      <c r="A32" s="61">
        <v>28</v>
      </c>
      <c r="B32" s="62" t="s">
        <v>59</v>
      </c>
      <c r="C32" s="63" t="s">
        <v>31</v>
      </c>
      <c r="D32" s="63"/>
      <c r="E32" s="64">
        <f t="shared" si="24"/>
        <v>1818.66</v>
      </c>
      <c r="F32" s="65">
        <f t="shared" si="25"/>
        <v>29.660000000000011</v>
      </c>
      <c r="G32" s="63">
        <v>1789</v>
      </c>
      <c r="H32" s="66"/>
      <c r="I32" s="67">
        <f t="shared" si="26"/>
        <v>1.5454545454545041</v>
      </c>
      <c r="J32" s="68">
        <f t="shared" si="27"/>
        <v>17</v>
      </c>
      <c r="K32" s="69">
        <v>14</v>
      </c>
      <c r="L32" s="70">
        <v>11</v>
      </c>
      <c r="M32" s="71">
        <f t="shared" si="28"/>
        <v>1787.4545454545455</v>
      </c>
      <c r="N32" s="67">
        <f t="shared" si="29"/>
        <v>155</v>
      </c>
      <c r="O32" s="72">
        <f t="shared" si="30"/>
        <v>129</v>
      </c>
      <c r="P32" s="73">
        <v>101</v>
      </c>
      <c r="Q32" s="74">
        <v>2</v>
      </c>
      <c r="R32" s="75">
        <v>125</v>
      </c>
      <c r="S32" s="76">
        <v>2</v>
      </c>
      <c r="T32" s="77">
        <v>7</v>
      </c>
      <c r="U32" s="78">
        <v>1</v>
      </c>
      <c r="V32" s="75">
        <v>115</v>
      </c>
      <c r="W32" s="78">
        <v>2</v>
      </c>
      <c r="X32" s="77">
        <v>83</v>
      </c>
      <c r="Y32" s="78">
        <v>2</v>
      </c>
      <c r="Z32" s="77">
        <v>4</v>
      </c>
      <c r="AA32" s="78">
        <v>2</v>
      </c>
      <c r="AB32" s="77">
        <v>1</v>
      </c>
      <c r="AC32" s="76">
        <v>0</v>
      </c>
      <c r="AD32" s="73">
        <v>13</v>
      </c>
      <c r="AE32" s="74">
        <v>2</v>
      </c>
      <c r="AF32" s="79">
        <v>22</v>
      </c>
      <c r="AG32" s="76">
        <v>1</v>
      </c>
      <c r="AH32" s="75">
        <v>16</v>
      </c>
      <c r="AI32" s="78">
        <v>0</v>
      </c>
      <c r="AJ32" s="75">
        <v>2</v>
      </c>
      <c r="AK32" s="78">
        <v>0</v>
      </c>
      <c r="AL32" s="50"/>
      <c r="AM32" s="23"/>
      <c r="AN32" s="50"/>
      <c r="AO32" s="80">
        <f t="shared" si="0"/>
        <v>1400</v>
      </c>
      <c r="AP32" s="56">
        <f t="shared" si="1"/>
        <v>1300</v>
      </c>
      <c r="AQ32" s="81">
        <f t="shared" si="2"/>
        <v>1989</v>
      </c>
      <c r="AR32" s="56">
        <f t="shared" si="3"/>
        <v>1400</v>
      </c>
      <c r="AS32" s="81">
        <f t="shared" si="4"/>
        <v>1487</v>
      </c>
      <c r="AT32" s="81">
        <f t="shared" si="5"/>
        <v>2087</v>
      </c>
      <c r="AU32" s="81">
        <f t="shared" si="6"/>
        <v>2244</v>
      </c>
      <c r="AV32" s="81">
        <f t="shared" si="7"/>
        <v>1891</v>
      </c>
      <c r="AW32" s="56">
        <f t="shared" si="8"/>
        <v>1811</v>
      </c>
      <c r="AX32" s="81">
        <f t="shared" si="9"/>
        <v>1870</v>
      </c>
      <c r="AY32" s="81">
        <f t="shared" si="10"/>
        <v>2183</v>
      </c>
      <c r="AZ32" s="2"/>
      <c r="BA32" s="82">
        <f t="shared" si="11"/>
        <v>7</v>
      </c>
      <c r="BB32" s="81">
        <f t="shared" si="12"/>
        <v>12</v>
      </c>
      <c r="BC32" s="81">
        <f t="shared" si="13"/>
        <v>13</v>
      </c>
      <c r="BD32" s="56">
        <f t="shared" si="14"/>
        <v>10</v>
      </c>
      <c r="BE32" s="81">
        <f t="shared" si="15"/>
        <v>17</v>
      </c>
      <c r="BF32" s="81">
        <f t="shared" si="16"/>
        <v>15</v>
      </c>
      <c r="BG32" s="81">
        <f t="shared" si="17"/>
        <v>18</v>
      </c>
      <c r="BH32" s="81">
        <f t="shared" si="18"/>
        <v>12</v>
      </c>
      <c r="BI32" s="81">
        <f t="shared" si="19"/>
        <v>19</v>
      </c>
      <c r="BJ32" s="81">
        <f t="shared" si="20"/>
        <v>16</v>
      </c>
      <c r="BK32" s="81">
        <f t="shared" si="21"/>
        <v>16</v>
      </c>
      <c r="BL32" s="57">
        <f t="shared" si="31"/>
        <v>155</v>
      </c>
      <c r="BM32" s="56">
        <f t="shared" si="32"/>
        <v>7</v>
      </c>
      <c r="BN32" s="56">
        <f t="shared" si="33"/>
        <v>19</v>
      </c>
      <c r="BO32" s="58">
        <f t="shared" si="34"/>
        <v>129</v>
      </c>
      <c r="BQ32" s="83">
        <f t="shared" si="22"/>
        <v>130</v>
      </c>
      <c r="BR32" s="84">
        <f t="shared" si="23"/>
        <v>17</v>
      </c>
    </row>
    <row r="33" spans="1:70" ht="13.8" x14ac:dyDescent="0.25">
      <c r="A33" s="61">
        <v>29</v>
      </c>
      <c r="B33" s="62" t="s">
        <v>60</v>
      </c>
      <c r="C33" s="63" t="s">
        <v>31</v>
      </c>
      <c r="D33" s="63"/>
      <c r="E33" s="64">
        <f t="shared" si="24"/>
        <v>1785</v>
      </c>
      <c r="F33" s="65">
        <f t="shared" si="25"/>
        <v>0</v>
      </c>
      <c r="G33" s="63">
        <v>1785</v>
      </c>
      <c r="H33" s="66"/>
      <c r="I33" s="67">
        <f t="shared" si="26"/>
        <v>314.09090909090901</v>
      </c>
      <c r="J33" s="68">
        <f t="shared" si="27"/>
        <v>16</v>
      </c>
      <c r="K33" s="69">
        <v>15</v>
      </c>
      <c r="L33" s="70">
        <v>11</v>
      </c>
      <c r="M33" s="71">
        <f t="shared" si="28"/>
        <v>1470.909090909091</v>
      </c>
      <c r="N33" s="67">
        <f t="shared" si="29"/>
        <v>123</v>
      </c>
      <c r="O33" s="72">
        <f t="shared" si="30"/>
        <v>101</v>
      </c>
      <c r="P33" s="73">
        <v>102</v>
      </c>
      <c r="Q33" s="74">
        <v>2</v>
      </c>
      <c r="R33" s="75">
        <v>90</v>
      </c>
      <c r="S33" s="76">
        <v>1</v>
      </c>
      <c r="T33" s="77">
        <v>79</v>
      </c>
      <c r="U33" s="78">
        <v>0</v>
      </c>
      <c r="V33" s="75">
        <v>76</v>
      </c>
      <c r="W33" s="78">
        <v>2</v>
      </c>
      <c r="X33" s="77">
        <v>104</v>
      </c>
      <c r="Y33" s="78">
        <v>0</v>
      </c>
      <c r="Z33" s="77">
        <v>108</v>
      </c>
      <c r="AA33" s="78">
        <v>0</v>
      </c>
      <c r="AB33" s="77">
        <v>87</v>
      </c>
      <c r="AC33" s="76">
        <v>2</v>
      </c>
      <c r="AD33" s="73">
        <v>91</v>
      </c>
      <c r="AE33" s="74">
        <v>2</v>
      </c>
      <c r="AF33" s="79">
        <v>73</v>
      </c>
      <c r="AG33" s="76">
        <v>2</v>
      </c>
      <c r="AH33" s="75">
        <v>111</v>
      </c>
      <c r="AI33" s="78">
        <v>2</v>
      </c>
      <c r="AJ33" s="75">
        <v>66</v>
      </c>
      <c r="AK33" s="78">
        <v>2</v>
      </c>
      <c r="AL33" s="50"/>
      <c r="AM33" s="23"/>
      <c r="AN33" s="50"/>
      <c r="AO33" s="80">
        <f t="shared" si="0"/>
        <v>1400</v>
      </c>
      <c r="AP33" s="56">
        <f t="shared" si="1"/>
        <v>1461</v>
      </c>
      <c r="AQ33" s="81">
        <f t="shared" si="2"/>
        <v>1504</v>
      </c>
      <c r="AR33" s="56">
        <f t="shared" si="3"/>
        <v>1537</v>
      </c>
      <c r="AS33" s="81">
        <f t="shared" si="4"/>
        <v>1400</v>
      </c>
      <c r="AT33" s="81">
        <f t="shared" si="5"/>
        <v>1400</v>
      </c>
      <c r="AU33" s="81">
        <f t="shared" si="6"/>
        <v>1474</v>
      </c>
      <c r="AV33" s="81">
        <f t="shared" si="7"/>
        <v>1459</v>
      </c>
      <c r="AW33" s="56">
        <f t="shared" si="8"/>
        <v>1551</v>
      </c>
      <c r="AX33" s="81">
        <f t="shared" si="9"/>
        <v>1400</v>
      </c>
      <c r="AY33" s="81">
        <f t="shared" si="10"/>
        <v>1594</v>
      </c>
      <c r="AZ33" s="2"/>
      <c r="BA33" s="82">
        <f t="shared" si="11"/>
        <v>9</v>
      </c>
      <c r="BB33" s="81">
        <f t="shared" si="12"/>
        <v>12</v>
      </c>
      <c r="BC33" s="81">
        <f t="shared" si="13"/>
        <v>14</v>
      </c>
      <c r="BD33" s="56">
        <f t="shared" si="14"/>
        <v>8</v>
      </c>
      <c r="BE33" s="81">
        <f t="shared" si="15"/>
        <v>14</v>
      </c>
      <c r="BF33" s="81">
        <f t="shared" si="16"/>
        <v>12</v>
      </c>
      <c r="BG33" s="81">
        <f t="shared" si="17"/>
        <v>8</v>
      </c>
      <c r="BH33" s="81">
        <f t="shared" si="18"/>
        <v>9</v>
      </c>
      <c r="BI33" s="81">
        <f t="shared" si="19"/>
        <v>12</v>
      </c>
      <c r="BJ33" s="81">
        <f t="shared" si="20"/>
        <v>12</v>
      </c>
      <c r="BK33" s="81">
        <f t="shared" si="21"/>
        <v>13</v>
      </c>
      <c r="BL33" s="57">
        <f t="shared" si="31"/>
        <v>123</v>
      </c>
      <c r="BM33" s="56">
        <f t="shared" si="32"/>
        <v>8</v>
      </c>
      <c r="BN33" s="56">
        <f t="shared" si="33"/>
        <v>14</v>
      </c>
      <c r="BO33" s="58">
        <f t="shared" si="34"/>
        <v>101</v>
      </c>
      <c r="BQ33" s="83">
        <f t="shared" si="22"/>
        <v>131</v>
      </c>
      <c r="BR33" s="84">
        <f t="shared" si="23"/>
        <v>16</v>
      </c>
    </row>
    <row r="34" spans="1:70" ht="13.8" x14ac:dyDescent="0.25">
      <c r="A34" s="61">
        <v>30</v>
      </c>
      <c r="B34" s="62" t="s">
        <v>61</v>
      </c>
      <c r="C34" s="63" t="s">
        <v>31</v>
      </c>
      <c r="D34" s="63"/>
      <c r="E34" s="64">
        <f t="shared" si="24"/>
        <v>1746</v>
      </c>
      <c r="F34" s="65">
        <f t="shared" si="25"/>
        <v>-23.000000000000007</v>
      </c>
      <c r="G34" s="63">
        <v>1769</v>
      </c>
      <c r="H34" s="66"/>
      <c r="I34" s="67">
        <f t="shared" si="26"/>
        <v>367.4545454545455</v>
      </c>
      <c r="J34" s="68">
        <f t="shared" si="27"/>
        <v>70</v>
      </c>
      <c r="K34" s="69">
        <v>12</v>
      </c>
      <c r="L34" s="70">
        <v>11</v>
      </c>
      <c r="M34" s="71">
        <f t="shared" si="28"/>
        <v>1401.5454545454545</v>
      </c>
      <c r="N34" s="67">
        <f t="shared" si="29"/>
        <v>114</v>
      </c>
      <c r="O34" s="72">
        <f t="shared" si="30"/>
        <v>93</v>
      </c>
      <c r="P34" s="73">
        <v>103</v>
      </c>
      <c r="Q34" s="74">
        <v>1</v>
      </c>
      <c r="R34" s="75">
        <v>107</v>
      </c>
      <c r="S34" s="76">
        <v>2</v>
      </c>
      <c r="T34" s="77">
        <v>91</v>
      </c>
      <c r="U34" s="78">
        <v>0</v>
      </c>
      <c r="V34" s="75">
        <v>95</v>
      </c>
      <c r="W34" s="78">
        <v>2</v>
      </c>
      <c r="X34" s="77">
        <v>109</v>
      </c>
      <c r="Y34" s="78">
        <v>0</v>
      </c>
      <c r="Z34" s="77">
        <v>115</v>
      </c>
      <c r="AA34" s="78">
        <v>2</v>
      </c>
      <c r="AB34" s="77">
        <v>93</v>
      </c>
      <c r="AC34" s="76">
        <v>0</v>
      </c>
      <c r="AD34" s="73">
        <v>120</v>
      </c>
      <c r="AE34" s="74">
        <v>1</v>
      </c>
      <c r="AF34" s="79">
        <v>99</v>
      </c>
      <c r="AG34" s="76">
        <v>2</v>
      </c>
      <c r="AH34" s="75">
        <v>133</v>
      </c>
      <c r="AI34" s="78">
        <v>1</v>
      </c>
      <c r="AJ34" s="75">
        <v>111</v>
      </c>
      <c r="AK34" s="78">
        <v>1</v>
      </c>
      <c r="AL34" s="50"/>
      <c r="AM34" s="23"/>
      <c r="AN34" s="50"/>
      <c r="AO34" s="80">
        <f t="shared" si="0"/>
        <v>1400</v>
      </c>
      <c r="AP34" s="56">
        <f t="shared" si="1"/>
        <v>1400</v>
      </c>
      <c r="AQ34" s="81">
        <f t="shared" si="2"/>
        <v>1459</v>
      </c>
      <c r="AR34" s="56">
        <f t="shared" si="3"/>
        <v>1441</v>
      </c>
      <c r="AS34" s="81">
        <f t="shared" si="4"/>
        <v>1400</v>
      </c>
      <c r="AT34" s="81">
        <f t="shared" si="5"/>
        <v>1400</v>
      </c>
      <c r="AU34" s="81">
        <f t="shared" si="6"/>
        <v>1446</v>
      </c>
      <c r="AV34" s="81">
        <f t="shared" si="7"/>
        <v>1368</v>
      </c>
      <c r="AW34" s="56">
        <f t="shared" si="8"/>
        <v>1403</v>
      </c>
      <c r="AX34" s="81">
        <f t="shared" si="9"/>
        <v>1300</v>
      </c>
      <c r="AY34" s="81">
        <f t="shared" si="10"/>
        <v>1400</v>
      </c>
      <c r="AZ34" s="2"/>
      <c r="BA34" s="82">
        <f t="shared" si="11"/>
        <v>8</v>
      </c>
      <c r="BB34" s="81">
        <f t="shared" si="12"/>
        <v>8</v>
      </c>
      <c r="BC34" s="81">
        <f t="shared" si="13"/>
        <v>9</v>
      </c>
      <c r="BD34" s="56">
        <f t="shared" si="14"/>
        <v>10</v>
      </c>
      <c r="BE34" s="81">
        <f t="shared" si="15"/>
        <v>12</v>
      </c>
      <c r="BF34" s="81">
        <f t="shared" si="16"/>
        <v>10</v>
      </c>
      <c r="BG34" s="81">
        <f t="shared" si="17"/>
        <v>13</v>
      </c>
      <c r="BH34" s="81">
        <f t="shared" si="18"/>
        <v>12</v>
      </c>
      <c r="BI34" s="81">
        <f t="shared" si="19"/>
        <v>8</v>
      </c>
      <c r="BJ34" s="81">
        <f t="shared" si="20"/>
        <v>12</v>
      </c>
      <c r="BK34" s="81">
        <f t="shared" si="21"/>
        <v>12</v>
      </c>
      <c r="BL34" s="57">
        <f t="shared" si="31"/>
        <v>114</v>
      </c>
      <c r="BM34" s="56">
        <f t="shared" si="32"/>
        <v>8</v>
      </c>
      <c r="BN34" s="56">
        <f t="shared" si="33"/>
        <v>13</v>
      </c>
      <c r="BO34" s="58">
        <f t="shared" si="34"/>
        <v>93</v>
      </c>
      <c r="BQ34" s="83">
        <f t="shared" si="22"/>
        <v>77</v>
      </c>
      <c r="BR34" s="84">
        <f t="shared" si="23"/>
        <v>70</v>
      </c>
    </row>
    <row r="35" spans="1:70" ht="13.8" x14ac:dyDescent="0.25">
      <c r="A35" s="61">
        <v>31</v>
      </c>
      <c r="B35" s="62" t="s">
        <v>62</v>
      </c>
      <c r="C35" s="63" t="s">
        <v>31</v>
      </c>
      <c r="D35" s="89"/>
      <c r="E35" s="64">
        <f t="shared" si="24"/>
        <v>1734</v>
      </c>
      <c r="F35" s="65">
        <f t="shared" si="25"/>
        <v>-33.000000000000007</v>
      </c>
      <c r="G35" s="67">
        <v>1767</v>
      </c>
      <c r="H35" s="66"/>
      <c r="I35" s="67">
        <f t="shared" si="26"/>
        <v>308.63636363636374</v>
      </c>
      <c r="J35" s="68">
        <f t="shared" si="27"/>
        <v>71</v>
      </c>
      <c r="K35" s="69">
        <v>11</v>
      </c>
      <c r="L35" s="70">
        <v>11</v>
      </c>
      <c r="M35" s="71">
        <f t="shared" si="28"/>
        <v>1458.3636363636363</v>
      </c>
      <c r="N35" s="67">
        <f t="shared" si="29"/>
        <v>132</v>
      </c>
      <c r="O35" s="72">
        <f t="shared" si="30"/>
        <v>109</v>
      </c>
      <c r="P35" s="73">
        <v>104</v>
      </c>
      <c r="Q35" s="74">
        <v>0</v>
      </c>
      <c r="R35" s="75">
        <v>116</v>
      </c>
      <c r="S35" s="76">
        <v>0</v>
      </c>
      <c r="T35" s="77">
        <v>124</v>
      </c>
      <c r="U35" s="78">
        <v>2</v>
      </c>
      <c r="V35" s="75">
        <v>88</v>
      </c>
      <c r="W35" s="78">
        <v>2</v>
      </c>
      <c r="X35" s="77">
        <v>73</v>
      </c>
      <c r="Y35" s="78">
        <v>1</v>
      </c>
      <c r="Z35" s="77">
        <v>110</v>
      </c>
      <c r="AA35" s="78">
        <v>1</v>
      </c>
      <c r="AB35" s="77">
        <v>98</v>
      </c>
      <c r="AC35" s="76">
        <v>2</v>
      </c>
      <c r="AD35" s="73">
        <v>92</v>
      </c>
      <c r="AE35" s="74">
        <v>1</v>
      </c>
      <c r="AF35" s="79">
        <v>114</v>
      </c>
      <c r="AG35" s="76">
        <v>2</v>
      </c>
      <c r="AH35" s="75">
        <v>42</v>
      </c>
      <c r="AI35" s="78">
        <v>0</v>
      </c>
      <c r="AJ35" s="75">
        <v>74</v>
      </c>
      <c r="AK35" s="78">
        <v>0</v>
      </c>
      <c r="AL35" s="50"/>
      <c r="AM35" s="23"/>
      <c r="AN35" s="50"/>
      <c r="AO35" s="80">
        <f t="shared" si="0"/>
        <v>1400</v>
      </c>
      <c r="AP35" s="56">
        <f t="shared" si="1"/>
        <v>1400</v>
      </c>
      <c r="AQ35" s="81">
        <f t="shared" si="2"/>
        <v>1300</v>
      </c>
      <c r="AR35" s="56">
        <f t="shared" si="3"/>
        <v>1468</v>
      </c>
      <c r="AS35" s="81">
        <f t="shared" si="4"/>
        <v>1551</v>
      </c>
      <c r="AT35" s="81">
        <f t="shared" si="5"/>
        <v>1400</v>
      </c>
      <c r="AU35" s="81">
        <f t="shared" si="6"/>
        <v>1419</v>
      </c>
      <c r="AV35" s="81">
        <f t="shared" si="7"/>
        <v>1453</v>
      </c>
      <c r="AW35" s="56">
        <f t="shared" si="8"/>
        <v>1400</v>
      </c>
      <c r="AX35" s="81">
        <f t="shared" si="9"/>
        <v>1704</v>
      </c>
      <c r="AY35" s="81">
        <f t="shared" si="10"/>
        <v>1547</v>
      </c>
      <c r="AZ35" s="2"/>
      <c r="BA35" s="82">
        <f t="shared" si="11"/>
        <v>14</v>
      </c>
      <c r="BB35" s="81">
        <f t="shared" si="12"/>
        <v>12</v>
      </c>
      <c r="BC35" s="81">
        <f t="shared" si="13"/>
        <v>8</v>
      </c>
      <c r="BD35" s="56">
        <f t="shared" si="14"/>
        <v>10</v>
      </c>
      <c r="BE35" s="81">
        <f t="shared" si="15"/>
        <v>12</v>
      </c>
      <c r="BF35" s="81">
        <f t="shared" si="16"/>
        <v>14</v>
      </c>
      <c r="BG35" s="81">
        <f t="shared" si="17"/>
        <v>10</v>
      </c>
      <c r="BH35" s="81">
        <f t="shared" si="18"/>
        <v>13</v>
      </c>
      <c r="BI35" s="81">
        <f t="shared" si="19"/>
        <v>11</v>
      </c>
      <c r="BJ35" s="81">
        <f t="shared" si="20"/>
        <v>15</v>
      </c>
      <c r="BK35" s="81">
        <f t="shared" si="21"/>
        <v>13</v>
      </c>
      <c r="BL35" s="57">
        <f t="shared" si="31"/>
        <v>132</v>
      </c>
      <c r="BM35" s="56">
        <f t="shared" si="32"/>
        <v>8</v>
      </c>
      <c r="BN35" s="56">
        <f t="shared" si="33"/>
        <v>15</v>
      </c>
      <c r="BO35" s="58">
        <f t="shared" si="34"/>
        <v>109</v>
      </c>
      <c r="BQ35" s="83">
        <f t="shared" si="22"/>
        <v>76</v>
      </c>
      <c r="BR35" s="84">
        <f t="shared" si="23"/>
        <v>71</v>
      </c>
    </row>
    <row r="36" spans="1:70" ht="13.8" x14ac:dyDescent="0.25">
      <c r="A36" s="61">
        <v>32</v>
      </c>
      <c r="B36" s="62" t="s">
        <v>63</v>
      </c>
      <c r="C36" s="63" t="s">
        <v>31</v>
      </c>
      <c r="D36" s="89"/>
      <c r="E36" s="64">
        <f t="shared" si="24"/>
        <v>1753</v>
      </c>
      <c r="F36" s="65">
        <f t="shared" si="25"/>
        <v>-13.000000000000007</v>
      </c>
      <c r="G36" s="67">
        <v>1766</v>
      </c>
      <c r="H36" s="66"/>
      <c r="I36" s="67">
        <f t="shared" si="26"/>
        <v>318</v>
      </c>
      <c r="J36" s="68">
        <f t="shared" si="27"/>
        <v>42</v>
      </c>
      <c r="K36" s="69">
        <v>13</v>
      </c>
      <c r="L36" s="70">
        <v>11</v>
      </c>
      <c r="M36" s="71">
        <f t="shared" si="28"/>
        <v>1448</v>
      </c>
      <c r="N36" s="67">
        <f t="shared" si="29"/>
        <v>116</v>
      </c>
      <c r="O36" s="72">
        <f t="shared" si="30"/>
        <v>95</v>
      </c>
      <c r="P36" s="73">
        <v>105</v>
      </c>
      <c r="Q36" s="74">
        <v>0</v>
      </c>
      <c r="R36" s="75">
        <v>97</v>
      </c>
      <c r="S36" s="76">
        <v>1</v>
      </c>
      <c r="T36" s="77">
        <v>106</v>
      </c>
      <c r="U36" s="78">
        <v>2</v>
      </c>
      <c r="V36" s="75">
        <v>107</v>
      </c>
      <c r="W36" s="78">
        <v>2</v>
      </c>
      <c r="X36" s="77">
        <v>91</v>
      </c>
      <c r="Y36" s="78">
        <v>1</v>
      </c>
      <c r="Z36" s="77">
        <v>125</v>
      </c>
      <c r="AA36" s="78">
        <v>0</v>
      </c>
      <c r="AB36" s="77">
        <v>85</v>
      </c>
      <c r="AC36" s="76">
        <v>2</v>
      </c>
      <c r="AD36" s="73">
        <v>73</v>
      </c>
      <c r="AE36" s="74">
        <v>1</v>
      </c>
      <c r="AF36" s="79">
        <v>133</v>
      </c>
      <c r="AG36" s="76">
        <v>1</v>
      </c>
      <c r="AH36" s="75">
        <v>64</v>
      </c>
      <c r="AI36" s="78">
        <v>2</v>
      </c>
      <c r="AJ36" s="75">
        <v>59</v>
      </c>
      <c r="AK36" s="78">
        <v>1</v>
      </c>
      <c r="AL36" s="50"/>
      <c r="AM36" s="23"/>
      <c r="AN36" s="50"/>
      <c r="AO36" s="80">
        <f t="shared" si="0"/>
        <v>1400</v>
      </c>
      <c r="AP36" s="56">
        <f t="shared" si="1"/>
        <v>1420</v>
      </c>
      <c r="AQ36" s="81">
        <f t="shared" si="2"/>
        <v>1400</v>
      </c>
      <c r="AR36" s="56">
        <f t="shared" si="3"/>
        <v>1400</v>
      </c>
      <c r="AS36" s="81">
        <f t="shared" si="4"/>
        <v>1459</v>
      </c>
      <c r="AT36" s="81">
        <f t="shared" si="5"/>
        <v>1300</v>
      </c>
      <c r="AU36" s="81">
        <f t="shared" si="6"/>
        <v>1476</v>
      </c>
      <c r="AV36" s="81">
        <f t="shared" si="7"/>
        <v>1551</v>
      </c>
      <c r="AW36" s="56">
        <f t="shared" si="8"/>
        <v>1300</v>
      </c>
      <c r="AX36" s="81">
        <f t="shared" si="9"/>
        <v>1605</v>
      </c>
      <c r="AY36" s="81">
        <f t="shared" si="10"/>
        <v>1617</v>
      </c>
      <c r="AZ36" s="2"/>
      <c r="BA36" s="82">
        <f t="shared" si="11"/>
        <v>11</v>
      </c>
      <c r="BB36" s="81">
        <f t="shared" si="12"/>
        <v>12</v>
      </c>
      <c r="BC36" s="81">
        <f t="shared" si="13"/>
        <v>8</v>
      </c>
      <c r="BD36" s="56">
        <f t="shared" si="14"/>
        <v>8</v>
      </c>
      <c r="BE36" s="81">
        <f t="shared" si="15"/>
        <v>9</v>
      </c>
      <c r="BF36" s="81">
        <f t="shared" si="16"/>
        <v>12</v>
      </c>
      <c r="BG36" s="81">
        <f t="shared" si="17"/>
        <v>9</v>
      </c>
      <c r="BH36" s="81">
        <f t="shared" si="18"/>
        <v>12</v>
      </c>
      <c r="BI36" s="81">
        <f t="shared" si="19"/>
        <v>12</v>
      </c>
      <c r="BJ36" s="81">
        <f t="shared" si="20"/>
        <v>10</v>
      </c>
      <c r="BK36" s="81">
        <f t="shared" si="21"/>
        <v>13</v>
      </c>
      <c r="BL36" s="57">
        <f t="shared" si="31"/>
        <v>116</v>
      </c>
      <c r="BM36" s="56">
        <f t="shared" si="32"/>
        <v>8</v>
      </c>
      <c r="BN36" s="56">
        <f t="shared" si="33"/>
        <v>13</v>
      </c>
      <c r="BO36" s="58">
        <f t="shared" si="34"/>
        <v>95</v>
      </c>
      <c r="BQ36" s="83">
        <f t="shared" si="22"/>
        <v>105</v>
      </c>
      <c r="BR36" s="84">
        <f t="shared" si="23"/>
        <v>42</v>
      </c>
    </row>
    <row r="37" spans="1:70" ht="13.8" x14ac:dyDescent="0.25">
      <c r="A37" s="61">
        <v>33</v>
      </c>
      <c r="B37" s="62" t="s">
        <v>64</v>
      </c>
      <c r="C37" s="63" t="s">
        <v>31</v>
      </c>
      <c r="D37" s="89"/>
      <c r="E37" s="64">
        <f t="shared" si="24"/>
        <v>1741</v>
      </c>
      <c r="F37" s="65">
        <f t="shared" si="25"/>
        <v>-23.000000000000007</v>
      </c>
      <c r="G37" s="67">
        <v>1764</v>
      </c>
      <c r="H37" s="66"/>
      <c r="I37" s="67">
        <f t="shared" si="26"/>
        <v>339.09090909090901</v>
      </c>
      <c r="J37" s="68">
        <f t="shared" si="27"/>
        <v>57</v>
      </c>
      <c r="K37" s="69">
        <v>12</v>
      </c>
      <c r="L37" s="70">
        <v>11</v>
      </c>
      <c r="M37" s="71">
        <f t="shared" si="28"/>
        <v>1424.909090909091</v>
      </c>
      <c r="N37" s="67">
        <f t="shared" si="29"/>
        <v>129</v>
      </c>
      <c r="O37" s="72">
        <f t="shared" si="30"/>
        <v>106</v>
      </c>
      <c r="P37" s="73">
        <v>106</v>
      </c>
      <c r="Q37" s="74">
        <v>1</v>
      </c>
      <c r="R37" s="75">
        <v>74</v>
      </c>
      <c r="S37" s="76">
        <v>2</v>
      </c>
      <c r="T37" s="77">
        <v>90</v>
      </c>
      <c r="U37" s="78">
        <v>0</v>
      </c>
      <c r="V37" s="75">
        <v>98</v>
      </c>
      <c r="W37" s="78">
        <v>2</v>
      </c>
      <c r="X37" s="77">
        <v>108</v>
      </c>
      <c r="Y37" s="78">
        <v>2</v>
      </c>
      <c r="Z37" s="77">
        <v>100</v>
      </c>
      <c r="AA37" s="78">
        <v>1</v>
      </c>
      <c r="AB37" s="77">
        <v>75</v>
      </c>
      <c r="AC37" s="76">
        <v>0</v>
      </c>
      <c r="AD37" s="73">
        <v>112</v>
      </c>
      <c r="AE37" s="74">
        <v>1</v>
      </c>
      <c r="AF37" s="79">
        <v>135</v>
      </c>
      <c r="AG37" s="76">
        <v>1</v>
      </c>
      <c r="AH37" s="75">
        <v>94</v>
      </c>
      <c r="AI37" s="78">
        <v>0</v>
      </c>
      <c r="AJ37" s="75">
        <v>113</v>
      </c>
      <c r="AK37" s="78">
        <v>2</v>
      </c>
      <c r="AL37" s="50"/>
      <c r="AM37" s="23"/>
      <c r="AN37" s="50"/>
      <c r="AO37" s="80">
        <f t="shared" ref="AO37:AO68" si="35">IF(B37="BRIVS",0,(LOOKUP(P37,$A$5:$A$150,$G$5:$G$150)))</f>
        <v>1400</v>
      </c>
      <c r="AP37" s="56">
        <f t="shared" ref="AP37:AP68" si="36">IF(B37="BRIVS",0,(LOOKUP(R37,$A$5:$A$150,$G$5:$G$150)))</f>
        <v>1547</v>
      </c>
      <c r="AQ37" s="81">
        <f t="shared" ref="AQ37:AQ68" si="37">IF(B37="BRIVS",0,(LOOKUP(T37,$A$5:$A$150,$G$5:$G$150)))</f>
        <v>1461</v>
      </c>
      <c r="AR37" s="56">
        <f t="shared" ref="AR37:AR68" si="38">IF(B37="BRIVS",0,(LOOKUP(V37,$A$5:$A$150,$G$5:$G$150)))</f>
        <v>1419</v>
      </c>
      <c r="AS37" s="81">
        <f t="shared" ref="AS37:AS68" si="39">IF(B37="BRIVS",0,(LOOKUP(X37,$A$5:$A$150,$G$5:$G$150)))</f>
        <v>1400</v>
      </c>
      <c r="AT37" s="81">
        <f t="shared" ref="AT37:AT68" si="40">IF(B37="BRIVS",0,(LOOKUP(Z37,$A$5:$A$150,$G$5:$G$150)))</f>
        <v>1400</v>
      </c>
      <c r="AU37" s="81">
        <f t="shared" ref="AU37:AU68" si="41">IF(B37="BRIVS",0,(LOOKUP(AB37,$A$5:$A$150,$G$5:$G$150)))</f>
        <v>1541</v>
      </c>
      <c r="AV37" s="81">
        <f t="shared" ref="AV37:AV68" si="42">IF(B37="BRIVS",0,(LOOKUP(AD37,$A$5:$A$150,$G$5:$G$150)))</f>
        <v>1400</v>
      </c>
      <c r="AW37" s="56">
        <f t="shared" ref="AW37:AW68" si="43">IF(B37="BRIVS",0,(LOOKUP(AF37,$A$5:$A$150,$G$5:$G$150)))</f>
        <v>1261</v>
      </c>
      <c r="AX37" s="81">
        <f t="shared" ref="AX37:AX68" si="44">IF(B37="BRIVS",0,(LOOKUP(AH37,$A$5:$A$150,$G$5:$G$150)))</f>
        <v>1445</v>
      </c>
      <c r="AY37" s="81">
        <f t="shared" ref="AY37:AY68" si="45">IF(B37="BRIVS",0,(LOOKUP(AJ37,$A$5:$A$150,$G$5:$G$150)))</f>
        <v>1400</v>
      </c>
      <c r="AZ37" s="2"/>
      <c r="BA37" s="82">
        <f t="shared" ref="BA37:BA68" si="46">IF(P37=999,0,(LOOKUP($P37,$A$5:$A$150,$K$5:$K$150)))</f>
        <v>8</v>
      </c>
      <c r="BB37" s="81">
        <f t="shared" ref="BB37:BB68" si="47">IF(R37=999,0,(LOOKUP($R37,$A$5:$A$150,$K$5:$K$150)))</f>
        <v>13</v>
      </c>
      <c r="BC37" s="81">
        <f t="shared" ref="BC37:BC68" si="48">IF(T37=999,0,(LOOKUP($T37,$A$5:$A$150,$K$5:$K$150)))</f>
        <v>12</v>
      </c>
      <c r="BD37" s="56">
        <f t="shared" ref="BD37:BD68" si="49">IF(V37=999,0,(LOOKUP($V37,$A$5:$A$150,$K$5:$K$150)))</f>
        <v>10</v>
      </c>
      <c r="BE37" s="81">
        <f t="shared" ref="BE37:BE68" si="50">IF(X37=999,0,(LOOKUP($X37,$A$5:$A$150,$K$5:$K$150)))</f>
        <v>12</v>
      </c>
      <c r="BF37" s="81">
        <f t="shared" ref="BF37:BF68" si="51">IF(Z37=999,0,(LOOKUP($Z37,$A$5:$A$150,$K$5:$K$150)))</f>
        <v>14</v>
      </c>
      <c r="BG37" s="81">
        <f t="shared" ref="BG37:BG68" si="52">IF(AB37=999,0,(LOOKUP($AB37,$A$5:$A$150,$K$5:$K$150)))</f>
        <v>15</v>
      </c>
      <c r="BH37" s="81">
        <f t="shared" ref="BH37:BH68" si="53">IF(AD37=999,0,(LOOKUP($AD37,$A$5:$A$150,$K$5:$K$150)))</f>
        <v>10</v>
      </c>
      <c r="BI37" s="81">
        <f t="shared" ref="BI37:BI68" si="54">IF(AF37=999,0,(LOOKUP($AF37,$A$5:$A$150,$K$5:$K$150)))</f>
        <v>12</v>
      </c>
      <c r="BJ37" s="81">
        <f t="shared" ref="BJ37:BJ68" si="55">IF(AH37=999,0,(LOOKUP($AH37,$A$5:$A$150,$K$5:$K$150)))</f>
        <v>13</v>
      </c>
      <c r="BK37" s="81">
        <f t="shared" ref="BK37:BK68" si="56">IF(AJ37=999,0,(LOOKUP($AJ37,$A$5:$A$150,$K$5:$K$150)))</f>
        <v>10</v>
      </c>
      <c r="BL37" s="57">
        <f t="shared" si="31"/>
        <v>129</v>
      </c>
      <c r="BM37" s="56">
        <f t="shared" si="32"/>
        <v>8</v>
      </c>
      <c r="BN37" s="56">
        <f t="shared" si="33"/>
        <v>15</v>
      </c>
      <c r="BO37" s="58">
        <f t="shared" si="34"/>
        <v>106</v>
      </c>
      <c r="BQ37" s="83">
        <f t="shared" ref="BQ37:BQ68" si="57">COUNTIF($K$5:$K$150,"&lt;"&amp;K37)+COUNTIFS($K$5:$K$150,K37,$N$5:$N$150,"&lt;"&amp;N37)+COUNTIFS($K$5:$K$150,K37,$N$5:$N$150,N37,$O$5:$O$150,"&lt;"&amp;O37)+1</f>
        <v>90</v>
      </c>
      <c r="BR37" s="84">
        <f t="shared" ref="BR37:BR68" si="58">IF(L37=0,0,RANK(BQ37,$BQ$5:$BQ$150,0))</f>
        <v>57</v>
      </c>
    </row>
    <row r="38" spans="1:70" ht="13.8" x14ac:dyDescent="0.25">
      <c r="A38" s="61">
        <v>34</v>
      </c>
      <c r="B38" s="62" t="s">
        <v>65</v>
      </c>
      <c r="C38" s="63" t="s">
        <v>31</v>
      </c>
      <c r="D38" s="89"/>
      <c r="E38" s="64">
        <f t="shared" si="24"/>
        <v>1705</v>
      </c>
      <c r="F38" s="65">
        <f t="shared" si="25"/>
        <v>-53.000000000000007</v>
      </c>
      <c r="G38" s="67">
        <v>1758</v>
      </c>
      <c r="H38" s="66"/>
      <c r="I38" s="67">
        <f t="shared" si="26"/>
        <v>373.4545454545455</v>
      </c>
      <c r="J38" s="68">
        <f t="shared" si="27"/>
        <v>113</v>
      </c>
      <c r="K38" s="69">
        <v>9</v>
      </c>
      <c r="L38" s="70">
        <v>11</v>
      </c>
      <c r="M38" s="71">
        <f t="shared" si="28"/>
        <v>1384.5454545454545</v>
      </c>
      <c r="N38" s="67">
        <f t="shared" si="29"/>
        <v>99</v>
      </c>
      <c r="O38" s="72">
        <f t="shared" si="30"/>
        <v>81</v>
      </c>
      <c r="P38" s="73">
        <v>107</v>
      </c>
      <c r="Q38" s="74">
        <v>1</v>
      </c>
      <c r="R38" s="75">
        <v>103</v>
      </c>
      <c r="S38" s="76">
        <v>0</v>
      </c>
      <c r="T38" s="77">
        <v>119</v>
      </c>
      <c r="U38" s="78">
        <v>0</v>
      </c>
      <c r="V38" s="75">
        <v>96</v>
      </c>
      <c r="W38" s="78">
        <v>2</v>
      </c>
      <c r="X38" s="77">
        <v>97</v>
      </c>
      <c r="Y38" s="78">
        <v>0</v>
      </c>
      <c r="Z38" s="77">
        <v>86</v>
      </c>
      <c r="AA38" s="78">
        <v>1</v>
      </c>
      <c r="AB38" s="77">
        <v>101</v>
      </c>
      <c r="AC38" s="76">
        <v>2</v>
      </c>
      <c r="AD38" s="73">
        <v>145</v>
      </c>
      <c r="AE38" s="74">
        <v>1</v>
      </c>
      <c r="AF38" s="79">
        <v>109</v>
      </c>
      <c r="AG38" s="76">
        <v>0</v>
      </c>
      <c r="AH38" s="75">
        <v>105</v>
      </c>
      <c r="AI38" s="78">
        <v>0</v>
      </c>
      <c r="AJ38" s="75">
        <v>123</v>
      </c>
      <c r="AK38" s="78">
        <v>2</v>
      </c>
      <c r="AL38" s="50"/>
      <c r="AM38" s="23"/>
      <c r="AN38" s="50"/>
      <c r="AO38" s="80">
        <f t="shared" si="35"/>
        <v>1400</v>
      </c>
      <c r="AP38" s="56">
        <f t="shared" si="36"/>
        <v>1400</v>
      </c>
      <c r="AQ38" s="81">
        <f t="shared" si="37"/>
        <v>1383</v>
      </c>
      <c r="AR38" s="56">
        <f t="shared" si="38"/>
        <v>1433</v>
      </c>
      <c r="AS38" s="81">
        <f t="shared" si="39"/>
        <v>1420</v>
      </c>
      <c r="AT38" s="81">
        <f t="shared" si="40"/>
        <v>1474</v>
      </c>
      <c r="AU38" s="81">
        <f t="shared" si="41"/>
        <v>1400</v>
      </c>
      <c r="AV38" s="81">
        <f t="shared" si="42"/>
        <v>1200</v>
      </c>
      <c r="AW38" s="56">
        <f t="shared" si="43"/>
        <v>1400</v>
      </c>
      <c r="AX38" s="81">
        <f t="shared" si="44"/>
        <v>1400</v>
      </c>
      <c r="AY38" s="81">
        <f t="shared" si="45"/>
        <v>1320</v>
      </c>
      <c r="AZ38" s="2"/>
      <c r="BA38" s="82">
        <f t="shared" si="46"/>
        <v>8</v>
      </c>
      <c r="BB38" s="81">
        <f t="shared" si="47"/>
        <v>8</v>
      </c>
      <c r="BC38" s="81">
        <f t="shared" si="48"/>
        <v>8</v>
      </c>
      <c r="BD38" s="56">
        <f t="shared" si="49"/>
        <v>6</v>
      </c>
      <c r="BE38" s="81">
        <f t="shared" si="50"/>
        <v>12</v>
      </c>
      <c r="BF38" s="81">
        <f t="shared" si="51"/>
        <v>10</v>
      </c>
      <c r="BG38" s="81">
        <f t="shared" si="52"/>
        <v>7</v>
      </c>
      <c r="BH38" s="81">
        <f t="shared" si="53"/>
        <v>10</v>
      </c>
      <c r="BI38" s="81">
        <f t="shared" si="54"/>
        <v>12</v>
      </c>
      <c r="BJ38" s="81">
        <f t="shared" si="55"/>
        <v>11</v>
      </c>
      <c r="BK38" s="81">
        <f t="shared" si="56"/>
        <v>7</v>
      </c>
      <c r="BL38" s="57">
        <f t="shared" si="31"/>
        <v>99</v>
      </c>
      <c r="BM38" s="56">
        <f t="shared" si="32"/>
        <v>6</v>
      </c>
      <c r="BN38" s="56">
        <f t="shared" si="33"/>
        <v>12</v>
      </c>
      <c r="BO38" s="58">
        <f t="shared" si="34"/>
        <v>81</v>
      </c>
      <c r="BQ38" s="83">
        <f t="shared" si="57"/>
        <v>34</v>
      </c>
      <c r="BR38" s="84">
        <f t="shared" si="58"/>
        <v>113</v>
      </c>
    </row>
    <row r="39" spans="1:70" ht="13.8" x14ac:dyDescent="0.25">
      <c r="A39" s="61">
        <v>35</v>
      </c>
      <c r="B39" s="62" t="s">
        <v>66</v>
      </c>
      <c r="C39" s="63" t="s">
        <v>44</v>
      </c>
      <c r="D39" s="89"/>
      <c r="E39" s="64">
        <f t="shared" si="24"/>
        <v>1736</v>
      </c>
      <c r="F39" s="65">
        <f t="shared" si="25"/>
        <v>-13.000000000000007</v>
      </c>
      <c r="G39" s="67">
        <v>1749</v>
      </c>
      <c r="H39" s="66"/>
      <c r="I39" s="67">
        <f t="shared" si="26"/>
        <v>332.18181818181824</v>
      </c>
      <c r="J39" s="68">
        <f t="shared" si="27"/>
        <v>34</v>
      </c>
      <c r="K39" s="69">
        <v>13</v>
      </c>
      <c r="L39" s="70">
        <v>11</v>
      </c>
      <c r="M39" s="71">
        <f t="shared" si="28"/>
        <v>1416.8181818181818</v>
      </c>
      <c r="N39" s="67">
        <f t="shared" si="29"/>
        <v>128</v>
      </c>
      <c r="O39" s="72">
        <f t="shared" si="30"/>
        <v>104</v>
      </c>
      <c r="P39" s="73">
        <v>108</v>
      </c>
      <c r="Q39" s="74">
        <v>1</v>
      </c>
      <c r="R39" s="75">
        <v>110</v>
      </c>
      <c r="S39" s="76">
        <v>2</v>
      </c>
      <c r="T39" s="77">
        <v>100</v>
      </c>
      <c r="U39" s="78">
        <v>1</v>
      </c>
      <c r="V39" s="75">
        <v>112</v>
      </c>
      <c r="W39" s="78">
        <v>0</v>
      </c>
      <c r="X39" s="77">
        <v>70</v>
      </c>
      <c r="Y39" s="78">
        <v>2</v>
      </c>
      <c r="Z39" s="77">
        <v>114</v>
      </c>
      <c r="AA39" s="78">
        <v>0</v>
      </c>
      <c r="AB39" s="77">
        <v>116</v>
      </c>
      <c r="AC39" s="76">
        <v>0</v>
      </c>
      <c r="AD39" s="73">
        <v>88</v>
      </c>
      <c r="AE39" s="74">
        <v>2</v>
      </c>
      <c r="AF39" s="79">
        <v>113</v>
      </c>
      <c r="AG39" s="76">
        <v>2</v>
      </c>
      <c r="AH39" s="75">
        <v>131</v>
      </c>
      <c r="AI39" s="78">
        <v>2</v>
      </c>
      <c r="AJ39" s="75">
        <v>94</v>
      </c>
      <c r="AK39" s="78">
        <v>1</v>
      </c>
      <c r="AL39" s="50"/>
      <c r="AM39" s="23"/>
      <c r="AN39" s="50"/>
      <c r="AO39" s="80">
        <f t="shared" si="35"/>
        <v>1400</v>
      </c>
      <c r="AP39" s="56">
        <f t="shared" si="36"/>
        <v>1400</v>
      </c>
      <c r="AQ39" s="81">
        <f t="shared" si="37"/>
        <v>1400</v>
      </c>
      <c r="AR39" s="56">
        <f t="shared" si="38"/>
        <v>1400</v>
      </c>
      <c r="AS39" s="81">
        <f t="shared" si="39"/>
        <v>1572</v>
      </c>
      <c r="AT39" s="81">
        <f t="shared" si="40"/>
        <v>1400</v>
      </c>
      <c r="AU39" s="81">
        <f t="shared" si="41"/>
        <v>1400</v>
      </c>
      <c r="AV39" s="81">
        <f t="shared" si="42"/>
        <v>1468</v>
      </c>
      <c r="AW39" s="56">
        <f t="shared" si="43"/>
        <v>1400</v>
      </c>
      <c r="AX39" s="81">
        <f t="shared" si="44"/>
        <v>1300</v>
      </c>
      <c r="AY39" s="81">
        <f t="shared" si="45"/>
        <v>1445</v>
      </c>
      <c r="AZ39" s="2"/>
      <c r="BA39" s="82">
        <f t="shared" si="46"/>
        <v>12</v>
      </c>
      <c r="BB39" s="81">
        <f t="shared" si="47"/>
        <v>14</v>
      </c>
      <c r="BC39" s="81">
        <f t="shared" si="48"/>
        <v>14</v>
      </c>
      <c r="BD39" s="56">
        <f t="shared" si="49"/>
        <v>10</v>
      </c>
      <c r="BE39" s="81">
        <f t="shared" si="50"/>
        <v>12</v>
      </c>
      <c r="BF39" s="81">
        <f t="shared" si="51"/>
        <v>11</v>
      </c>
      <c r="BG39" s="81">
        <f t="shared" si="52"/>
        <v>12</v>
      </c>
      <c r="BH39" s="81">
        <f t="shared" si="53"/>
        <v>10</v>
      </c>
      <c r="BI39" s="81">
        <f t="shared" si="54"/>
        <v>10</v>
      </c>
      <c r="BJ39" s="81">
        <f t="shared" si="55"/>
        <v>10</v>
      </c>
      <c r="BK39" s="81">
        <f t="shared" si="56"/>
        <v>13</v>
      </c>
      <c r="BL39" s="57">
        <f t="shared" si="31"/>
        <v>128</v>
      </c>
      <c r="BM39" s="56">
        <f t="shared" si="32"/>
        <v>10</v>
      </c>
      <c r="BN39" s="56">
        <f t="shared" si="33"/>
        <v>14</v>
      </c>
      <c r="BO39" s="58">
        <f t="shared" si="34"/>
        <v>104</v>
      </c>
      <c r="BQ39" s="83">
        <f t="shared" si="57"/>
        <v>113</v>
      </c>
      <c r="BR39" s="84">
        <f t="shared" si="58"/>
        <v>34</v>
      </c>
    </row>
    <row r="40" spans="1:70" ht="13.8" x14ac:dyDescent="0.25">
      <c r="A40" s="61">
        <v>36</v>
      </c>
      <c r="B40" s="62" t="s">
        <v>67</v>
      </c>
      <c r="C40" s="63" t="s">
        <v>31</v>
      </c>
      <c r="D40" s="89"/>
      <c r="E40" s="64">
        <f t="shared" si="24"/>
        <v>1696</v>
      </c>
      <c r="F40" s="65">
        <f t="shared" si="25"/>
        <v>-23.000000000000007</v>
      </c>
      <c r="G40" s="67">
        <v>1719</v>
      </c>
      <c r="H40" s="66"/>
      <c r="I40" s="67">
        <f t="shared" si="26"/>
        <v>308.5454545454545</v>
      </c>
      <c r="J40" s="68">
        <f t="shared" si="27"/>
        <v>51</v>
      </c>
      <c r="K40" s="69">
        <v>12</v>
      </c>
      <c r="L40" s="70">
        <v>11</v>
      </c>
      <c r="M40" s="71">
        <f t="shared" si="28"/>
        <v>1410.4545454545455</v>
      </c>
      <c r="N40" s="67">
        <f t="shared" si="29"/>
        <v>133</v>
      </c>
      <c r="O40" s="72">
        <f t="shared" si="30"/>
        <v>106</v>
      </c>
      <c r="P40" s="73">
        <v>109</v>
      </c>
      <c r="Q40" s="74">
        <v>2</v>
      </c>
      <c r="R40" s="75">
        <v>131</v>
      </c>
      <c r="S40" s="76">
        <v>0</v>
      </c>
      <c r="T40" s="77">
        <v>88</v>
      </c>
      <c r="U40" s="78">
        <v>2</v>
      </c>
      <c r="V40" s="75">
        <v>111</v>
      </c>
      <c r="W40" s="78">
        <v>1</v>
      </c>
      <c r="X40" s="77">
        <v>115</v>
      </c>
      <c r="Y40" s="78">
        <v>2</v>
      </c>
      <c r="Z40" s="77">
        <v>83</v>
      </c>
      <c r="AA40" s="78">
        <v>1</v>
      </c>
      <c r="AB40" s="77">
        <v>125</v>
      </c>
      <c r="AC40" s="76">
        <v>1</v>
      </c>
      <c r="AD40" s="73">
        <v>97</v>
      </c>
      <c r="AE40" s="74">
        <v>2</v>
      </c>
      <c r="AF40" s="79">
        <v>93</v>
      </c>
      <c r="AG40" s="76">
        <v>0</v>
      </c>
      <c r="AH40" s="75">
        <v>66</v>
      </c>
      <c r="AI40" s="78">
        <v>0</v>
      </c>
      <c r="AJ40" s="75">
        <v>133</v>
      </c>
      <c r="AK40" s="78">
        <v>1</v>
      </c>
      <c r="AL40" s="50"/>
      <c r="AM40" s="23"/>
      <c r="AN40" s="50"/>
      <c r="AO40" s="80">
        <f t="shared" si="35"/>
        <v>1400</v>
      </c>
      <c r="AP40" s="56">
        <f t="shared" si="36"/>
        <v>1300</v>
      </c>
      <c r="AQ40" s="81">
        <f t="shared" si="37"/>
        <v>1468</v>
      </c>
      <c r="AR40" s="56">
        <f t="shared" si="38"/>
        <v>1400</v>
      </c>
      <c r="AS40" s="81">
        <f t="shared" si="39"/>
        <v>1400</v>
      </c>
      <c r="AT40" s="81">
        <f t="shared" si="40"/>
        <v>1487</v>
      </c>
      <c r="AU40" s="81">
        <f t="shared" si="41"/>
        <v>1300</v>
      </c>
      <c r="AV40" s="81">
        <f t="shared" si="42"/>
        <v>1420</v>
      </c>
      <c r="AW40" s="56">
        <f t="shared" si="43"/>
        <v>1446</v>
      </c>
      <c r="AX40" s="81">
        <f t="shared" si="44"/>
        <v>1594</v>
      </c>
      <c r="AY40" s="81">
        <f t="shared" si="45"/>
        <v>1300</v>
      </c>
      <c r="AZ40" s="2"/>
      <c r="BA40" s="82">
        <f t="shared" si="46"/>
        <v>12</v>
      </c>
      <c r="BB40" s="81">
        <f t="shared" si="47"/>
        <v>10</v>
      </c>
      <c r="BC40" s="81">
        <f t="shared" si="48"/>
        <v>10</v>
      </c>
      <c r="BD40" s="56">
        <f t="shared" si="49"/>
        <v>12</v>
      </c>
      <c r="BE40" s="81">
        <f t="shared" si="50"/>
        <v>10</v>
      </c>
      <c r="BF40" s="81">
        <f t="shared" si="51"/>
        <v>17</v>
      </c>
      <c r="BG40" s="81">
        <f t="shared" si="52"/>
        <v>12</v>
      </c>
      <c r="BH40" s="81">
        <f t="shared" si="53"/>
        <v>12</v>
      </c>
      <c r="BI40" s="81">
        <f t="shared" si="54"/>
        <v>13</v>
      </c>
      <c r="BJ40" s="81">
        <f t="shared" si="55"/>
        <v>13</v>
      </c>
      <c r="BK40" s="81">
        <f t="shared" si="56"/>
        <v>12</v>
      </c>
      <c r="BL40" s="57">
        <f t="shared" si="31"/>
        <v>133</v>
      </c>
      <c r="BM40" s="56">
        <f t="shared" si="32"/>
        <v>10</v>
      </c>
      <c r="BN40" s="56">
        <f t="shared" si="33"/>
        <v>17</v>
      </c>
      <c r="BO40" s="58">
        <f t="shared" si="34"/>
        <v>106</v>
      </c>
      <c r="BQ40" s="83">
        <f t="shared" si="57"/>
        <v>96</v>
      </c>
      <c r="BR40" s="84">
        <f t="shared" si="58"/>
        <v>51</v>
      </c>
    </row>
    <row r="41" spans="1:70" ht="13.8" x14ac:dyDescent="0.25">
      <c r="A41" s="61">
        <v>37</v>
      </c>
      <c r="B41" s="62" t="s">
        <v>68</v>
      </c>
      <c r="C41" s="63" t="s">
        <v>31</v>
      </c>
      <c r="D41" s="89"/>
      <c r="E41" s="64">
        <f t="shared" si="24"/>
        <v>1666</v>
      </c>
      <c r="F41" s="65">
        <f t="shared" si="25"/>
        <v>-53.000000000000007</v>
      </c>
      <c r="G41" s="67">
        <v>1719</v>
      </c>
      <c r="H41" s="66"/>
      <c r="I41" s="67">
        <f t="shared" si="26"/>
        <v>308.18181818181824</v>
      </c>
      <c r="J41" s="68">
        <f t="shared" si="27"/>
        <v>109</v>
      </c>
      <c r="K41" s="69">
        <v>9</v>
      </c>
      <c r="L41" s="70">
        <v>11</v>
      </c>
      <c r="M41" s="71">
        <f t="shared" si="28"/>
        <v>1410.8181818181818</v>
      </c>
      <c r="N41" s="67">
        <f t="shared" si="29"/>
        <v>120</v>
      </c>
      <c r="O41" s="72">
        <f t="shared" si="30"/>
        <v>97</v>
      </c>
      <c r="P41" s="73">
        <v>110</v>
      </c>
      <c r="Q41" s="74">
        <v>1</v>
      </c>
      <c r="R41" s="75">
        <v>108</v>
      </c>
      <c r="S41" s="76">
        <v>0</v>
      </c>
      <c r="T41" s="77">
        <v>122</v>
      </c>
      <c r="U41" s="78">
        <v>2</v>
      </c>
      <c r="V41" s="75">
        <v>114</v>
      </c>
      <c r="W41" s="78">
        <v>0</v>
      </c>
      <c r="X41" s="77">
        <v>98</v>
      </c>
      <c r="Y41" s="78">
        <v>0</v>
      </c>
      <c r="Z41" s="77">
        <v>89</v>
      </c>
      <c r="AA41" s="78">
        <v>2</v>
      </c>
      <c r="AB41" s="77">
        <v>95</v>
      </c>
      <c r="AC41" s="76">
        <v>2</v>
      </c>
      <c r="AD41" s="73">
        <v>115</v>
      </c>
      <c r="AE41" s="74">
        <v>1</v>
      </c>
      <c r="AF41" s="79">
        <v>94</v>
      </c>
      <c r="AG41" s="76">
        <v>0</v>
      </c>
      <c r="AH41" s="75">
        <v>113</v>
      </c>
      <c r="AI41" s="78">
        <v>0</v>
      </c>
      <c r="AJ41" s="75">
        <v>102</v>
      </c>
      <c r="AK41" s="78">
        <v>1</v>
      </c>
      <c r="AL41" s="50"/>
      <c r="AM41" s="23"/>
      <c r="AN41" s="50"/>
      <c r="AO41" s="80">
        <f t="shared" si="35"/>
        <v>1400</v>
      </c>
      <c r="AP41" s="56">
        <f t="shared" si="36"/>
        <v>1400</v>
      </c>
      <c r="AQ41" s="81">
        <f t="shared" si="37"/>
        <v>1350</v>
      </c>
      <c r="AR41" s="56">
        <f t="shared" si="38"/>
        <v>1400</v>
      </c>
      <c r="AS41" s="81">
        <f t="shared" si="39"/>
        <v>1419</v>
      </c>
      <c r="AT41" s="81">
        <f t="shared" si="40"/>
        <v>1464</v>
      </c>
      <c r="AU41" s="81">
        <f t="shared" si="41"/>
        <v>1441</v>
      </c>
      <c r="AV41" s="81">
        <f t="shared" si="42"/>
        <v>1400</v>
      </c>
      <c r="AW41" s="56">
        <f t="shared" si="43"/>
        <v>1445</v>
      </c>
      <c r="AX41" s="81">
        <f t="shared" si="44"/>
        <v>1400</v>
      </c>
      <c r="AY41" s="81">
        <f t="shared" si="45"/>
        <v>1400</v>
      </c>
      <c r="AZ41" s="2"/>
      <c r="BA41" s="82">
        <f t="shared" si="46"/>
        <v>14</v>
      </c>
      <c r="BB41" s="81">
        <f t="shared" si="47"/>
        <v>12</v>
      </c>
      <c r="BC41" s="81">
        <f t="shared" si="48"/>
        <v>10</v>
      </c>
      <c r="BD41" s="56">
        <f t="shared" si="49"/>
        <v>11</v>
      </c>
      <c r="BE41" s="81">
        <f t="shared" si="50"/>
        <v>10</v>
      </c>
      <c r="BF41" s="81">
        <f t="shared" si="51"/>
        <v>11</v>
      </c>
      <c r="BG41" s="81">
        <f t="shared" si="52"/>
        <v>10</v>
      </c>
      <c r="BH41" s="81">
        <f t="shared" si="53"/>
        <v>10</v>
      </c>
      <c r="BI41" s="81">
        <f t="shared" si="54"/>
        <v>13</v>
      </c>
      <c r="BJ41" s="81">
        <f t="shared" si="55"/>
        <v>10</v>
      </c>
      <c r="BK41" s="81">
        <f t="shared" si="56"/>
        <v>9</v>
      </c>
      <c r="BL41" s="57">
        <f t="shared" si="31"/>
        <v>120</v>
      </c>
      <c r="BM41" s="56">
        <f t="shared" si="32"/>
        <v>9</v>
      </c>
      <c r="BN41" s="56">
        <f t="shared" si="33"/>
        <v>14</v>
      </c>
      <c r="BO41" s="58">
        <f t="shared" si="34"/>
        <v>97</v>
      </c>
      <c r="BQ41" s="83">
        <f t="shared" si="57"/>
        <v>38</v>
      </c>
      <c r="BR41" s="84">
        <f t="shared" si="58"/>
        <v>109</v>
      </c>
    </row>
    <row r="42" spans="1:70" ht="13.8" x14ac:dyDescent="0.25">
      <c r="A42" s="61">
        <v>38</v>
      </c>
      <c r="B42" s="62" t="s">
        <v>69</v>
      </c>
      <c r="C42" s="63" t="s">
        <v>31</v>
      </c>
      <c r="D42" s="89"/>
      <c r="E42" s="64">
        <f t="shared" si="24"/>
        <v>1694</v>
      </c>
      <c r="F42" s="65">
        <f t="shared" si="25"/>
        <v>-23.000000000000007</v>
      </c>
      <c r="G42" s="67">
        <v>1717</v>
      </c>
      <c r="H42" s="66"/>
      <c r="I42" s="67">
        <f t="shared" si="26"/>
        <v>326.72727272727275</v>
      </c>
      <c r="J42" s="68">
        <f t="shared" si="27"/>
        <v>61</v>
      </c>
      <c r="K42" s="69">
        <v>12</v>
      </c>
      <c r="L42" s="70">
        <v>11</v>
      </c>
      <c r="M42" s="71">
        <f t="shared" si="28"/>
        <v>1390.2727272727273</v>
      </c>
      <c r="N42" s="67">
        <f t="shared" si="29"/>
        <v>127</v>
      </c>
      <c r="O42" s="72">
        <f t="shared" si="30"/>
        <v>104</v>
      </c>
      <c r="P42" s="73">
        <v>111</v>
      </c>
      <c r="Q42" s="74">
        <v>1</v>
      </c>
      <c r="R42" s="75">
        <v>113</v>
      </c>
      <c r="S42" s="76">
        <v>1</v>
      </c>
      <c r="T42" s="77">
        <v>93</v>
      </c>
      <c r="U42" s="78">
        <v>2</v>
      </c>
      <c r="V42" s="75">
        <v>125</v>
      </c>
      <c r="W42" s="78">
        <v>1</v>
      </c>
      <c r="X42" s="77">
        <v>133</v>
      </c>
      <c r="Y42" s="78">
        <v>1</v>
      </c>
      <c r="Z42" s="77">
        <v>91</v>
      </c>
      <c r="AA42" s="78">
        <v>1</v>
      </c>
      <c r="AB42" s="77">
        <v>97</v>
      </c>
      <c r="AC42" s="76">
        <v>0</v>
      </c>
      <c r="AD42" s="73">
        <v>109</v>
      </c>
      <c r="AE42" s="74">
        <v>2</v>
      </c>
      <c r="AF42" s="79">
        <v>143</v>
      </c>
      <c r="AG42" s="76">
        <v>1</v>
      </c>
      <c r="AH42" s="75">
        <v>71</v>
      </c>
      <c r="AI42" s="78">
        <v>2</v>
      </c>
      <c r="AJ42" s="75">
        <v>100</v>
      </c>
      <c r="AK42" s="78">
        <v>0</v>
      </c>
      <c r="AL42" s="50"/>
      <c r="AM42" s="23"/>
      <c r="AN42" s="50"/>
      <c r="AO42" s="80">
        <f t="shared" si="35"/>
        <v>1400</v>
      </c>
      <c r="AP42" s="56">
        <f t="shared" si="36"/>
        <v>1400</v>
      </c>
      <c r="AQ42" s="81">
        <f t="shared" si="37"/>
        <v>1446</v>
      </c>
      <c r="AR42" s="56">
        <f t="shared" si="38"/>
        <v>1300</v>
      </c>
      <c r="AS42" s="81">
        <f t="shared" si="39"/>
        <v>1300</v>
      </c>
      <c r="AT42" s="81">
        <f t="shared" si="40"/>
        <v>1459</v>
      </c>
      <c r="AU42" s="81">
        <f t="shared" si="41"/>
        <v>1420</v>
      </c>
      <c r="AV42" s="81">
        <f t="shared" si="42"/>
        <v>1400</v>
      </c>
      <c r="AW42" s="56">
        <f t="shared" si="43"/>
        <v>1200</v>
      </c>
      <c r="AX42" s="81">
        <f t="shared" si="44"/>
        <v>1568</v>
      </c>
      <c r="AY42" s="81">
        <f t="shared" si="45"/>
        <v>1400</v>
      </c>
      <c r="AZ42" s="2"/>
      <c r="BA42" s="82">
        <f t="shared" si="46"/>
        <v>12</v>
      </c>
      <c r="BB42" s="81">
        <f t="shared" si="47"/>
        <v>10</v>
      </c>
      <c r="BC42" s="81">
        <f t="shared" si="48"/>
        <v>13</v>
      </c>
      <c r="BD42" s="56">
        <f t="shared" si="49"/>
        <v>12</v>
      </c>
      <c r="BE42" s="81">
        <f t="shared" si="50"/>
        <v>12</v>
      </c>
      <c r="BF42" s="81">
        <f t="shared" si="51"/>
        <v>9</v>
      </c>
      <c r="BG42" s="81">
        <f t="shared" si="52"/>
        <v>12</v>
      </c>
      <c r="BH42" s="81">
        <f t="shared" si="53"/>
        <v>12</v>
      </c>
      <c r="BI42" s="81">
        <f t="shared" si="54"/>
        <v>11</v>
      </c>
      <c r="BJ42" s="81">
        <f t="shared" si="55"/>
        <v>10</v>
      </c>
      <c r="BK42" s="81">
        <f t="shared" si="56"/>
        <v>14</v>
      </c>
      <c r="BL42" s="57">
        <f t="shared" si="31"/>
        <v>127</v>
      </c>
      <c r="BM42" s="56">
        <f t="shared" si="32"/>
        <v>9</v>
      </c>
      <c r="BN42" s="56">
        <f t="shared" si="33"/>
        <v>14</v>
      </c>
      <c r="BO42" s="58">
        <f t="shared" si="34"/>
        <v>104</v>
      </c>
      <c r="BQ42" s="83">
        <f t="shared" si="57"/>
        <v>85</v>
      </c>
      <c r="BR42" s="84">
        <f t="shared" si="58"/>
        <v>61</v>
      </c>
    </row>
    <row r="43" spans="1:70" ht="13.8" x14ac:dyDescent="0.25">
      <c r="A43" s="61">
        <v>39</v>
      </c>
      <c r="B43" s="62" t="s">
        <v>70</v>
      </c>
      <c r="C43" s="63" t="s">
        <v>31</v>
      </c>
      <c r="D43" s="89"/>
      <c r="E43" s="64">
        <f t="shared" si="24"/>
        <v>1720.94</v>
      </c>
      <c r="F43" s="65">
        <f t="shared" si="25"/>
        <v>6.9400000000000084</v>
      </c>
      <c r="G43" s="67">
        <v>1714</v>
      </c>
      <c r="H43" s="66"/>
      <c r="I43" s="67">
        <f t="shared" si="26"/>
        <v>104.81818181818176</v>
      </c>
      <c r="J43" s="68">
        <f t="shared" si="27"/>
        <v>19</v>
      </c>
      <c r="K43" s="69">
        <v>14</v>
      </c>
      <c r="L43" s="70">
        <v>11</v>
      </c>
      <c r="M43" s="71">
        <f t="shared" si="28"/>
        <v>1609.1818181818182</v>
      </c>
      <c r="N43" s="67">
        <f t="shared" si="29"/>
        <v>149</v>
      </c>
      <c r="O43" s="72">
        <f t="shared" si="30"/>
        <v>121</v>
      </c>
      <c r="P43" s="73">
        <v>112</v>
      </c>
      <c r="Q43" s="74">
        <v>2</v>
      </c>
      <c r="R43" s="75">
        <v>100</v>
      </c>
      <c r="S43" s="76">
        <v>1</v>
      </c>
      <c r="T43" s="77">
        <v>108</v>
      </c>
      <c r="U43" s="78">
        <v>2</v>
      </c>
      <c r="V43" s="75">
        <v>90</v>
      </c>
      <c r="W43" s="78">
        <v>2</v>
      </c>
      <c r="X43" s="77">
        <v>1</v>
      </c>
      <c r="Y43" s="78">
        <v>0</v>
      </c>
      <c r="Z43" s="77">
        <v>104</v>
      </c>
      <c r="AA43" s="78">
        <v>2</v>
      </c>
      <c r="AB43" s="77">
        <v>6</v>
      </c>
      <c r="AC43" s="76">
        <v>1</v>
      </c>
      <c r="AD43" s="73">
        <v>49</v>
      </c>
      <c r="AE43" s="74">
        <v>1</v>
      </c>
      <c r="AF43" s="79">
        <v>54</v>
      </c>
      <c r="AG43" s="76">
        <v>1</v>
      </c>
      <c r="AH43" s="75">
        <v>75</v>
      </c>
      <c r="AI43" s="78">
        <v>1</v>
      </c>
      <c r="AJ43" s="75">
        <v>79</v>
      </c>
      <c r="AK43" s="78">
        <v>1</v>
      </c>
      <c r="AL43" s="50"/>
      <c r="AM43" s="23"/>
      <c r="AN43" s="50"/>
      <c r="AO43" s="80">
        <f t="shared" si="35"/>
        <v>1400</v>
      </c>
      <c r="AP43" s="56">
        <f t="shared" si="36"/>
        <v>1400</v>
      </c>
      <c r="AQ43" s="81">
        <f t="shared" si="37"/>
        <v>1400</v>
      </c>
      <c r="AR43" s="56">
        <f t="shared" si="38"/>
        <v>1461</v>
      </c>
      <c r="AS43" s="81">
        <f t="shared" si="39"/>
        <v>2244</v>
      </c>
      <c r="AT43" s="81">
        <f t="shared" si="40"/>
        <v>1400</v>
      </c>
      <c r="AU43" s="81">
        <f t="shared" si="41"/>
        <v>2029</v>
      </c>
      <c r="AV43" s="81">
        <f t="shared" si="42"/>
        <v>1675</v>
      </c>
      <c r="AW43" s="56">
        <f t="shared" si="43"/>
        <v>1647</v>
      </c>
      <c r="AX43" s="81">
        <f t="shared" si="44"/>
        <v>1541</v>
      </c>
      <c r="AY43" s="81">
        <f t="shared" si="45"/>
        <v>1504</v>
      </c>
      <c r="AZ43" s="2"/>
      <c r="BA43" s="82">
        <f t="shared" si="46"/>
        <v>10</v>
      </c>
      <c r="BB43" s="81">
        <f t="shared" si="47"/>
        <v>14</v>
      </c>
      <c r="BC43" s="81">
        <f t="shared" si="48"/>
        <v>12</v>
      </c>
      <c r="BD43" s="56">
        <f t="shared" si="49"/>
        <v>12</v>
      </c>
      <c r="BE43" s="81">
        <f t="shared" si="50"/>
        <v>18</v>
      </c>
      <c r="BF43" s="81">
        <f t="shared" si="51"/>
        <v>14</v>
      </c>
      <c r="BG43" s="81">
        <f t="shared" si="52"/>
        <v>12</v>
      </c>
      <c r="BH43" s="81">
        <f t="shared" si="53"/>
        <v>13</v>
      </c>
      <c r="BI43" s="81">
        <f t="shared" si="54"/>
        <v>15</v>
      </c>
      <c r="BJ43" s="81">
        <f t="shared" si="55"/>
        <v>15</v>
      </c>
      <c r="BK43" s="81">
        <f t="shared" si="56"/>
        <v>14</v>
      </c>
      <c r="BL43" s="57">
        <f t="shared" si="31"/>
        <v>149</v>
      </c>
      <c r="BM43" s="56">
        <f t="shared" si="32"/>
        <v>10</v>
      </c>
      <c r="BN43" s="56">
        <f t="shared" si="33"/>
        <v>18</v>
      </c>
      <c r="BO43" s="58">
        <f t="shared" si="34"/>
        <v>121</v>
      </c>
      <c r="BQ43" s="83">
        <f t="shared" si="57"/>
        <v>128</v>
      </c>
      <c r="BR43" s="84">
        <f t="shared" si="58"/>
        <v>19</v>
      </c>
    </row>
    <row r="44" spans="1:70" ht="13.8" x14ac:dyDescent="0.25">
      <c r="A44" s="61">
        <v>40</v>
      </c>
      <c r="B44" s="62" t="s">
        <v>71</v>
      </c>
      <c r="C44" s="63" t="s">
        <v>31</v>
      </c>
      <c r="D44" s="89"/>
      <c r="E44" s="64">
        <f t="shared" si="24"/>
        <v>1714.6</v>
      </c>
      <c r="F44" s="65">
        <f t="shared" si="25"/>
        <v>0.59999999999996945</v>
      </c>
      <c r="G44" s="67">
        <v>1714</v>
      </c>
      <c r="H44" s="66"/>
      <c r="I44" s="67">
        <f t="shared" si="26"/>
        <v>133.63636363636374</v>
      </c>
      <c r="J44" s="68">
        <f t="shared" si="27"/>
        <v>20</v>
      </c>
      <c r="K44" s="69">
        <v>14</v>
      </c>
      <c r="L44" s="70">
        <v>11</v>
      </c>
      <c r="M44" s="71">
        <f t="shared" si="28"/>
        <v>1580.3636363636363</v>
      </c>
      <c r="N44" s="67">
        <f t="shared" si="29"/>
        <v>141</v>
      </c>
      <c r="O44" s="72">
        <f t="shared" si="30"/>
        <v>115</v>
      </c>
      <c r="P44" s="73">
        <v>113</v>
      </c>
      <c r="Q44" s="74">
        <v>1</v>
      </c>
      <c r="R44" s="75">
        <v>111</v>
      </c>
      <c r="S44" s="76">
        <v>1</v>
      </c>
      <c r="T44" s="77">
        <v>105</v>
      </c>
      <c r="U44" s="78">
        <v>2</v>
      </c>
      <c r="V44" s="75">
        <v>127</v>
      </c>
      <c r="W44" s="78">
        <v>2</v>
      </c>
      <c r="X44" s="77">
        <v>4</v>
      </c>
      <c r="Y44" s="78">
        <v>0</v>
      </c>
      <c r="Z44" s="77">
        <v>116</v>
      </c>
      <c r="AA44" s="78">
        <v>2</v>
      </c>
      <c r="AB44" s="77">
        <v>90</v>
      </c>
      <c r="AC44" s="76">
        <v>2</v>
      </c>
      <c r="AD44" s="73">
        <v>51</v>
      </c>
      <c r="AE44" s="74">
        <v>2</v>
      </c>
      <c r="AF44" s="79">
        <v>19</v>
      </c>
      <c r="AG44" s="76">
        <v>0</v>
      </c>
      <c r="AH44" s="75">
        <v>100</v>
      </c>
      <c r="AI44" s="78">
        <v>2</v>
      </c>
      <c r="AJ44" s="75">
        <v>5</v>
      </c>
      <c r="AK44" s="78">
        <v>0</v>
      </c>
      <c r="AL44" s="50"/>
      <c r="AM44" s="23"/>
      <c r="AN44" s="50"/>
      <c r="AO44" s="80">
        <f t="shared" si="35"/>
        <v>1400</v>
      </c>
      <c r="AP44" s="56">
        <f t="shared" si="36"/>
        <v>1400</v>
      </c>
      <c r="AQ44" s="81">
        <f t="shared" si="37"/>
        <v>1400</v>
      </c>
      <c r="AR44" s="56">
        <f t="shared" si="38"/>
        <v>1300</v>
      </c>
      <c r="AS44" s="81">
        <f t="shared" si="39"/>
        <v>2087</v>
      </c>
      <c r="AT44" s="81">
        <f t="shared" si="40"/>
        <v>1400</v>
      </c>
      <c r="AU44" s="81">
        <f t="shared" si="41"/>
        <v>1461</v>
      </c>
      <c r="AV44" s="81">
        <f t="shared" si="42"/>
        <v>1662</v>
      </c>
      <c r="AW44" s="56">
        <f t="shared" si="43"/>
        <v>1837</v>
      </c>
      <c r="AX44" s="81">
        <f t="shared" si="44"/>
        <v>1400</v>
      </c>
      <c r="AY44" s="81">
        <f t="shared" si="45"/>
        <v>2037</v>
      </c>
      <c r="AZ44" s="2"/>
      <c r="BA44" s="82">
        <f t="shared" si="46"/>
        <v>10</v>
      </c>
      <c r="BB44" s="81">
        <f t="shared" si="47"/>
        <v>12</v>
      </c>
      <c r="BC44" s="81">
        <f t="shared" si="48"/>
        <v>11</v>
      </c>
      <c r="BD44" s="56">
        <f t="shared" si="49"/>
        <v>12</v>
      </c>
      <c r="BE44" s="81">
        <f t="shared" si="50"/>
        <v>15</v>
      </c>
      <c r="BF44" s="81">
        <f t="shared" si="51"/>
        <v>12</v>
      </c>
      <c r="BG44" s="81">
        <f t="shared" si="52"/>
        <v>12</v>
      </c>
      <c r="BH44" s="81">
        <f t="shared" si="53"/>
        <v>12</v>
      </c>
      <c r="BI44" s="81">
        <f t="shared" si="54"/>
        <v>15</v>
      </c>
      <c r="BJ44" s="81">
        <f t="shared" si="55"/>
        <v>14</v>
      </c>
      <c r="BK44" s="81">
        <f t="shared" si="56"/>
        <v>16</v>
      </c>
      <c r="BL44" s="57">
        <f t="shared" si="31"/>
        <v>141</v>
      </c>
      <c r="BM44" s="56">
        <f t="shared" si="32"/>
        <v>10</v>
      </c>
      <c r="BN44" s="56">
        <f t="shared" si="33"/>
        <v>16</v>
      </c>
      <c r="BO44" s="58">
        <f t="shared" si="34"/>
        <v>115</v>
      </c>
      <c r="BQ44" s="83">
        <f t="shared" si="57"/>
        <v>126</v>
      </c>
      <c r="BR44" s="84">
        <f t="shared" si="58"/>
        <v>20</v>
      </c>
    </row>
    <row r="45" spans="1:70" ht="13.8" x14ac:dyDescent="0.25">
      <c r="A45" s="61">
        <v>41</v>
      </c>
      <c r="B45" s="62" t="s">
        <v>72</v>
      </c>
      <c r="C45" s="63" t="s">
        <v>44</v>
      </c>
      <c r="D45" s="89"/>
      <c r="E45" s="64">
        <f t="shared" si="24"/>
        <v>1668</v>
      </c>
      <c r="F45" s="65">
        <f t="shared" si="25"/>
        <v>-43.000000000000007</v>
      </c>
      <c r="G45" s="90">
        <v>1711</v>
      </c>
      <c r="H45" s="66"/>
      <c r="I45" s="67">
        <f t="shared" si="26"/>
        <v>354.90909090909099</v>
      </c>
      <c r="J45" s="68">
        <f t="shared" si="27"/>
        <v>98</v>
      </c>
      <c r="K45" s="69">
        <v>10</v>
      </c>
      <c r="L45" s="70">
        <v>11</v>
      </c>
      <c r="M45" s="71">
        <f t="shared" si="28"/>
        <v>1356.090909090909</v>
      </c>
      <c r="N45" s="67">
        <f t="shared" si="29"/>
        <v>113</v>
      </c>
      <c r="O45" s="72">
        <f t="shared" si="30"/>
        <v>92</v>
      </c>
      <c r="P45" s="73">
        <v>114</v>
      </c>
      <c r="Q45" s="74">
        <v>1</v>
      </c>
      <c r="R45" s="75">
        <v>120</v>
      </c>
      <c r="S45" s="76">
        <v>0</v>
      </c>
      <c r="T45" s="77">
        <v>110</v>
      </c>
      <c r="U45" s="78">
        <v>0</v>
      </c>
      <c r="V45" s="75">
        <v>122</v>
      </c>
      <c r="W45" s="78">
        <v>0</v>
      </c>
      <c r="X45" s="77">
        <v>136</v>
      </c>
      <c r="Y45" s="78">
        <v>2</v>
      </c>
      <c r="Z45" s="77">
        <v>126</v>
      </c>
      <c r="AA45" s="78">
        <v>2</v>
      </c>
      <c r="AB45" s="77">
        <v>115</v>
      </c>
      <c r="AC45" s="76">
        <v>0</v>
      </c>
      <c r="AD45" s="73">
        <v>89</v>
      </c>
      <c r="AE45" s="74">
        <v>1</v>
      </c>
      <c r="AF45" s="79">
        <v>118</v>
      </c>
      <c r="AG45" s="76">
        <v>2</v>
      </c>
      <c r="AH45" s="75">
        <v>108</v>
      </c>
      <c r="AI45" s="78">
        <v>0</v>
      </c>
      <c r="AJ45" s="75">
        <v>139</v>
      </c>
      <c r="AK45" s="78">
        <v>2</v>
      </c>
      <c r="AL45" s="50"/>
      <c r="AM45" s="23"/>
      <c r="AN45" s="50"/>
      <c r="AO45" s="80">
        <f t="shared" si="35"/>
        <v>1400</v>
      </c>
      <c r="AP45" s="56">
        <f t="shared" si="36"/>
        <v>1368</v>
      </c>
      <c r="AQ45" s="81">
        <f t="shared" si="37"/>
        <v>1400</v>
      </c>
      <c r="AR45" s="56">
        <f t="shared" si="38"/>
        <v>1350</v>
      </c>
      <c r="AS45" s="81">
        <f t="shared" si="39"/>
        <v>1249</v>
      </c>
      <c r="AT45" s="81">
        <f t="shared" si="40"/>
        <v>1300</v>
      </c>
      <c r="AU45" s="81">
        <f t="shared" si="41"/>
        <v>1400</v>
      </c>
      <c r="AV45" s="81">
        <f t="shared" si="42"/>
        <v>1464</v>
      </c>
      <c r="AW45" s="56">
        <f t="shared" si="43"/>
        <v>1386</v>
      </c>
      <c r="AX45" s="81">
        <f t="shared" si="44"/>
        <v>1400</v>
      </c>
      <c r="AY45" s="81">
        <f t="shared" si="45"/>
        <v>1200</v>
      </c>
      <c r="AZ45" s="2"/>
      <c r="BA45" s="82">
        <f t="shared" si="46"/>
        <v>11</v>
      </c>
      <c r="BB45" s="81">
        <f t="shared" si="47"/>
        <v>12</v>
      </c>
      <c r="BC45" s="81">
        <f t="shared" si="48"/>
        <v>14</v>
      </c>
      <c r="BD45" s="56">
        <f t="shared" si="49"/>
        <v>10</v>
      </c>
      <c r="BE45" s="81">
        <f t="shared" si="50"/>
        <v>8</v>
      </c>
      <c r="BF45" s="81">
        <f t="shared" si="51"/>
        <v>10</v>
      </c>
      <c r="BG45" s="81">
        <f t="shared" si="52"/>
        <v>10</v>
      </c>
      <c r="BH45" s="81">
        <f t="shared" si="53"/>
        <v>11</v>
      </c>
      <c r="BI45" s="81">
        <f t="shared" si="54"/>
        <v>7</v>
      </c>
      <c r="BJ45" s="81">
        <f t="shared" si="55"/>
        <v>12</v>
      </c>
      <c r="BK45" s="81">
        <f t="shared" si="56"/>
        <v>8</v>
      </c>
      <c r="BL45" s="57">
        <f t="shared" si="31"/>
        <v>113</v>
      </c>
      <c r="BM45" s="56">
        <f t="shared" si="32"/>
        <v>7</v>
      </c>
      <c r="BN45" s="56">
        <f t="shared" si="33"/>
        <v>14</v>
      </c>
      <c r="BO45" s="58">
        <f t="shared" si="34"/>
        <v>92</v>
      </c>
      <c r="BQ45" s="83">
        <f t="shared" si="57"/>
        <v>49</v>
      </c>
      <c r="BR45" s="84">
        <f t="shared" si="58"/>
        <v>98</v>
      </c>
    </row>
    <row r="46" spans="1:70" ht="13.8" x14ac:dyDescent="0.25">
      <c r="A46" s="61">
        <v>42</v>
      </c>
      <c r="B46" s="62" t="s">
        <v>73</v>
      </c>
      <c r="C46" s="63" t="s">
        <v>31</v>
      </c>
      <c r="D46" s="89"/>
      <c r="E46" s="64">
        <f t="shared" si="24"/>
        <v>1719.98</v>
      </c>
      <c r="F46" s="65">
        <f t="shared" si="25"/>
        <v>15.97999999999999</v>
      </c>
      <c r="G46" s="67">
        <v>1704</v>
      </c>
      <c r="H46" s="66"/>
      <c r="I46" s="67">
        <f t="shared" si="26"/>
        <v>109.18181818181824</v>
      </c>
      <c r="J46" s="68">
        <f t="shared" si="27"/>
        <v>14</v>
      </c>
      <c r="K46" s="69">
        <v>15</v>
      </c>
      <c r="L46" s="70">
        <v>11</v>
      </c>
      <c r="M46" s="71">
        <f t="shared" si="28"/>
        <v>1594.8181818181818</v>
      </c>
      <c r="N46" s="67">
        <f t="shared" si="29"/>
        <v>128</v>
      </c>
      <c r="O46" s="72">
        <f t="shared" si="30"/>
        <v>104</v>
      </c>
      <c r="P46" s="73">
        <v>115</v>
      </c>
      <c r="Q46" s="74">
        <v>1</v>
      </c>
      <c r="R46" s="75">
        <v>119</v>
      </c>
      <c r="S46" s="76">
        <v>2</v>
      </c>
      <c r="T46" s="77">
        <v>103</v>
      </c>
      <c r="U46" s="78">
        <v>2</v>
      </c>
      <c r="V46" s="75">
        <v>7</v>
      </c>
      <c r="W46" s="78">
        <v>2</v>
      </c>
      <c r="X46" s="77">
        <v>5</v>
      </c>
      <c r="Y46" s="78">
        <v>0</v>
      </c>
      <c r="Z46" s="77">
        <v>131</v>
      </c>
      <c r="AA46" s="78">
        <v>1</v>
      </c>
      <c r="AB46" s="77">
        <v>133</v>
      </c>
      <c r="AC46" s="76">
        <v>2</v>
      </c>
      <c r="AD46" s="73">
        <v>3</v>
      </c>
      <c r="AE46" s="74">
        <v>0</v>
      </c>
      <c r="AF46" s="79">
        <v>111</v>
      </c>
      <c r="AG46" s="76">
        <v>1</v>
      </c>
      <c r="AH46" s="75">
        <v>31</v>
      </c>
      <c r="AI46" s="78">
        <v>2</v>
      </c>
      <c r="AJ46" s="75">
        <v>93</v>
      </c>
      <c r="AK46" s="78">
        <v>2</v>
      </c>
      <c r="AL46" s="50"/>
      <c r="AM46" s="23"/>
      <c r="AN46" s="50"/>
      <c r="AO46" s="80">
        <f t="shared" si="35"/>
        <v>1400</v>
      </c>
      <c r="AP46" s="56">
        <f t="shared" si="36"/>
        <v>1383</v>
      </c>
      <c r="AQ46" s="81">
        <f t="shared" si="37"/>
        <v>1400</v>
      </c>
      <c r="AR46" s="56">
        <f t="shared" si="38"/>
        <v>1989</v>
      </c>
      <c r="AS46" s="81">
        <f t="shared" si="39"/>
        <v>2037</v>
      </c>
      <c r="AT46" s="81">
        <f t="shared" si="40"/>
        <v>1300</v>
      </c>
      <c r="AU46" s="81">
        <f t="shared" si="41"/>
        <v>1300</v>
      </c>
      <c r="AV46" s="81">
        <f t="shared" si="42"/>
        <v>2121</v>
      </c>
      <c r="AW46" s="56">
        <f t="shared" si="43"/>
        <v>1400</v>
      </c>
      <c r="AX46" s="81">
        <f t="shared" si="44"/>
        <v>1767</v>
      </c>
      <c r="AY46" s="81">
        <f t="shared" si="45"/>
        <v>1446</v>
      </c>
      <c r="AZ46" s="2"/>
      <c r="BA46" s="82">
        <f t="shared" si="46"/>
        <v>10</v>
      </c>
      <c r="BB46" s="81">
        <f t="shared" si="47"/>
        <v>8</v>
      </c>
      <c r="BC46" s="81">
        <f t="shared" si="48"/>
        <v>8</v>
      </c>
      <c r="BD46" s="56">
        <f t="shared" si="49"/>
        <v>13</v>
      </c>
      <c r="BE46" s="81">
        <f t="shared" si="50"/>
        <v>16</v>
      </c>
      <c r="BF46" s="81">
        <f t="shared" si="51"/>
        <v>10</v>
      </c>
      <c r="BG46" s="81">
        <f t="shared" si="52"/>
        <v>12</v>
      </c>
      <c r="BH46" s="81">
        <f t="shared" si="53"/>
        <v>15</v>
      </c>
      <c r="BI46" s="81">
        <f t="shared" si="54"/>
        <v>12</v>
      </c>
      <c r="BJ46" s="81">
        <f t="shared" si="55"/>
        <v>11</v>
      </c>
      <c r="BK46" s="81">
        <f t="shared" si="56"/>
        <v>13</v>
      </c>
      <c r="BL46" s="57">
        <f t="shared" si="31"/>
        <v>128</v>
      </c>
      <c r="BM46" s="56">
        <f t="shared" si="32"/>
        <v>8</v>
      </c>
      <c r="BN46" s="56">
        <f t="shared" si="33"/>
        <v>16</v>
      </c>
      <c r="BO46" s="58">
        <f t="shared" si="34"/>
        <v>104</v>
      </c>
      <c r="BQ46" s="83">
        <f t="shared" si="57"/>
        <v>133</v>
      </c>
      <c r="BR46" s="84">
        <f t="shared" si="58"/>
        <v>14</v>
      </c>
    </row>
    <row r="47" spans="1:70" ht="13.8" x14ac:dyDescent="0.25">
      <c r="A47" s="61">
        <v>43</v>
      </c>
      <c r="B47" s="62" t="s">
        <v>74</v>
      </c>
      <c r="C47" s="63" t="s">
        <v>44</v>
      </c>
      <c r="D47" s="89"/>
      <c r="E47" s="64">
        <f t="shared" si="24"/>
        <v>1681</v>
      </c>
      <c r="F47" s="65">
        <f t="shared" si="25"/>
        <v>-13.000000000000007</v>
      </c>
      <c r="G47" s="67">
        <v>1694</v>
      </c>
      <c r="H47" s="66"/>
      <c r="I47" s="67">
        <f t="shared" si="26"/>
        <v>278.63636363636374</v>
      </c>
      <c r="J47" s="68">
        <f t="shared" si="27"/>
        <v>36</v>
      </c>
      <c r="K47" s="69">
        <v>13</v>
      </c>
      <c r="L47" s="70">
        <v>11</v>
      </c>
      <c r="M47" s="71">
        <f t="shared" si="28"/>
        <v>1415.3636363636363</v>
      </c>
      <c r="N47" s="67">
        <f t="shared" si="29"/>
        <v>127</v>
      </c>
      <c r="O47" s="72">
        <f t="shared" si="30"/>
        <v>103</v>
      </c>
      <c r="P47" s="73">
        <v>116</v>
      </c>
      <c r="Q47" s="74">
        <v>2</v>
      </c>
      <c r="R47" s="75">
        <v>104</v>
      </c>
      <c r="S47" s="76">
        <v>0</v>
      </c>
      <c r="T47" s="77">
        <v>98</v>
      </c>
      <c r="U47" s="78">
        <v>1</v>
      </c>
      <c r="V47" s="75">
        <v>108</v>
      </c>
      <c r="W47" s="78">
        <v>0</v>
      </c>
      <c r="X47" s="77">
        <v>110</v>
      </c>
      <c r="Y47" s="78">
        <v>0</v>
      </c>
      <c r="Z47" s="77">
        <v>138</v>
      </c>
      <c r="AA47" s="78">
        <v>2</v>
      </c>
      <c r="AB47" s="77">
        <v>122</v>
      </c>
      <c r="AC47" s="76">
        <v>2</v>
      </c>
      <c r="AD47" s="73">
        <v>127</v>
      </c>
      <c r="AE47" s="74">
        <v>1</v>
      </c>
      <c r="AF47" s="79">
        <v>115</v>
      </c>
      <c r="AG47" s="76">
        <v>2</v>
      </c>
      <c r="AH47" s="75">
        <v>112</v>
      </c>
      <c r="AI47" s="78">
        <v>2</v>
      </c>
      <c r="AJ47" s="75">
        <v>11</v>
      </c>
      <c r="AK47" s="78">
        <v>1</v>
      </c>
      <c r="AL47" s="50"/>
      <c r="AM47" s="23"/>
      <c r="AN47" s="50"/>
      <c r="AO47" s="80">
        <f t="shared" si="35"/>
        <v>1400</v>
      </c>
      <c r="AP47" s="56">
        <f t="shared" si="36"/>
        <v>1400</v>
      </c>
      <c r="AQ47" s="81">
        <f t="shared" si="37"/>
        <v>1419</v>
      </c>
      <c r="AR47" s="56">
        <f t="shared" si="38"/>
        <v>1400</v>
      </c>
      <c r="AS47" s="81">
        <f t="shared" si="39"/>
        <v>1400</v>
      </c>
      <c r="AT47" s="81">
        <f t="shared" si="40"/>
        <v>1200</v>
      </c>
      <c r="AU47" s="81">
        <f t="shared" si="41"/>
        <v>1350</v>
      </c>
      <c r="AV47" s="81">
        <f t="shared" si="42"/>
        <v>1300</v>
      </c>
      <c r="AW47" s="56">
        <f t="shared" si="43"/>
        <v>1400</v>
      </c>
      <c r="AX47" s="81">
        <f t="shared" si="44"/>
        <v>1400</v>
      </c>
      <c r="AY47" s="81">
        <f t="shared" si="45"/>
        <v>1900</v>
      </c>
      <c r="AZ47" s="2"/>
      <c r="BA47" s="82">
        <f t="shared" si="46"/>
        <v>12</v>
      </c>
      <c r="BB47" s="81">
        <f t="shared" si="47"/>
        <v>14</v>
      </c>
      <c r="BC47" s="81">
        <f t="shared" si="48"/>
        <v>10</v>
      </c>
      <c r="BD47" s="56">
        <f t="shared" si="49"/>
        <v>12</v>
      </c>
      <c r="BE47" s="81">
        <f t="shared" si="50"/>
        <v>14</v>
      </c>
      <c r="BF47" s="81">
        <f t="shared" si="51"/>
        <v>10</v>
      </c>
      <c r="BG47" s="81">
        <f t="shared" si="52"/>
        <v>10</v>
      </c>
      <c r="BH47" s="81">
        <f t="shared" si="53"/>
        <v>12</v>
      </c>
      <c r="BI47" s="81">
        <f t="shared" si="54"/>
        <v>10</v>
      </c>
      <c r="BJ47" s="81">
        <f t="shared" si="55"/>
        <v>10</v>
      </c>
      <c r="BK47" s="81">
        <f t="shared" si="56"/>
        <v>13</v>
      </c>
      <c r="BL47" s="57">
        <f t="shared" si="31"/>
        <v>127</v>
      </c>
      <c r="BM47" s="56">
        <f t="shared" si="32"/>
        <v>10</v>
      </c>
      <c r="BN47" s="56">
        <f t="shared" si="33"/>
        <v>14</v>
      </c>
      <c r="BO47" s="58">
        <f t="shared" si="34"/>
        <v>103</v>
      </c>
      <c r="BQ47" s="83">
        <f t="shared" si="57"/>
        <v>111</v>
      </c>
      <c r="BR47" s="84">
        <f t="shared" si="58"/>
        <v>36</v>
      </c>
    </row>
    <row r="48" spans="1:70" ht="13.8" x14ac:dyDescent="0.25">
      <c r="A48" s="61">
        <v>44</v>
      </c>
      <c r="B48" s="62" t="s">
        <v>75</v>
      </c>
      <c r="C48" s="63" t="s">
        <v>44</v>
      </c>
      <c r="D48" s="89"/>
      <c r="E48" s="64">
        <f t="shared" si="24"/>
        <v>1683.36</v>
      </c>
      <c r="F48" s="65">
        <f t="shared" si="25"/>
        <v>-5.6400000000000006</v>
      </c>
      <c r="G48" s="67">
        <v>1689</v>
      </c>
      <c r="H48" s="66"/>
      <c r="I48" s="67">
        <f t="shared" si="26"/>
        <v>116.5454545454545</v>
      </c>
      <c r="J48" s="68">
        <f t="shared" si="27"/>
        <v>37</v>
      </c>
      <c r="K48" s="69">
        <v>13</v>
      </c>
      <c r="L48" s="70">
        <v>11</v>
      </c>
      <c r="M48" s="71">
        <f t="shared" si="28"/>
        <v>1572.4545454545455</v>
      </c>
      <c r="N48" s="67">
        <f t="shared" si="29"/>
        <v>123</v>
      </c>
      <c r="O48" s="72">
        <f t="shared" si="30"/>
        <v>103</v>
      </c>
      <c r="P48" s="73">
        <v>117</v>
      </c>
      <c r="Q48" s="74">
        <v>2</v>
      </c>
      <c r="R48" s="75">
        <v>141</v>
      </c>
      <c r="S48" s="76">
        <v>2</v>
      </c>
      <c r="T48" s="77">
        <v>9</v>
      </c>
      <c r="U48" s="78">
        <v>0</v>
      </c>
      <c r="V48" s="75">
        <v>131</v>
      </c>
      <c r="W48" s="78">
        <v>0</v>
      </c>
      <c r="X48" s="77">
        <v>77</v>
      </c>
      <c r="Y48" s="78">
        <v>1</v>
      </c>
      <c r="Z48" s="77">
        <v>123</v>
      </c>
      <c r="AA48" s="78">
        <v>2</v>
      </c>
      <c r="AB48" s="77">
        <v>109</v>
      </c>
      <c r="AC48" s="76">
        <v>2</v>
      </c>
      <c r="AD48" s="73">
        <v>125</v>
      </c>
      <c r="AE48" s="74">
        <v>2</v>
      </c>
      <c r="AF48" s="79">
        <v>5</v>
      </c>
      <c r="AG48" s="76">
        <v>1</v>
      </c>
      <c r="AH48" s="75">
        <v>7</v>
      </c>
      <c r="AI48" s="78">
        <v>1</v>
      </c>
      <c r="AJ48" s="75">
        <v>17</v>
      </c>
      <c r="AK48" s="78">
        <v>0</v>
      </c>
      <c r="AL48" s="50"/>
      <c r="AM48" s="23"/>
      <c r="AN48" s="50"/>
      <c r="AO48" s="80">
        <f t="shared" si="35"/>
        <v>1392</v>
      </c>
      <c r="AP48" s="56">
        <f t="shared" si="36"/>
        <v>1200</v>
      </c>
      <c r="AQ48" s="81">
        <f t="shared" si="37"/>
        <v>1974</v>
      </c>
      <c r="AR48" s="56">
        <f t="shared" si="38"/>
        <v>1300</v>
      </c>
      <c r="AS48" s="81">
        <f t="shared" si="39"/>
        <v>1526</v>
      </c>
      <c r="AT48" s="81">
        <f t="shared" si="40"/>
        <v>1320</v>
      </c>
      <c r="AU48" s="81">
        <f t="shared" si="41"/>
        <v>1400</v>
      </c>
      <c r="AV48" s="81">
        <f t="shared" si="42"/>
        <v>1300</v>
      </c>
      <c r="AW48" s="56">
        <f t="shared" si="43"/>
        <v>2037</v>
      </c>
      <c r="AX48" s="81">
        <f t="shared" si="44"/>
        <v>1989</v>
      </c>
      <c r="AY48" s="81">
        <f t="shared" si="45"/>
        <v>1859</v>
      </c>
      <c r="AZ48" s="2"/>
      <c r="BA48" s="82">
        <f t="shared" si="46"/>
        <v>4</v>
      </c>
      <c r="BB48" s="81">
        <f t="shared" si="47"/>
        <v>11</v>
      </c>
      <c r="BC48" s="81">
        <f t="shared" si="48"/>
        <v>15</v>
      </c>
      <c r="BD48" s="56">
        <f t="shared" si="49"/>
        <v>10</v>
      </c>
      <c r="BE48" s="81">
        <f t="shared" si="50"/>
        <v>8</v>
      </c>
      <c r="BF48" s="81">
        <f t="shared" si="51"/>
        <v>7</v>
      </c>
      <c r="BG48" s="81">
        <f t="shared" si="52"/>
        <v>12</v>
      </c>
      <c r="BH48" s="81">
        <f t="shared" si="53"/>
        <v>12</v>
      </c>
      <c r="BI48" s="81">
        <f t="shared" si="54"/>
        <v>16</v>
      </c>
      <c r="BJ48" s="81">
        <f t="shared" si="55"/>
        <v>13</v>
      </c>
      <c r="BK48" s="81">
        <f t="shared" si="56"/>
        <v>15</v>
      </c>
      <c r="BL48" s="57">
        <f t="shared" si="31"/>
        <v>123</v>
      </c>
      <c r="BM48" s="56">
        <f t="shared" si="32"/>
        <v>4</v>
      </c>
      <c r="BN48" s="56">
        <f t="shared" si="33"/>
        <v>16</v>
      </c>
      <c r="BO48" s="58">
        <f t="shared" si="34"/>
        <v>103</v>
      </c>
      <c r="BQ48" s="83">
        <f t="shared" si="57"/>
        <v>110</v>
      </c>
      <c r="BR48" s="84">
        <f t="shared" si="58"/>
        <v>37</v>
      </c>
    </row>
    <row r="49" spans="1:70" ht="13.8" x14ac:dyDescent="0.25">
      <c r="A49" s="61">
        <v>45</v>
      </c>
      <c r="B49" s="62" t="s">
        <v>76</v>
      </c>
      <c r="C49" s="63" t="s">
        <v>31</v>
      </c>
      <c r="D49" s="89"/>
      <c r="E49" s="64">
        <f t="shared" si="24"/>
        <v>1722.48</v>
      </c>
      <c r="F49" s="65">
        <f t="shared" si="25"/>
        <v>34.47999999999999</v>
      </c>
      <c r="G49" s="67">
        <v>1688</v>
      </c>
      <c r="H49" s="66"/>
      <c r="I49" s="67">
        <f t="shared" si="26"/>
        <v>-111.27272727272725</v>
      </c>
      <c r="J49" s="68">
        <f t="shared" si="27"/>
        <v>43</v>
      </c>
      <c r="K49" s="69">
        <v>12</v>
      </c>
      <c r="L49" s="70">
        <v>11</v>
      </c>
      <c r="M49" s="71">
        <f t="shared" si="28"/>
        <v>1799.2727272727273</v>
      </c>
      <c r="N49" s="67">
        <f t="shared" si="29"/>
        <v>145</v>
      </c>
      <c r="O49" s="72">
        <f t="shared" si="30"/>
        <v>122</v>
      </c>
      <c r="P49" s="73">
        <v>118</v>
      </c>
      <c r="Q49" s="74">
        <v>2</v>
      </c>
      <c r="R49" s="75">
        <v>134</v>
      </c>
      <c r="S49" s="76">
        <v>2</v>
      </c>
      <c r="T49" s="77">
        <v>13</v>
      </c>
      <c r="U49" s="78">
        <v>0</v>
      </c>
      <c r="V49" s="75">
        <v>137</v>
      </c>
      <c r="W49" s="78">
        <v>2</v>
      </c>
      <c r="X49" s="77">
        <v>6</v>
      </c>
      <c r="Y49" s="78">
        <v>2</v>
      </c>
      <c r="Z49" s="77">
        <v>8</v>
      </c>
      <c r="AA49" s="78">
        <v>2</v>
      </c>
      <c r="AB49" s="77">
        <v>16</v>
      </c>
      <c r="AC49" s="76">
        <v>0</v>
      </c>
      <c r="AD49" s="73">
        <v>4</v>
      </c>
      <c r="AE49" s="74">
        <v>1</v>
      </c>
      <c r="AF49" s="79">
        <v>2</v>
      </c>
      <c r="AG49" s="76">
        <v>1</v>
      </c>
      <c r="AH49" s="75">
        <v>5</v>
      </c>
      <c r="AI49" s="78">
        <v>0</v>
      </c>
      <c r="AJ49" s="75">
        <v>20</v>
      </c>
      <c r="AK49" s="78">
        <v>0</v>
      </c>
      <c r="AL49" s="50"/>
      <c r="AM49" s="23"/>
      <c r="AN49" s="50"/>
      <c r="AO49" s="80">
        <f t="shared" si="35"/>
        <v>1386</v>
      </c>
      <c r="AP49" s="56">
        <f t="shared" si="36"/>
        <v>1299</v>
      </c>
      <c r="AQ49" s="81">
        <f t="shared" si="37"/>
        <v>1891</v>
      </c>
      <c r="AR49" s="56">
        <f t="shared" si="38"/>
        <v>1200</v>
      </c>
      <c r="AS49" s="81">
        <f t="shared" si="39"/>
        <v>2029</v>
      </c>
      <c r="AT49" s="81">
        <f t="shared" si="40"/>
        <v>1980</v>
      </c>
      <c r="AU49" s="81">
        <f t="shared" si="41"/>
        <v>1870</v>
      </c>
      <c r="AV49" s="81">
        <f t="shared" si="42"/>
        <v>2087</v>
      </c>
      <c r="AW49" s="56">
        <f t="shared" si="43"/>
        <v>2183</v>
      </c>
      <c r="AX49" s="81">
        <f t="shared" si="44"/>
        <v>2037</v>
      </c>
      <c r="AY49" s="81">
        <f t="shared" si="45"/>
        <v>1830</v>
      </c>
      <c r="AZ49" s="2"/>
      <c r="BA49" s="82">
        <f t="shared" si="46"/>
        <v>7</v>
      </c>
      <c r="BB49" s="81">
        <f t="shared" si="47"/>
        <v>10</v>
      </c>
      <c r="BC49" s="81">
        <f t="shared" si="48"/>
        <v>12</v>
      </c>
      <c r="BD49" s="56">
        <f t="shared" si="49"/>
        <v>15</v>
      </c>
      <c r="BE49" s="81">
        <f t="shared" si="50"/>
        <v>12</v>
      </c>
      <c r="BF49" s="81">
        <f t="shared" si="51"/>
        <v>12</v>
      </c>
      <c r="BG49" s="81">
        <f t="shared" si="52"/>
        <v>16</v>
      </c>
      <c r="BH49" s="81">
        <f t="shared" si="53"/>
        <v>15</v>
      </c>
      <c r="BI49" s="81">
        <f t="shared" si="54"/>
        <v>16</v>
      </c>
      <c r="BJ49" s="81">
        <f t="shared" si="55"/>
        <v>16</v>
      </c>
      <c r="BK49" s="81">
        <f t="shared" si="56"/>
        <v>14</v>
      </c>
      <c r="BL49" s="57">
        <f t="shared" si="31"/>
        <v>145</v>
      </c>
      <c r="BM49" s="56">
        <f t="shared" si="32"/>
        <v>7</v>
      </c>
      <c r="BN49" s="56">
        <f t="shared" si="33"/>
        <v>16</v>
      </c>
      <c r="BO49" s="58">
        <f t="shared" si="34"/>
        <v>122</v>
      </c>
      <c r="BQ49" s="83">
        <f t="shared" si="57"/>
        <v>104</v>
      </c>
      <c r="BR49" s="84">
        <f t="shared" si="58"/>
        <v>43</v>
      </c>
    </row>
    <row r="50" spans="1:70" ht="13.8" x14ac:dyDescent="0.25">
      <c r="A50" s="61">
        <v>46</v>
      </c>
      <c r="B50" s="62" t="s">
        <v>77</v>
      </c>
      <c r="C50" s="63" t="s">
        <v>44</v>
      </c>
      <c r="D50" s="89"/>
      <c r="E50" s="64">
        <f t="shared" si="24"/>
        <v>1625</v>
      </c>
      <c r="F50" s="65">
        <f t="shared" si="25"/>
        <v>-63.000000000000007</v>
      </c>
      <c r="G50" s="67">
        <v>1688</v>
      </c>
      <c r="H50" s="66"/>
      <c r="I50" s="67">
        <f t="shared" si="26"/>
        <v>323.90909090909099</v>
      </c>
      <c r="J50" s="68">
        <f t="shared" si="27"/>
        <v>130</v>
      </c>
      <c r="K50" s="69">
        <v>8</v>
      </c>
      <c r="L50" s="70">
        <v>11</v>
      </c>
      <c r="M50" s="71">
        <f t="shared" si="28"/>
        <v>1364.090909090909</v>
      </c>
      <c r="N50" s="67">
        <f t="shared" si="29"/>
        <v>95</v>
      </c>
      <c r="O50" s="72">
        <f t="shared" si="30"/>
        <v>78</v>
      </c>
      <c r="P50" s="73">
        <v>119</v>
      </c>
      <c r="Q50" s="74">
        <v>1</v>
      </c>
      <c r="R50" s="75">
        <v>115</v>
      </c>
      <c r="S50" s="76">
        <v>0</v>
      </c>
      <c r="T50" s="77">
        <v>107</v>
      </c>
      <c r="U50" s="78">
        <v>0</v>
      </c>
      <c r="V50" s="75">
        <v>106</v>
      </c>
      <c r="W50" s="78">
        <v>1</v>
      </c>
      <c r="X50" s="77">
        <v>99</v>
      </c>
      <c r="Y50" s="78">
        <v>0</v>
      </c>
      <c r="Z50" s="77">
        <v>118</v>
      </c>
      <c r="AA50" s="78">
        <v>1</v>
      </c>
      <c r="AB50" s="77">
        <v>103</v>
      </c>
      <c r="AC50" s="76">
        <v>1</v>
      </c>
      <c r="AD50" s="73">
        <v>105</v>
      </c>
      <c r="AE50" s="74">
        <v>1</v>
      </c>
      <c r="AF50" s="79">
        <v>96</v>
      </c>
      <c r="AG50" s="76">
        <v>2</v>
      </c>
      <c r="AH50" s="75">
        <v>138</v>
      </c>
      <c r="AI50" s="78">
        <v>1</v>
      </c>
      <c r="AJ50" s="75">
        <v>141</v>
      </c>
      <c r="AK50" s="78">
        <v>0</v>
      </c>
      <c r="AL50" s="50"/>
      <c r="AM50" s="23"/>
      <c r="AN50" s="50"/>
      <c r="AO50" s="80">
        <f t="shared" si="35"/>
        <v>1383</v>
      </c>
      <c r="AP50" s="56">
        <f t="shared" si="36"/>
        <v>1400</v>
      </c>
      <c r="AQ50" s="81">
        <f t="shared" si="37"/>
        <v>1400</v>
      </c>
      <c r="AR50" s="56">
        <f t="shared" si="38"/>
        <v>1400</v>
      </c>
      <c r="AS50" s="81">
        <f t="shared" si="39"/>
        <v>1403</v>
      </c>
      <c r="AT50" s="81">
        <f t="shared" si="40"/>
        <v>1386</v>
      </c>
      <c r="AU50" s="81">
        <f t="shared" si="41"/>
        <v>1400</v>
      </c>
      <c r="AV50" s="81">
        <f t="shared" si="42"/>
        <v>1400</v>
      </c>
      <c r="AW50" s="56">
        <f t="shared" si="43"/>
        <v>1433</v>
      </c>
      <c r="AX50" s="81">
        <f t="shared" si="44"/>
        <v>1200</v>
      </c>
      <c r="AY50" s="81">
        <f t="shared" si="45"/>
        <v>1200</v>
      </c>
      <c r="AZ50" s="2"/>
      <c r="BA50" s="82">
        <f t="shared" si="46"/>
        <v>8</v>
      </c>
      <c r="BB50" s="81">
        <f t="shared" si="47"/>
        <v>10</v>
      </c>
      <c r="BC50" s="81">
        <f t="shared" si="48"/>
        <v>8</v>
      </c>
      <c r="BD50" s="56">
        <f t="shared" si="49"/>
        <v>8</v>
      </c>
      <c r="BE50" s="81">
        <f t="shared" si="50"/>
        <v>8</v>
      </c>
      <c r="BF50" s="81">
        <f t="shared" si="51"/>
        <v>7</v>
      </c>
      <c r="BG50" s="81">
        <f t="shared" si="52"/>
        <v>8</v>
      </c>
      <c r="BH50" s="81">
        <f t="shared" si="53"/>
        <v>11</v>
      </c>
      <c r="BI50" s="81">
        <f t="shared" si="54"/>
        <v>6</v>
      </c>
      <c r="BJ50" s="81">
        <f t="shared" si="55"/>
        <v>10</v>
      </c>
      <c r="BK50" s="81">
        <f t="shared" si="56"/>
        <v>11</v>
      </c>
      <c r="BL50" s="57">
        <f t="shared" si="31"/>
        <v>95</v>
      </c>
      <c r="BM50" s="56">
        <f t="shared" si="32"/>
        <v>6</v>
      </c>
      <c r="BN50" s="56">
        <f t="shared" si="33"/>
        <v>11</v>
      </c>
      <c r="BO50" s="58">
        <f t="shared" si="34"/>
        <v>78</v>
      </c>
      <c r="BQ50" s="83">
        <f t="shared" si="57"/>
        <v>17</v>
      </c>
      <c r="BR50" s="84">
        <f t="shared" si="58"/>
        <v>130</v>
      </c>
    </row>
    <row r="51" spans="1:70" ht="13.8" x14ac:dyDescent="0.25">
      <c r="A51" s="61">
        <v>47</v>
      </c>
      <c r="B51" s="62" t="s">
        <v>78</v>
      </c>
      <c r="C51" s="63" t="s">
        <v>31</v>
      </c>
      <c r="D51" s="89"/>
      <c r="E51" s="64">
        <f t="shared" si="24"/>
        <v>1651</v>
      </c>
      <c r="F51" s="65">
        <f t="shared" si="25"/>
        <v>-33.000000000000007</v>
      </c>
      <c r="G51" s="67">
        <v>1684</v>
      </c>
      <c r="H51" s="66"/>
      <c r="I51" s="67">
        <f t="shared" si="26"/>
        <v>317.4545454545455</v>
      </c>
      <c r="J51" s="68">
        <f t="shared" si="27"/>
        <v>76</v>
      </c>
      <c r="K51" s="69">
        <v>11</v>
      </c>
      <c r="L51" s="70">
        <v>11</v>
      </c>
      <c r="M51" s="71">
        <f t="shared" si="28"/>
        <v>1366.5454545454545</v>
      </c>
      <c r="N51" s="67">
        <f t="shared" si="29"/>
        <v>117</v>
      </c>
      <c r="O51" s="72">
        <f t="shared" si="30"/>
        <v>98</v>
      </c>
      <c r="P51" s="73">
        <v>120</v>
      </c>
      <c r="Q51" s="74">
        <v>1</v>
      </c>
      <c r="R51" s="75">
        <v>114</v>
      </c>
      <c r="S51" s="76">
        <v>1</v>
      </c>
      <c r="T51" s="77">
        <v>112</v>
      </c>
      <c r="U51" s="78">
        <v>0</v>
      </c>
      <c r="V51" s="75">
        <v>92</v>
      </c>
      <c r="W51" s="78">
        <v>1</v>
      </c>
      <c r="X51" s="77">
        <v>122</v>
      </c>
      <c r="Y51" s="78">
        <v>0</v>
      </c>
      <c r="Z51" s="77">
        <v>146</v>
      </c>
      <c r="AA51" s="78">
        <v>2</v>
      </c>
      <c r="AB51" s="77">
        <v>123</v>
      </c>
      <c r="AC51" s="76">
        <v>2</v>
      </c>
      <c r="AD51" s="73">
        <v>110</v>
      </c>
      <c r="AE51" s="74">
        <v>1</v>
      </c>
      <c r="AF51" s="79">
        <v>116</v>
      </c>
      <c r="AG51" s="76">
        <v>1</v>
      </c>
      <c r="AH51" s="75">
        <v>95</v>
      </c>
      <c r="AI51" s="78">
        <v>2</v>
      </c>
      <c r="AJ51" s="75">
        <v>128</v>
      </c>
      <c r="AK51" s="78">
        <v>0</v>
      </c>
      <c r="AL51" s="50"/>
      <c r="AM51" s="23"/>
      <c r="AN51" s="50"/>
      <c r="AO51" s="80">
        <f t="shared" si="35"/>
        <v>1368</v>
      </c>
      <c r="AP51" s="56">
        <f t="shared" si="36"/>
        <v>1400</v>
      </c>
      <c r="AQ51" s="81">
        <f t="shared" si="37"/>
        <v>1400</v>
      </c>
      <c r="AR51" s="56">
        <f t="shared" si="38"/>
        <v>1453</v>
      </c>
      <c r="AS51" s="81">
        <f t="shared" si="39"/>
        <v>1350</v>
      </c>
      <c r="AT51" s="81">
        <f t="shared" si="40"/>
        <v>1200</v>
      </c>
      <c r="AU51" s="81">
        <f t="shared" si="41"/>
        <v>1320</v>
      </c>
      <c r="AV51" s="81">
        <f t="shared" si="42"/>
        <v>1400</v>
      </c>
      <c r="AW51" s="56">
        <f t="shared" si="43"/>
        <v>1400</v>
      </c>
      <c r="AX51" s="81">
        <f t="shared" si="44"/>
        <v>1441</v>
      </c>
      <c r="AY51" s="81">
        <f t="shared" si="45"/>
        <v>1300</v>
      </c>
      <c r="AZ51" s="2"/>
      <c r="BA51" s="82">
        <f t="shared" si="46"/>
        <v>12</v>
      </c>
      <c r="BB51" s="81">
        <f t="shared" si="47"/>
        <v>11</v>
      </c>
      <c r="BC51" s="81">
        <f t="shared" si="48"/>
        <v>10</v>
      </c>
      <c r="BD51" s="56">
        <f t="shared" si="49"/>
        <v>13</v>
      </c>
      <c r="BE51" s="81">
        <f t="shared" si="50"/>
        <v>10</v>
      </c>
      <c r="BF51" s="81">
        <f t="shared" si="51"/>
        <v>5</v>
      </c>
      <c r="BG51" s="81">
        <f t="shared" si="52"/>
        <v>7</v>
      </c>
      <c r="BH51" s="81">
        <f t="shared" si="53"/>
        <v>14</v>
      </c>
      <c r="BI51" s="81">
        <f t="shared" si="54"/>
        <v>12</v>
      </c>
      <c r="BJ51" s="81">
        <f t="shared" si="55"/>
        <v>10</v>
      </c>
      <c r="BK51" s="81">
        <f t="shared" si="56"/>
        <v>13</v>
      </c>
      <c r="BL51" s="57">
        <f t="shared" si="31"/>
        <v>117</v>
      </c>
      <c r="BM51" s="56">
        <f t="shared" si="32"/>
        <v>5</v>
      </c>
      <c r="BN51" s="56">
        <f t="shared" si="33"/>
        <v>14</v>
      </c>
      <c r="BO51" s="58">
        <f t="shared" si="34"/>
        <v>98</v>
      </c>
      <c r="BQ51" s="83">
        <f t="shared" si="57"/>
        <v>71</v>
      </c>
      <c r="BR51" s="84">
        <f t="shared" si="58"/>
        <v>76</v>
      </c>
    </row>
    <row r="52" spans="1:70" ht="13.8" x14ac:dyDescent="0.25">
      <c r="A52" s="61">
        <v>48</v>
      </c>
      <c r="B52" s="62" t="s">
        <v>79</v>
      </c>
      <c r="C52" s="63" t="s">
        <v>31</v>
      </c>
      <c r="D52" s="89"/>
      <c r="E52" s="64">
        <f t="shared" si="24"/>
        <v>1618</v>
      </c>
      <c r="F52" s="65">
        <f t="shared" si="25"/>
        <v>-63.000000000000007</v>
      </c>
      <c r="G52" s="90">
        <v>1681</v>
      </c>
      <c r="H52" s="66"/>
      <c r="I52" s="67">
        <f t="shared" si="26"/>
        <v>234.09090909090901</v>
      </c>
      <c r="J52" s="68">
        <f t="shared" si="27"/>
        <v>119</v>
      </c>
      <c r="K52" s="69">
        <v>8</v>
      </c>
      <c r="L52" s="70">
        <v>11</v>
      </c>
      <c r="M52" s="71">
        <f t="shared" si="28"/>
        <v>1446.909090909091</v>
      </c>
      <c r="N52" s="67">
        <f t="shared" si="29"/>
        <v>111</v>
      </c>
      <c r="O52" s="72">
        <f t="shared" si="30"/>
        <v>91</v>
      </c>
      <c r="P52" s="73">
        <v>121</v>
      </c>
      <c r="Q52" s="74">
        <v>2</v>
      </c>
      <c r="R52" s="75">
        <v>3</v>
      </c>
      <c r="S52" s="76">
        <v>0</v>
      </c>
      <c r="T52" s="77">
        <v>109</v>
      </c>
      <c r="U52" s="78">
        <v>0</v>
      </c>
      <c r="V52" s="75">
        <v>93</v>
      </c>
      <c r="W52" s="78">
        <v>0</v>
      </c>
      <c r="X52" s="77">
        <v>102</v>
      </c>
      <c r="Y52" s="78">
        <v>2</v>
      </c>
      <c r="Z52" s="77">
        <v>85</v>
      </c>
      <c r="AA52" s="78">
        <v>0</v>
      </c>
      <c r="AB52" s="77">
        <v>106</v>
      </c>
      <c r="AC52" s="76">
        <v>2</v>
      </c>
      <c r="AD52" s="73">
        <v>141</v>
      </c>
      <c r="AE52" s="74">
        <v>0</v>
      </c>
      <c r="AF52" s="79">
        <v>101</v>
      </c>
      <c r="AG52" s="76">
        <v>2</v>
      </c>
      <c r="AH52" s="75">
        <v>120</v>
      </c>
      <c r="AI52" s="78">
        <v>0</v>
      </c>
      <c r="AJ52" s="75">
        <v>122</v>
      </c>
      <c r="AK52" s="78">
        <v>0</v>
      </c>
      <c r="AL52" s="50"/>
      <c r="AM52" s="23"/>
      <c r="AN52" s="50"/>
      <c r="AO52" s="80">
        <f t="shared" si="35"/>
        <v>1355</v>
      </c>
      <c r="AP52" s="56">
        <f t="shared" si="36"/>
        <v>2121</v>
      </c>
      <c r="AQ52" s="81">
        <f t="shared" si="37"/>
        <v>1400</v>
      </c>
      <c r="AR52" s="56">
        <f t="shared" si="38"/>
        <v>1446</v>
      </c>
      <c r="AS52" s="81">
        <f t="shared" si="39"/>
        <v>1400</v>
      </c>
      <c r="AT52" s="81">
        <f t="shared" si="40"/>
        <v>1476</v>
      </c>
      <c r="AU52" s="81">
        <f t="shared" si="41"/>
        <v>1400</v>
      </c>
      <c r="AV52" s="81">
        <f t="shared" si="42"/>
        <v>1200</v>
      </c>
      <c r="AW52" s="56">
        <f t="shared" si="43"/>
        <v>1400</v>
      </c>
      <c r="AX52" s="81">
        <f t="shared" si="44"/>
        <v>1368</v>
      </c>
      <c r="AY52" s="81">
        <f t="shared" si="45"/>
        <v>1350</v>
      </c>
      <c r="AZ52" s="2"/>
      <c r="BA52" s="82">
        <f t="shared" si="46"/>
        <v>5</v>
      </c>
      <c r="BB52" s="81">
        <f t="shared" si="47"/>
        <v>15</v>
      </c>
      <c r="BC52" s="81">
        <f t="shared" si="48"/>
        <v>12</v>
      </c>
      <c r="BD52" s="56">
        <f t="shared" si="49"/>
        <v>13</v>
      </c>
      <c r="BE52" s="81">
        <f t="shared" si="50"/>
        <v>9</v>
      </c>
      <c r="BF52" s="81">
        <f t="shared" si="51"/>
        <v>9</v>
      </c>
      <c r="BG52" s="81">
        <f t="shared" si="52"/>
        <v>8</v>
      </c>
      <c r="BH52" s="81">
        <f t="shared" si="53"/>
        <v>11</v>
      </c>
      <c r="BI52" s="81">
        <f t="shared" si="54"/>
        <v>7</v>
      </c>
      <c r="BJ52" s="81">
        <f t="shared" si="55"/>
        <v>12</v>
      </c>
      <c r="BK52" s="81">
        <f t="shared" si="56"/>
        <v>10</v>
      </c>
      <c r="BL52" s="57">
        <f t="shared" si="31"/>
        <v>111</v>
      </c>
      <c r="BM52" s="56">
        <f t="shared" si="32"/>
        <v>5</v>
      </c>
      <c r="BN52" s="56">
        <f t="shared" si="33"/>
        <v>15</v>
      </c>
      <c r="BO52" s="58">
        <f t="shared" si="34"/>
        <v>91</v>
      </c>
      <c r="BQ52" s="83">
        <f t="shared" si="57"/>
        <v>28</v>
      </c>
      <c r="BR52" s="84">
        <f t="shared" si="58"/>
        <v>119</v>
      </c>
    </row>
    <row r="53" spans="1:70" ht="13.8" x14ac:dyDescent="0.25">
      <c r="A53" s="61">
        <v>49</v>
      </c>
      <c r="B53" s="62" t="s">
        <v>80</v>
      </c>
      <c r="C53" s="63" t="s">
        <v>31</v>
      </c>
      <c r="D53" s="89"/>
      <c r="E53" s="64">
        <f t="shared" si="24"/>
        <v>1670.08</v>
      </c>
      <c r="F53" s="65">
        <f t="shared" si="25"/>
        <v>-4.9200000000000088</v>
      </c>
      <c r="G53" s="67">
        <v>1675</v>
      </c>
      <c r="H53" s="66"/>
      <c r="I53" s="67">
        <f t="shared" si="26"/>
        <v>113.27272727272725</v>
      </c>
      <c r="J53" s="68">
        <f t="shared" si="27"/>
        <v>27</v>
      </c>
      <c r="K53" s="69">
        <v>13</v>
      </c>
      <c r="L53" s="70">
        <v>11</v>
      </c>
      <c r="M53" s="71">
        <f t="shared" si="28"/>
        <v>1561.7272727272727</v>
      </c>
      <c r="N53" s="67">
        <f t="shared" si="29"/>
        <v>138</v>
      </c>
      <c r="O53" s="72">
        <f t="shared" si="30"/>
        <v>115</v>
      </c>
      <c r="P53" s="73">
        <v>122</v>
      </c>
      <c r="Q53" s="74">
        <v>1</v>
      </c>
      <c r="R53" s="75">
        <v>128</v>
      </c>
      <c r="S53" s="76">
        <v>0</v>
      </c>
      <c r="T53" s="77">
        <v>132</v>
      </c>
      <c r="U53" s="78">
        <v>2</v>
      </c>
      <c r="V53" s="75">
        <v>110</v>
      </c>
      <c r="W53" s="78">
        <v>2</v>
      </c>
      <c r="X53" s="77">
        <v>90</v>
      </c>
      <c r="Y53" s="78">
        <v>1</v>
      </c>
      <c r="Z53" s="77">
        <v>120</v>
      </c>
      <c r="AA53" s="78">
        <v>2</v>
      </c>
      <c r="AB53" s="77">
        <v>100</v>
      </c>
      <c r="AC53" s="76">
        <v>2</v>
      </c>
      <c r="AD53" s="73">
        <v>39</v>
      </c>
      <c r="AE53" s="74">
        <v>1</v>
      </c>
      <c r="AF53" s="79">
        <v>7</v>
      </c>
      <c r="AG53" s="76">
        <v>1</v>
      </c>
      <c r="AH53" s="75">
        <v>4</v>
      </c>
      <c r="AI53" s="78">
        <v>0</v>
      </c>
      <c r="AJ53" s="75">
        <v>24</v>
      </c>
      <c r="AK53" s="78">
        <v>1</v>
      </c>
      <c r="AL53" s="50"/>
      <c r="AM53" s="23"/>
      <c r="AN53" s="50"/>
      <c r="AO53" s="80">
        <f t="shared" si="35"/>
        <v>1350</v>
      </c>
      <c r="AP53" s="56">
        <f t="shared" si="36"/>
        <v>1300</v>
      </c>
      <c r="AQ53" s="81">
        <f t="shared" si="37"/>
        <v>1300</v>
      </c>
      <c r="AR53" s="56">
        <f t="shared" si="38"/>
        <v>1400</v>
      </c>
      <c r="AS53" s="81">
        <f t="shared" si="39"/>
        <v>1461</v>
      </c>
      <c r="AT53" s="81">
        <f t="shared" si="40"/>
        <v>1368</v>
      </c>
      <c r="AU53" s="81">
        <f t="shared" si="41"/>
        <v>1400</v>
      </c>
      <c r="AV53" s="81">
        <f t="shared" si="42"/>
        <v>1714</v>
      </c>
      <c r="AW53" s="56">
        <f t="shared" si="43"/>
        <v>1989</v>
      </c>
      <c r="AX53" s="81">
        <f t="shared" si="44"/>
        <v>2087</v>
      </c>
      <c r="AY53" s="81">
        <f t="shared" si="45"/>
        <v>1810</v>
      </c>
      <c r="AZ53" s="2"/>
      <c r="BA53" s="82">
        <f t="shared" si="46"/>
        <v>10</v>
      </c>
      <c r="BB53" s="81">
        <f t="shared" si="47"/>
        <v>13</v>
      </c>
      <c r="BC53" s="81">
        <f t="shared" si="48"/>
        <v>8</v>
      </c>
      <c r="BD53" s="56">
        <f t="shared" si="49"/>
        <v>14</v>
      </c>
      <c r="BE53" s="81">
        <f t="shared" si="50"/>
        <v>12</v>
      </c>
      <c r="BF53" s="81">
        <f t="shared" si="51"/>
        <v>12</v>
      </c>
      <c r="BG53" s="81">
        <f t="shared" si="52"/>
        <v>14</v>
      </c>
      <c r="BH53" s="81">
        <f t="shared" si="53"/>
        <v>14</v>
      </c>
      <c r="BI53" s="81">
        <f t="shared" si="54"/>
        <v>13</v>
      </c>
      <c r="BJ53" s="81">
        <f t="shared" si="55"/>
        <v>15</v>
      </c>
      <c r="BK53" s="81">
        <f t="shared" si="56"/>
        <v>13</v>
      </c>
      <c r="BL53" s="57">
        <f t="shared" si="31"/>
        <v>138</v>
      </c>
      <c r="BM53" s="56">
        <f t="shared" si="32"/>
        <v>8</v>
      </c>
      <c r="BN53" s="56">
        <f t="shared" si="33"/>
        <v>15</v>
      </c>
      <c r="BO53" s="58">
        <f t="shared" si="34"/>
        <v>115</v>
      </c>
      <c r="BQ53" s="83">
        <f t="shared" si="57"/>
        <v>119</v>
      </c>
      <c r="BR53" s="84">
        <f t="shared" si="58"/>
        <v>27</v>
      </c>
    </row>
    <row r="54" spans="1:70" ht="15" customHeight="1" x14ac:dyDescent="0.25">
      <c r="A54" s="61">
        <v>50</v>
      </c>
      <c r="B54" s="62" t="s">
        <v>81</v>
      </c>
      <c r="C54" s="63" t="s">
        <v>44</v>
      </c>
      <c r="D54" s="89"/>
      <c r="E54" s="64">
        <f t="shared" si="24"/>
        <v>1622</v>
      </c>
      <c r="F54" s="65">
        <f t="shared" si="25"/>
        <v>-43.000000000000007</v>
      </c>
      <c r="G54" s="67">
        <v>1665</v>
      </c>
      <c r="H54" s="66"/>
      <c r="I54" s="67">
        <f t="shared" si="26"/>
        <v>244.09090909090901</v>
      </c>
      <c r="J54" s="68">
        <f t="shared" si="27"/>
        <v>96</v>
      </c>
      <c r="K54" s="69">
        <v>10</v>
      </c>
      <c r="L54" s="70">
        <v>11</v>
      </c>
      <c r="M54" s="71">
        <f t="shared" si="28"/>
        <v>1420.909090909091</v>
      </c>
      <c r="N54" s="67">
        <f t="shared" si="29"/>
        <v>114</v>
      </c>
      <c r="O54" s="72">
        <f t="shared" si="30"/>
        <v>91</v>
      </c>
      <c r="P54" s="73">
        <v>123</v>
      </c>
      <c r="Q54" s="74">
        <v>2</v>
      </c>
      <c r="R54" s="75">
        <v>5</v>
      </c>
      <c r="S54" s="76">
        <v>0</v>
      </c>
      <c r="T54" s="77">
        <v>111</v>
      </c>
      <c r="U54" s="78">
        <v>0</v>
      </c>
      <c r="V54" s="75">
        <v>97</v>
      </c>
      <c r="W54" s="78">
        <v>1</v>
      </c>
      <c r="X54" s="77">
        <v>103</v>
      </c>
      <c r="Y54" s="78">
        <v>2</v>
      </c>
      <c r="Z54" s="77">
        <v>130</v>
      </c>
      <c r="AA54" s="78">
        <v>0</v>
      </c>
      <c r="AB54" s="77">
        <v>141</v>
      </c>
      <c r="AC54" s="76">
        <v>1</v>
      </c>
      <c r="AD54" s="73">
        <v>99</v>
      </c>
      <c r="AE54" s="74">
        <v>0</v>
      </c>
      <c r="AF54" s="79">
        <v>106</v>
      </c>
      <c r="AG54" s="76">
        <v>2</v>
      </c>
      <c r="AH54" s="75">
        <v>122</v>
      </c>
      <c r="AI54" s="78">
        <v>2</v>
      </c>
      <c r="AJ54" s="75">
        <v>109</v>
      </c>
      <c r="AK54" s="78">
        <v>0</v>
      </c>
      <c r="AL54" s="50"/>
      <c r="AM54" s="23"/>
      <c r="AN54" s="50"/>
      <c r="AO54" s="80">
        <f t="shared" si="35"/>
        <v>1320</v>
      </c>
      <c r="AP54" s="56">
        <f t="shared" si="36"/>
        <v>2037</v>
      </c>
      <c r="AQ54" s="81">
        <f t="shared" si="37"/>
        <v>1400</v>
      </c>
      <c r="AR54" s="56">
        <f t="shared" si="38"/>
        <v>1420</v>
      </c>
      <c r="AS54" s="81">
        <f t="shared" si="39"/>
        <v>1400</v>
      </c>
      <c r="AT54" s="81">
        <f t="shared" si="40"/>
        <v>1300</v>
      </c>
      <c r="AU54" s="81">
        <f t="shared" si="41"/>
        <v>1200</v>
      </c>
      <c r="AV54" s="81">
        <f t="shared" si="42"/>
        <v>1403</v>
      </c>
      <c r="AW54" s="56">
        <f t="shared" si="43"/>
        <v>1400</v>
      </c>
      <c r="AX54" s="81">
        <f t="shared" si="44"/>
        <v>1350</v>
      </c>
      <c r="AY54" s="81">
        <f t="shared" si="45"/>
        <v>1400</v>
      </c>
      <c r="AZ54" s="2"/>
      <c r="BA54" s="82">
        <f t="shared" si="46"/>
        <v>7</v>
      </c>
      <c r="BB54" s="81">
        <f t="shared" si="47"/>
        <v>16</v>
      </c>
      <c r="BC54" s="81">
        <f t="shared" si="48"/>
        <v>12</v>
      </c>
      <c r="BD54" s="56">
        <f t="shared" si="49"/>
        <v>12</v>
      </c>
      <c r="BE54" s="81">
        <f t="shared" si="50"/>
        <v>8</v>
      </c>
      <c r="BF54" s="81">
        <f t="shared" si="51"/>
        <v>10</v>
      </c>
      <c r="BG54" s="81">
        <f t="shared" si="52"/>
        <v>11</v>
      </c>
      <c r="BH54" s="81">
        <f t="shared" si="53"/>
        <v>8</v>
      </c>
      <c r="BI54" s="81">
        <f t="shared" si="54"/>
        <v>8</v>
      </c>
      <c r="BJ54" s="81">
        <f t="shared" si="55"/>
        <v>10</v>
      </c>
      <c r="BK54" s="81">
        <f t="shared" si="56"/>
        <v>12</v>
      </c>
      <c r="BL54" s="57">
        <f t="shared" si="31"/>
        <v>114</v>
      </c>
      <c r="BM54" s="56">
        <f t="shared" si="32"/>
        <v>7</v>
      </c>
      <c r="BN54" s="56">
        <f t="shared" si="33"/>
        <v>16</v>
      </c>
      <c r="BO54" s="58">
        <f t="shared" si="34"/>
        <v>91</v>
      </c>
      <c r="BQ54" s="83">
        <f t="shared" si="57"/>
        <v>50</v>
      </c>
      <c r="BR54" s="84">
        <f t="shared" si="58"/>
        <v>96</v>
      </c>
    </row>
    <row r="55" spans="1:70" ht="15" customHeight="1" x14ac:dyDescent="0.25">
      <c r="A55" s="61">
        <v>51</v>
      </c>
      <c r="B55" s="62" t="s">
        <v>82</v>
      </c>
      <c r="C55" s="63" t="s">
        <v>31</v>
      </c>
      <c r="D55" s="89"/>
      <c r="E55" s="64">
        <f t="shared" si="24"/>
        <v>1639</v>
      </c>
      <c r="F55" s="65">
        <f t="shared" si="25"/>
        <v>-23.000000000000007</v>
      </c>
      <c r="G55" s="67">
        <v>1662</v>
      </c>
      <c r="H55" s="66"/>
      <c r="I55" s="67">
        <f t="shared" si="26"/>
        <v>218</v>
      </c>
      <c r="J55" s="68">
        <f t="shared" si="27"/>
        <v>49</v>
      </c>
      <c r="K55" s="69">
        <v>12</v>
      </c>
      <c r="L55" s="70">
        <v>11</v>
      </c>
      <c r="M55" s="71">
        <f t="shared" si="28"/>
        <v>1444</v>
      </c>
      <c r="N55" s="67">
        <f t="shared" si="29"/>
        <v>133</v>
      </c>
      <c r="O55" s="72">
        <f t="shared" si="30"/>
        <v>109</v>
      </c>
      <c r="P55" s="73">
        <v>124</v>
      </c>
      <c r="Q55" s="74">
        <v>2</v>
      </c>
      <c r="R55" s="75">
        <v>2</v>
      </c>
      <c r="S55" s="76">
        <v>0</v>
      </c>
      <c r="T55" s="77">
        <v>114</v>
      </c>
      <c r="U55" s="78">
        <v>1</v>
      </c>
      <c r="V55" s="75">
        <v>130</v>
      </c>
      <c r="W55" s="78">
        <v>2</v>
      </c>
      <c r="X55" s="77">
        <v>120</v>
      </c>
      <c r="Y55" s="78">
        <v>1</v>
      </c>
      <c r="Z55" s="77">
        <v>128</v>
      </c>
      <c r="AA55" s="78">
        <v>2</v>
      </c>
      <c r="AB55" s="77">
        <v>131</v>
      </c>
      <c r="AC55" s="76">
        <v>2</v>
      </c>
      <c r="AD55" s="73">
        <v>40</v>
      </c>
      <c r="AE55" s="74">
        <v>0</v>
      </c>
      <c r="AF55" s="79">
        <v>137</v>
      </c>
      <c r="AG55" s="76">
        <v>0</v>
      </c>
      <c r="AH55" s="75">
        <v>110</v>
      </c>
      <c r="AI55" s="78">
        <v>0</v>
      </c>
      <c r="AJ55" s="75">
        <v>98</v>
      </c>
      <c r="AK55" s="78">
        <v>2</v>
      </c>
      <c r="AL55" s="50"/>
      <c r="AM55" s="23"/>
      <c r="AN55" s="50"/>
      <c r="AO55" s="80">
        <f t="shared" si="35"/>
        <v>1300</v>
      </c>
      <c r="AP55" s="56">
        <f t="shared" si="36"/>
        <v>2183</v>
      </c>
      <c r="AQ55" s="81">
        <f t="shared" si="37"/>
        <v>1400</v>
      </c>
      <c r="AR55" s="56">
        <f t="shared" si="38"/>
        <v>1300</v>
      </c>
      <c r="AS55" s="81">
        <f t="shared" si="39"/>
        <v>1368</v>
      </c>
      <c r="AT55" s="81">
        <f t="shared" si="40"/>
        <v>1300</v>
      </c>
      <c r="AU55" s="81">
        <f t="shared" si="41"/>
        <v>1300</v>
      </c>
      <c r="AV55" s="81">
        <f t="shared" si="42"/>
        <v>1714</v>
      </c>
      <c r="AW55" s="56">
        <f t="shared" si="43"/>
        <v>1200</v>
      </c>
      <c r="AX55" s="81">
        <f t="shared" si="44"/>
        <v>1400</v>
      </c>
      <c r="AY55" s="81">
        <f t="shared" si="45"/>
        <v>1419</v>
      </c>
      <c r="AZ55" s="2"/>
      <c r="BA55" s="82">
        <f t="shared" si="46"/>
        <v>8</v>
      </c>
      <c r="BB55" s="81">
        <f t="shared" si="47"/>
        <v>16</v>
      </c>
      <c r="BC55" s="81">
        <f t="shared" si="48"/>
        <v>11</v>
      </c>
      <c r="BD55" s="56">
        <f t="shared" si="49"/>
        <v>10</v>
      </c>
      <c r="BE55" s="81">
        <f t="shared" si="50"/>
        <v>12</v>
      </c>
      <c r="BF55" s="81">
        <f t="shared" si="51"/>
        <v>13</v>
      </c>
      <c r="BG55" s="81">
        <f t="shared" si="52"/>
        <v>10</v>
      </c>
      <c r="BH55" s="81">
        <f t="shared" si="53"/>
        <v>14</v>
      </c>
      <c r="BI55" s="81">
        <f t="shared" si="54"/>
        <v>15</v>
      </c>
      <c r="BJ55" s="81">
        <f t="shared" si="55"/>
        <v>14</v>
      </c>
      <c r="BK55" s="81">
        <f t="shared" si="56"/>
        <v>10</v>
      </c>
      <c r="BL55" s="57">
        <f t="shared" si="31"/>
        <v>133</v>
      </c>
      <c r="BM55" s="56">
        <f t="shared" si="32"/>
        <v>8</v>
      </c>
      <c r="BN55" s="56">
        <f t="shared" si="33"/>
        <v>16</v>
      </c>
      <c r="BO55" s="58">
        <f t="shared" si="34"/>
        <v>109</v>
      </c>
      <c r="BQ55" s="83">
        <f t="shared" si="57"/>
        <v>98</v>
      </c>
      <c r="BR55" s="84">
        <f t="shared" si="58"/>
        <v>49</v>
      </c>
    </row>
    <row r="56" spans="1:70" ht="15" customHeight="1" x14ac:dyDescent="0.25">
      <c r="A56" s="61">
        <v>52</v>
      </c>
      <c r="B56" s="62" t="s">
        <v>83</v>
      </c>
      <c r="C56" s="63" t="s">
        <v>31</v>
      </c>
      <c r="D56" s="89"/>
      <c r="E56" s="64">
        <f t="shared" si="24"/>
        <v>1628</v>
      </c>
      <c r="F56" s="65">
        <f t="shared" si="25"/>
        <v>-33.000000000000007</v>
      </c>
      <c r="G56" s="67">
        <v>1661</v>
      </c>
      <c r="H56" s="66"/>
      <c r="I56" s="67">
        <f t="shared" si="26"/>
        <v>290.81818181818176</v>
      </c>
      <c r="J56" s="68">
        <f t="shared" si="27"/>
        <v>75</v>
      </c>
      <c r="K56" s="69">
        <v>11</v>
      </c>
      <c r="L56" s="70">
        <v>11</v>
      </c>
      <c r="M56" s="71">
        <f t="shared" si="28"/>
        <v>1370.1818181818182</v>
      </c>
      <c r="N56" s="67">
        <f t="shared" si="29"/>
        <v>121</v>
      </c>
      <c r="O56" s="72">
        <f t="shared" si="30"/>
        <v>100</v>
      </c>
      <c r="P56" s="73">
        <v>125</v>
      </c>
      <c r="Q56" s="74">
        <v>0</v>
      </c>
      <c r="R56" s="75">
        <v>101</v>
      </c>
      <c r="S56" s="76">
        <v>2</v>
      </c>
      <c r="T56" s="77">
        <v>113</v>
      </c>
      <c r="U56" s="78">
        <v>1</v>
      </c>
      <c r="V56" s="75">
        <v>119</v>
      </c>
      <c r="W56" s="78">
        <v>2</v>
      </c>
      <c r="X56" s="77">
        <v>111</v>
      </c>
      <c r="Y56" s="78">
        <v>1</v>
      </c>
      <c r="Z56" s="77">
        <v>133</v>
      </c>
      <c r="AA56" s="78">
        <v>0</v>
      </c>
      <c r="AB56" s="77">
        <v>88</v>
      </c>
      <c r="AC56" s="76">
        <v>2</v>
      </c>
      <c r="AD56" s="73">
        <v>100</v>
      </c>
      <c r="AE56" s="74">
        <v>0</v>
      </c>
      <c r="AF56" s="79">
        <v>120</v>
      </c>
      <c r="AG56" s="76">
        <v>2</v>
      </c>
      <c r="AH56" s="75">
        <v>143</v>
      </c>
      <c r="AI56" s="78">
        <v>1</v>
      </c>
      <c r="AJ56" s="75">
        <v>92</v>
      </c>
      <c r="AK56" s="78">
        <v>0</v>
      </c>
      <c r="AL56" s="50"/>
      <c r="AM56" s="23"/>
      <c r="AN56" s="50"/>
      <c r="AO56" s="80">
        <f t="shared" si="35"/>
        <v>1300</v>
      </c>
      <c r="AP56" s="56">
        <f t="shared" si="36"/>
        <v>1400</v>
      </c>
      <c r="AQ56" s="81">
        <f t="shared" si="37"/>
        <v>1400</v>
      </c>
      <c r="AR56" s="56">
        <f t="shared" si="38"/>
        <v>1383</v>
      </c>
      <c r="AS56" s="81">
        <f t="shared" si="39"/>
        <v>1400</v>
      </c>
      <c r="AT56" s="81">
        <f t="shared" si="40"/>
        <v>1300</v>
      </c>
      <c r="AU56" s="81">
        <f t="shared" si="41"/>
        <v>1468</v>
      </c>
      <c r="AV56" s="81">
        <f t="shared" si="42"/>
        <v>1400</v>
      </c>
      <c r="AW56" s="56">
        <f t="shared" si="43"/>
        <v>1368</v>
      </c>
      <c r="AX56" s="81">
        <f t="shared" si="44"/>
        <v>1200</v>
      </c>
      <c r="AY56" s="81">
        <f t="shared" si="45"/>
        <v>1453</v>
      </c>
      <c r="AZ56" s="2"/>
      <c r="BA56" s="82">
        <f t="shared" si="46"/>
        <v>12</v>
      </c>
      <c r="BB56" s="81">
        <f t="shared" si="47"/>
        <v>7</v>
      </c>
      <c r="BC56" s="81">
        <f t="shared" si="48"/>
        <v>10</v>
      </c>
      <c r="BD56" s="56">
        <f t="shared" si="49"/>
        <v>8</v>
      </c>
      <c r="BE56" s="81">
        <f t="shared" si="50"/>
        <v>12</v>
      </c>
      <c r="BF56" s="81">
        <f t="shared" si="51"/>
        <v>12</v>
      </c>
      <c r="BG56" s="81">
        <f t="shared" si="52"/>
        <v>10</v>
      </c>
      <c r="BH56" s="81">
        <f t="shared" si="53"/>
        <v>14</v>
      </c>
      <c r="BI56" s="81">
        <f t="shared" si="54"/>
        <v>12</v>
      </c>
      <c r="BJ56" s="81">
        <f t="shared" si="55"/>
        <v>11</v>
      </c>
      <c r="BK56" s="81">
        <f t="shared" si="56"/>
        <v>13</v>
      </c>
      <c r="BL56" s="57">
        <f t="shared" si="31"/>
        <v>121</v>
      </c>
      <c r="BM56" s="56">
        <f t="shared" si="32"/>
        <v>7</v>
      </c>
      <c r="BN56" s="56">
        <f t="shared" si="33"/>
        <v>14</v>
      </c>
      <c r="BO56" s="58">
        <f t="shared" si="34"/>
        <v>100</v>
      </c>
      <c r="BQ56" s="83">
        <f t="shared" si="57"/>
        <v>72</v>
      </c>
      <c r="BR56" s="84">
        <f t="shared" si="58"/>
        <v>75</v>
      </c>
    </row>
    <row r="57" spans="1:70" ht="15" customHeight="1" x14ac:dyDescent="0.25">
      <c r="A57" s="61">
        <v>53</v>
      </c>
      <c r="B57" s="62" t="s">
        <v>84</v>
      </c>
      <c r="C57" s="63" t="s">
        <v>31</v>
      </c>
      <c r="D57" s="89"/>
      <c r="E57" s="64">
        <f t="shared" si="24"/>
        <v>1615</v>
      </c>
      <c r="F57" s="65">
        <f t="shared" si="25"/>
        <v>-43.000000000000007</v>
      </c>
      <c r="G57" s="67">
        <v>1658</v>
      </c>
      <c r="H57" s="66"/>
      <c r="I57" s="67">
        <f t="shared" si="26"/>
        <v>176.4545454545455</v>
      </c>
      <c r="J57" s="68">
        <f t="shared" si="27"/>
        <v>86</v>
      </c>
      <c r="K57" s="69">
        <v>10</v>
      </c>
      <c r="L57" s="70">
        <v>11</v>
      </c>
      <c r="M57" s="71">
        <f t="shared" si="28"/>
        <v>1481.5454545454545</v>
      </c>
      <c r="N57" s="67">
        <f t="shared" si="29"/>
        <v>128</v>
      </c>
      <c r="O57" s="72">
        <f t="shared" si="30"/>
        <v>105</v>
      </c>
      <c r="P57" s="73">
        <v>126</v>
      </c>
      <c r="Q57" s="74">
        <v>2</v>
      </c>
      <c r="R57" s="75">
        <v>4</v>
      </c>
      <c r="S57" s="76">
        <v>0</v>
      </c>
      <c r="T57" s="77">
        <v>116</v>
      </c>
      <c r="U57" s="78">
        <v>0</v>
      </c>
      <c r="V57" s="75">
        <v>94</v>
      </c>
      <c r="W57" s="78">
        <v>2</v>
      </c>
      <c r="X57" s="77">
        <v>93</v>
      </c>
      <c r="Y57" s="78">
        <v>0</v>
      </c>
      <c r="Z57" s="77">
        <v>139</v>
      </c>
      <c r="AA57" s="78">
        <v>2</v>
      </c>
      <c r="AB57" s="77">
        <v>112</v>
      </c>
      <c r="AC57" s="76">
        <v>0</v>
      </c>
      <c r="AD57" s="73">
        <v>98</v>
      </c>
      <c r="AE57" s="74">
        <v>2</v>
      </c>
      <c r="AF57" s="79">
        <v>127</v>
      </c>
      <c r="AG57" s="76">
        <v>2</v>
      </c>
      <c r="AH57" s="75">
        <v>11</v>
      </c>
      <c r="AI57" s="78">
        <v>0</v>
      </c>
      <c r="AJ57" s="75">
        <v>108</v>
      </c>
      <c r="AK57" s="78">
        <v>0</v>
      </c>
      <c r="AL57" s="50"/>
      <c r="AM57" s="23"/>
      <c r="AN57" s="50"/>
      <c r="AO57" s="80">
        <f t="shared" si="35"/>
        <v>1300</v>
      </c>
      <c r="AP57" s="56">
        <f t="shared" si="36"/>
        <v>2087</v>
      </c>
      <c r="AQ57" s="81">
        <f t="shared" si="37"/>
        <v>1400</v>
      </c>
      <c r="AR57" s="56">
        <f t="shared" si="38"/>
        <v>1445</v>
      </c>
      <c r="AS57" s="81">
        <f t="shared" si="39"/>
        <v>1446</v>
      </c>
      <c r="AT57" s="81">
        <f t="shared" si="40"/>
        <v>1200</v>
      </c>
      <c r="AU57" s="81">
        <f t="shared" si="41"/>
        <v>1400</v>
      </c>
      <c r="AV57" s="81">
        <f t="shared" si="42"/>
        <v>1419</v>
      </c>
      <c r="AW57" s="56">
        <f t="shared" si="43"/>
        <v>1300</v>
      </c>
      <c r="AX57" s="81">
        <f t="shared" si="44"/>
        <v>1900</v>
      </c>
      <c r="AY57" s="81">
        <f t="shared" si="45"/>
        <v>1400</v>
      </c>
      <c r="AZ57" s="2"/>
      <c r="BA57" s="82">
        <f t="shared" si="46"/>
        <v>10</v>
      </c>
      <c r="BB57" s="81">
        <f t="shared" si="47"/>
        <v>15</v>
      </c>
      <c r="BC57" s="81">
        <f t="shared" si="48"/>
        <v>12</v>
      </c>
      <c r="BD57" s="56">
        <f t="shared" si="49"/>
        <v>13</v>
      </c>
      <c r="BE57" s="81">
        <f t="shared" si="50"/>
        <v>13</v>
      </c>
      <c r="BF57" s="81">
        <f t="shared" si="51"/>
        <v>8</v>
      </c>
      <c r="BG57" s="81">
        <f t="shared" si="52"/>
        <v>10</v>
      </c>
      <c r="BH57" s="81">
        <f t="shared" si="53"/>
        <v>10</v>
      </c>
      <c r="BI57" s="81">
        <f t="shared" si="54"/>
        <v>12</v>
      </c>
      <c r="BJ57" s="81">
        <f t="shared" si="55"/>
        <v>13</v>
      </c>
      <c r="BK57" s="81">
        <f t="shared" si="56"/>
        <v>12</v>
      </c>
      <c r="BL57" s="57">
        <f t="shared" si="31"/>
        <v>128</v>
      </c>
      <c r="BM57" s="56">
        <f t="shared" si="32"/>
        <v>8</v>
      </c>
      <c r="BN57" s="56">
        <f t="shared" si="33"/>
        <v>15</v>
      </c>
      <c r="BO57" s="58">
        <f t="shared" si="34"/>
        <v>105</v>
      </c>
      <c r="BQ57" s="83">
        <f t="shared" si="57"/>
        <v>61</v>
      </c>
      <c r="BR57" s="84">
        <f t="shared" si="58"/>
        <v>86</v>
      </c>
    </row>
    <row r="58" spans="1:70" ht="15" customHeight="1" x14ac:dyDescent="0.25">
      <c r="A58" s="61">
        <v>54</v>
      </c>
      <c r="B58" s="62" t="s">
        <v>85</v>
      </c>
      <c r="C58" s="63" t="s">
        <v>31</v>
      </c>
      <c r="D58" s="89"/>
      <c r="E58" s="64">
        <f t="shared" si="24"/>
        <v>1647</v>
      </c>
      <c r="F58" s="65">
        <f t="shared" si="25"/>
        <v>0</v>
      </c>
      <c r="G58" s="67">
        <v>1647</v>
      </c>
      <c r="H58" s="66"/>
      <c r="I58" s="67">
        <f t="shared" si="26"/>
        <v>175.09090909090901</v>
      </c>
      <c r="J58" s="68">
        <f t="shared" si="27"/>
        <v>13</v>
      </c>
      <c r="K58" s="69">
        <v>15</v>
      </c>
      <c r="L58" s="70">
        <v>11</v>
      </c>
      <c r="M58" s="71">
        <f t="shared" si="28"/>
        <v>1471.909090909091</v>
      </c>
      <c r="N58" s="67">
        <f t="shared" si="29"/>
        <v>130</v>
      </c>
      <c r="O58" s="72">
        <f t="shared" si="30"/>
        <v>105</v>
      </c>
      <c r="P58" s="73">
        <v>127</v>
      </c>
      <c r="Q58" s="74">
        <v>1</v>
      </c>
      <c r="R58" s="75">
        <v>133</v>
      </c>
      <c r="S58" s="76">
        <v>2</v>
      </c>
      <c r="T58" s="77">
        <v>115</v>
      </c>
      <c r="U58" s="78">
        <v>0</v>
      </c>
      <c r="V58" s="75">
        <v>113</v>
      </c>
      <c r="W58" s="78">
        <v>2</v>
      </c>
      <c r="X58" s="77">
        <v>125</v>
      </c>
      <c r="Y58" s="78">
        <v>1</v>
      </c>
      <c r="Z58" s="77">
        <v>111</v>
      </c>
      <c r="AA58" s="78">
        <v>1</v>
      </c>
      <c r="AB58" s="77">
        <v>130</v>
      </c>
      <c r="AC58" s="76">
        <v>2</v>
      </c>
      <c r="AD58" s="73">
        <v>143</v>
      </c>
      <c r="AE58" s="74">
        <v>2</v>
      </c>
      <c r="AF58" s="79">
        <v>39</v>
      </c>
      <c r="AG58" s="76">
        <v>1</v>
      </c>
      <c r="AH58" s="75">
        <v>27</v>
      </c>
      <c r="AI58" s="78">
        <v>2</v>
      </c>
      <c r="AJ58" s="75">
        <v>4</v>
      </c>
      <c r="AK58" s="78">
        <v>1</v>
      </c>
      <c r="AL58" s="50"/>
      <c r="AM58" s="23"/>
      <c r="AN58" s="50"/>
      <c r="AO58" s="80">
        <f t="shared" si="35"/>
        <v>1300</v>
      </c>
      <c r="AP58" s="56">
        <f t="shared" si="36"/>
        <v>1300</v>
      </c>
      <c r="AQ58" s="81">
        <f t="shared" si="37"/>
        <v>1400</v>
      </c>
      <c r="AR58" s="56">
        <f t="shared" si="38"/>
        <v>1400</v>
      </c>
      <c r="AS58" s="81">
        <f t="shared" si="39"/>
        <v>1300</v>
      </c>
      <c r="AT58" s="81">
        <f t="shared" si="40"/>
        <v>1400</v>
      </c>
      <c r="AU58" s="81">
        <f t="shared" si="41"/>
        <v>1300</v>
      </c>
      <c r="AV58" s="81">
        <f t="shared" si="42"/>
        <v>1200</v>
      </c>
      <c r="AW58" s="56">
        <f t="shared" si="43"/>
        <v>1714</v>
      </c>
      <c r="AX58" s="81">
        <f t="shared" si="44"/>
        <v>1790</v>
      </c>
      <c r="AY58" s="81">
        <f t="shared" si="45"/>
        <v>2087</v>
      </c>
      <c r="AZ58" s="2"/>
      <c r="BA58" s="82">
        <f t="shared" si="46"/>
        <v>12</v>
      </c>
      <c r="BB58" s="81">
        <f t="shared" si="47"/>
        <v>12</v>
      </c>
      <c r="BC58" s="81">
        <f t="shared" si="48"/>
        <v>10</v>
      </c>
      <c r="BD58" s="56">
        <f t="shared" si="49"/>
        <v>10</v>
      </c>
      <c r="BE58" s="81">
        <f t="shared" si="50"/>
        <v>12</v>
      </c>
      <c r="BF58" s="81">
        <f t="shared" si="51"/>
        <v>12</v>
      </c>
      <c r="BG58" s="81">
        <f t="shared" si="52"/>
        <v>10</v>
      </c>
      <c r="BH58" s="81">
        <f t="shared" si="53"/>
        <v>11</v>
      </c>
      <c r="BI58" s="81">
        <f t="shared" si="54"/>
        <v>14</v>
      </c>
      <c r="BJ58" s="81">
        <f t="shared" si="55"/>
        <v>12</v>
      </c>
      <c r="BK58" s="81">
        <f t="shared" si="56"/>
        <v>15</v>
      </c>
      <c r="BL58" s="57">
        <f t="shared" si="31"/>
        <v>130</v>
      </c>
      <c r="BM58" s="56">
        <f t="shared" si="32"/>
        <v>10</v>
      </c>
      <c r="BN58" s="56">
        <f t="shared" si="33"/>
        <v>15</v>
      </c>
      <c r="BO58" s="58">
        <f t="shared" si="34"/>
        <v>105</v>
      </c>
      <c r="BQ58" s="83">
        <f t="shared" si="57"/>
        <v>134</v>
      </c>
      <c r="BR58" s="84">
        <f t="shared" si="58"/>
        <v>13</v>
      </c>
    </row>
    <row r="59" spans="1:70" ht="15" customHeight="1" x14ac:dyDescent="0.25">
      <c r="A59" s="61">
        <v>55</v>
      </c>
      <c r="B59" s="62" t="s">
        <v>86</v>
      </c>
      <c r="C59" s="63" t="s">
        <v>31</v>
      </c>
      <c r="D59" s="89"/>
      <c r="E59" s="64">
        <f t="shared" si="24"/>
        <v>1618</v>
      </c>
      <c r="F59" s="65">
        <f t="shared" si="25"/>
        <v>-23.000000000000007</v>
      </c>
      <c r="G59" s="67">
        <v>1641</v>
      </c>
      <c r="H59" s="66"/>
      <c r="I59" s="67">
        <f t="shared" si="26"/>
        <v>165.72727272727275</v>
      </c>
      <c r="J59" s="68">
        <f t="shared" si="27"/>
        <v>50</v>
      </c>
      <c r="K59" s="69">
        <v>12</v>
      </c>
      <c r="L59" s="70">
        <v>11</v>
      </c>
      <c r="M59" s="71">
        <f t="shared" si="28"/>
        <v>1475.2727272727273</v>
      </c>
      <c r="N59" s="67">
        <f t="shared" si="29"/>
        <v>133</v>
      </c>
      <c r="O59" s="72">
        <f t="shared" si="30"/>
        <v>108</v>
      </c>
      <c r="P59" s="73">
        <v>128</v>
      </c>
      <c r="Q59" s="74">
        <v>1</v>
      </c>
      <c r="R59" s="75">
        <v>122</v>
      </c>
      <c r="S59" s="76">
        <v>2</v>
      </c>
      <c r="T59" s="77">
        <v>120</v>
      </c>
      <c r="U59" s="78">
        <v>1</v>
      </c>
      <c r="V59" s="75">
        <v>116</v>
      </c>
      <c r="W59" s="78">
        <v>1</v>
      </c>
      <c r="X59" s="77">
        <v>114</v>
      </c>
      <c r="Y59" s="78">
        <v>1</v>
      </c>
      <c r="Z59" s="77">
        <v>112</v>
      </c>
      <c r="AA59" s="78">
        <v>2</v>
      </c>
      <c r="AB59" s="77">
        <v>135</v>
      </c>
      <c r="AC59" s="76">
        <v>1</v>
      </c>
      <c r="AD59" s="73">
        <v>104</v>
      </c>
      <c r="AE59" s="74">
        <v>0</v>
      </c>
      <c r="AF59" s="79">
        <v>90</v>
      </c>
      <c r="AG59" s="76">
        <v>2</v>
      </c>
      <c r="AH59" s="75">
        <v>17</v>
      </c>
      <c r="AI59" s="78">
        <v>0</v>
      </c>
      <c r="AJ59" s="75">
        <v>6</v>
      </c>
      <c r="AK59" s="78">
        <v>1</v>
      </c>
      <c r="AL59" s="50"/>
      <c r="AM59" s="23"/>
      <c r="AN59" s="50"/>
      <c r="AO59" s="80">
        <f t="shared" si="35"/>
        <v>1300</v>
      </c>
      <c r="AP59" s="56">
        <f t="shared" si="36"/>
        <v>1350</v>
      </c>
      <c r="AQ59" s="81">
        <f t="shared" si="37"/>
        <v>1368</v>
      </c>
      <c r="AR59" s="56">
        <f t="shared" si="38"/>
        <v>1400</v>
      </c>
      <c r="AS59" s="81">
        <f t="shared" si="39"/>
        <v>1400</v>
      </c>
      <c r="AT59" s="81">
        <f t="shared" si="40"/>
        <v>1400</v>
      </c>
      <c r="AU59" s="81">
        <f t="shared" si="41"/>
        <v>1261</v>
      </c>
      <c r="AV59" s="81">
        <f t="shared" si="42"/>
        <v>1400</v>
      </c>
      <c r="AW59" s="56">
        <f t="shared" si="43"/>
        <v>1461</v>
      </c>
      <c r="AX59" s="81">
        <f t="shared" si="44"/>
        <v>1859</v>
      </c>
      <c r="AY59" s="81">
        <f t="shared" si="45"/>
        <v>2029</v>
      </c>
      <c r="AZ59" s="2"/>
      <c r="BA59" s="82">
        <f t="shared" si="46"/>
        <v>13</v>
      </c>
      <c r="BB59" s="81">
        <f t="shared" si="47"/>
        <v>10</v>
      </c>
      <c r="BC59" s="81">
        <f t="shared" si="48"/>
        <v>12</v>
      </c>
      <c r="BD59" s="56">
        <f t="shared" si="49"/>
        <v>12</v>
      </c>
      <c r="BE59" s="81">
        <f t="shared" si="50"/>
        <v>11</v>
      </c>
      <c r="BF59" s="81">
        <f t="shared" si="51"/>
        <v>10</v>
      </c>
      <c r="BG59" s="81">
        <f t="shared" si="52"/>
        <v>12</v>
      </c>
      <c r="BH59" s="81">
        <f t="shared" si="53"/>
        <v>14</v>
      </c>
      <c r="BI59" s="81">
        <f t="shared" si="54"/>
        <v>12</v>
      </c>
      <c r="BJ59" s="81">
        <f t="shared" si="55"/>
        <v>15</v>
      </c>
      <c r="BK59" s="81">
        <f t="shared" si="56"/>
        <v>12</v>
      </c>
      <c r="BL59" s="57">
        <f t="shared" si="31"/>
        <v>133</v>
      </c>
      <c r="BM59" s="56">
        <f t="shared" si="32"/>
        <v>10</v>
      </c>
      <c r="BN59" s="56">
        <f t="shared" si="33"/>
        <v>15</v>
      </c>
      <c r="BO59" s="58">
        <f t="shared" si="34"/>
        <v>108</v>
      </c>
      <c r="BQ59" s="83">
        <f t="shared" si="57"/>
        <v>97</v>
      </c>
      <c r="BR59" s="84">
        <f t="shared" si="58"/>
        <v>50</v>
      </c>
    </row>
    <row r="60" spans="1:70" ht="15" customHeight="1" x14ac:dyDescent="0.25">
      <c r="A60" s="61">
        <v>56</v>
      </c>
      <c r="B60" s="62" t="s">
        <v>87</v>
      </c>
      <c r="C60" s="63" t="s">
        <v>44</v>
      </c>
      <c r="D60" s="89"/>
      <c r="E60" s="64">
        <f t="shared" si="24"/>
        <v>1545</v>
      </c>
      <c r="F60" s="65">
        <f t="shared" si="25"/>
        <v>-83</v>
      </c>
      <c r="G60" s="67">
        <v>1628</v>
      </c>
      <c r="H60" s="66"/>
      <c r="I60" s="67">
        <f t="shared" si="26"/>
        <v>217.5454545454545</v>
      </c>
      <c r="J60" s="68">
        <f t="shared" si="27"/>
        <v>140</v>
      </c>
      <c r="K60" s="69">
        <v>6</v>
      </c>
      <c r="L60" s="70">
        <v>11</v>
      </c>
      <c r="M60" s="71">
        <f t="shared" si="28"/>
        <v>1410.4545454545455</v>
      </c>
      <c r="N60" s="67">
        <f t="shared" si="29"/>
        <v>98</v>
      </c>
      <c r="O60" s="72">
        <f t="shared" si="30"/>
        <v>80</v>
      </c>
      <c r="P60" s="73">
        <v>129</v>
      </c>
      <c r="Q60" s="74">
        <v>2</v>
      </c>
      <c r="R60" s="75">
        <v>7</v>
      </c>
      <c r="S60" s="76">
        <v>0</v>
      </c>
      <c r="T60" s="77">
        <v>123</v>
      </c>
      <c r="U60" s="78">
        <v>1</v>
      </c>
      <c r="V60" s="75">
        <v>133</v>
      </c>
      <c r="W60" s="78">
        <v>0</v>
      </c>
      <c r="X60" s="77">
        <v>107</v>
      </c>
      <c r="Y60" s="78">
        <v>1</v>
      </c>
      <c r="Z60" s="77">
        <v>88</v>
      </c>
      <c r="AA60" s="78">
        <v>0</v>
      </c>
      <c r="AB60" s="77">
        <v>113</v>
      </c>
      <c r="AC60" s="76">
        <v>0</v>
      </c>
      <c r="AD60" s="73">
        <v>106</v>
      </c>
      <c r="AE60" s="74">
        <v>0</v>
      </c>
      <c r="AF60" s="79">
        <v>138</v>
      </c>
      <c r="AG60" s="76">
        <v>0</v>
      </c>
      <c r="AH60" s="75">
        <v>121</v>
      </c>
      <c r="AI60" s="78">
        <v>2</v>
      </c>
      <c r="AJ60" s="75">
        <v>119</v>
      </c>
      <c r="AK60" s="78">
        <v>0</v>
      </c>
      <c r="AL60" s="50"/>
      <c r="AM60" s="23"/>
      <c r="AN60" s="50"/>
      <c r="AO60" s="80">
        <f t="shared" si="35"/>
        <v>1300</v>
      </c>
      <c r="AP60" s="56">
        <f t="shared" si="36"/>
        <v>1989</v>
      </c>
      <c r="AQ60" s="81">
        <f t="shared" si="37"/>
        <v>1320</v>
      </c>
      <c r="AR60" s="56">
        <f t="shared" si="38"/>
        <v>1300</v>
      </c>
      <c r="AS60" s="81">
        <f t="shared" si="39"/>
        <v>1400</v>
      </c>
      <c r="AT60" s="81">
        <f t="shared" si="40"/>
        <v>1468</v>
      </c>
      <c r="AU60" s="81">
        <f t="shared" si="41"/>
        <v>1400</v>
      </c>
      <c r="AV60" s="81">
        <f t="shared" si="42"/>
        <v>1400</v>
      </c>
      <c r="AW60" s="56">
        <f t="shared" si="43"/>
        <v>1200</v>
      </c>
      <c r="AX60" s="81">
        <f t="shared" si="44"/>
        <v>1355</v>
      </c>
      <c r="AY60" s="81">
        <f t="shared" si="45"/>
        <v>1383</v>
      </c>
      <c r="AZ60" s="2"/>
      <c r="BA60" s="82">
        <f t="shared" si="46"/>
        <v>7</v>
      </c>
      <c r="BB60" s="81">
        <f t="shared" si="47"/>
        <v>13</v>
      </c>
      <c r="BC60" s="81">
        <f t="shared" si="48"/>
        <v>7</v>
      </c>
      <c r="BD60" s="56">
        <f t="shared" si="49"/>
        <v>12</v>
      </c>
      <c r="BE60" s="81">
        <f t="shared" si="50"/>
        <v>8</v>
      </c>
      <c r="BF60" s="81">
        <f t="shared" si="51"/>
        <v>10</v>
      </c>
      <c r="BG60" s="81">
        <f t="shared" si="52"/>
        <v>10</v>
      </c>
      <c r="BH60" s="81">
        <f t="shared" si="53"/>
        <v>8</v>
      </c>
      <c r="BI60" s="81">
        <f t="shared" si="54"/>
        <v>10</v>
      </c>
      <c r="BJ60" s="81">
        <f t="shared" si="55"/>
        <v>5</v>
      </c>
      <c r="BK60" s="81">
        <f t="shared" si="56"/>
        <v>8</v>
      </c>
      <c r="BL60" s="57">
        <f t="shared" si="31"/>
        <v>98</v>
      </c>
      <c r="BM60" s="56">
        <f t="shared" si="32"/>
        <v>5</v>
      </c>
      <c r="BN60" s="56">
        <f t="shared" si="33"/>
        <v>13</v>
      </c>
      <c r="BO60" s="58">
        <f t="shared" si="34"/>
        <v>80</v>
      </c>
      <c r="BQ60" s="83">
        <f t="shared" si="57"/>
        <v>7</v>
      </c>
      <c r="BR60" s="84">
        <f t="shared" si="58"/>
        <v>140</v>
      </c>
    </row>
    <row r="61" spans="1:70" ht="15" customHeight="1" x14ac:dyDescent="0.25">
      <c r="A61" s="61">
        <v>57</v>
      </c>
      <c r="B61" s="62" t="s">
        <v>88</v>
      </c>
      <c r="C61" s="63" t="s">
        <v>31</v>
      </c>
      <c r="D61" s="89"/>
      <c r="E61" s="64">
        <f t="shared" si="24"/>
        <v>1560</v>
      </c>
      <c r="F61" s="65">
        <f t="shared" si="25"/>
        <v>-63.000000000000007</v>
      </c>
      <c r="G61" s="67">
        <v>1623</v>
      </c>
      <c r="H61" s="66"/>
      <c r="I61" s="67">
        <f t="shared" si="26"/>
        <v>188.36363636363626</v>
      </c>
      <c r="J61" s="68">
        <f t="shared" si="27"/>
        <v>118</v>
      </c>
      <c r="K61" s="69">
        <v>8</v>
      </c>
      <c r="L61" s="70">
        <v>11</v>
      </c>
      <c r="M61" s="71">
        <f t="shared" si="28"/>
        <v>1434.6363636363637</v>
      </c>
      <c r="N61" s="67">
        <f t="shared" si="29"/>
        <v>116</v>
      </c>
      <c r="O61" s="72">
        <f t="shared" si="30"/>
        <v>93</v>
      </c>
      <c r="P61" s="73">
        <v>130</v>
      </c>
      <c r="Q61" s="74">
        <v>2</v>
      </c>
      <c r="R61" s="75">
        <v>8</v>
      </c>
      <c r="S61" s="76">
        <v>2</v>
      </c>
      <c r="T61" s="77">
        <v>16</v>
      </c>
      <c r="U61" s="78">
        <v>0</v>
      </c>
      <c r="V61" s="75">
        <v>128</v>
      </c>
      <c r="W61" s="78">
        <v>0</v>
      </c>
      <c r="X61" s="77">
        <v>127</v>
      </c>
      <c r="Y61" s="78">
        <v>0</v>
      </c>
      <c r="Z61" s="77">
        <v>94</v>
      </c>
      <c r="AA61" s="78">
        <v>0</v>
      </c>
      <c r="AB61" s="77">
        <v>132</v>
      </c>
      <c r="AC61" s="76">
        <v>0</v>
      </c>
      <c r="AD61" s="73">
        <v>118</v>
      </c>
      <c r="AE61" s="74">
        <v>0</v>
      </c>
      <c r="AF61" s="79">
        <v>142</v>
      </c>
      <c r="AG61" s="76">
        <v>2</v>
      </c>
      <c r="AH61" s="75">
        <v>106</v>
      </c>
      <c r="AI61" s="78">
        <v>2</v>
      </c>
      <c r="AJ61" s="75">
        <v>126</v>
      </c>
      <c r="AK61" s="78">
        <v>0</v>
      </c>
      <c r="AL61" s="50"/>
      <c r="AM61" s="23"/>
      <c r="AN61" s="50"/>
      <c r="AO61" s="80">
        <f t="shared" si="35"/>
        <v>1300</v>
      </c>
      <c r="AP61" s="56">
        <f t="shared" si="36"/>
        <v>1980</v>
      </c>
      <c r="AQ61" s="81">
        <f t="shared" si="37"/>
        <v>1870</v>
      </c>
      <c r="AR61" s="56">
        <f t="shared" si="38"/>
        <v>1300</v>
      </c>
      <c r="AS61" s="81">
        <f t="shared" si="39"/>
        <v>1300</v>
      </c>
      <c r="AT61" s="81">
        <f t="shared" si="40"/>
        <v>1445</v>
      </c>
      <c r="AU61" s="81">
        <f t="shared" si="41"/>
        <v>1300</v>
      </c>
      <c r="AV61" s="81">
        <f t="shared" si="42"/>
        <v>1386</v>
      </c>
      <c r="AW61" s="56">
        <f t="shared" si="43"/>
        <v>1200</v>
      </c>
      <c r="AX61" s="81">
        <f t="shared" si="44"/>
        <v>1400</v>
      </c>
      <c r="AY61" s="81">
        <f t="shared" si="45"/>
        <v>1300</v>
      </c>
      <c r="AZ61" s="2"/>
      <c r="BA61" s="82">
        <f t="shared" si="46"/>
        <v>10</v>
      </c>
      <c r="BB61" s="81">
        <f t="shared" si="47"/>
        <v>12</v>
      </c>
      <c r="BC61" s="81">
        <f t="shared" si="48"/>
        <v>16</v>
      </c>
      <c r="BD61" s="56">
        <f t="shared" si="49"/>
        <v>13</v>
      </c>
      <c r="BE61" s="81">
        <f t="shared" si="50"/>
        <v>12</v>
      </c>
      <c r="BF61" s="81">
        <f t="shared" si="51"/>
        <v>13</v>
      </c>
      <c r="BG61" s="81">
        <f t="shared" si="52"/>
        <v>8</v>
      </c>
      <c r="BH61" s="81">
        <f t="shared" si="53"/>
        <v>7</v>
      </c>
      <c r="BI61" s="81">
        <f t="shared" si="54"/>
        <v>7</v>
      </c>
      <c r="BJ61" s="81">
        <f t="shared" si="55"/>
        <v>8</v>
      </c>
      <c r="BK61" s="81">
        <f t="shared" si="56"/>
        <v>10</v>
      </c>
      <c r="BL61" s="57">
        <f t="shared" si="31"/>
        <v>116</v>
      </c>
      <c r="BM61" s="56">
        <f t="shared" si="32"/>
        <v>7</v>
      </c>
      <c r="BN61" s="56">
        <f t="shared" si="33"/>
        <v>16</v>
      </c>
      <c r="BO61" s="58">
        <f t="shared" si="34"/>
        <v>93</v>
      </c>
      <c r="BQ61" s="83">
        <f t="shared" si="57"/>
        <v>29</v>
      </c>
      <c r="BR61" s="84">
        <f t="shared" si="58"/>
        <v>118</v>
      </c>
    </row>
    <row r="62" spans="1:70" ht="15" customHeight="1" x14ac:dyDescent="0.25">
      <c r="A62" s="61">
        <v>58</v>
      </c>
      <c r="B62" s="62" t="s">
        <v>89</v>
      </c>
      <c r="C62" s="63" t="s">
        <v>31</v>
      </c>
      <c r="D62" s="89"/>
      <c r="E62" s="64">
        <f t="shared" si="24"/>
        <v>1621</v>
      </c>
      <c r="F62" s="65">
        <f t="shared" si="25"/>
        <v>0</v>
      </c>
      <c r="G62" s="67">
        <v>1621</v>
      </c>
      <c r="H62" s="66"/>
      <c r="I62" s="67">
        <f t="shared" si="26"/>
        <v>176.4545454545455</v>
      </c>
      <c r="J62" s="68">
        <f t="shared" si="27"/>
        <v>26</v>
      </c>
      <c r="K62" s="69">
        <v>14</v>
      </c>
      <c r="L62" s="70">
        <v>11</v>
      </c>
      <c r="M62" s="71">
        <f t="shared" si="28"/>
        <v>1444.5454545454545</v>
      </c>
      <c r="N62" s="67">
        <f t="shared" si="29"/>
        <v>114</v>
      </c>
      <c r="O62" s="72">
        <f t="shared" si="30"/>
        <v>92</v>
      </c>
      <c r="P62" s="73">
        <v>131</v>
      </c>
      <c r="Q62" s="74">
        <v>0</v>
      </c>
      <c r="R62" s="75">
        <v>109</v>
      </c>
      <c r="S62" s="76">
        <v>0</v>
      </c>
      <c r="T62" s="77">
        <v>94</v>
      </c>
      <c r="U62" s="78">
        <v>0</v>
      </c>
      <c r="V62" s="75">
        <v>142</v>
      </c>
      <c r="W62" s="78">
        <v>2</v>
      </c>
      <c r="X62" s="77">
        <v>118</v>
      </c>
      <c r="Y62" s="78">
        <v>2</v>
      </c>
      <c r="Z62" s="77">
        <v>99</v>
      </c>
      <c r="AA62" s="78">
        <v>2</v>
      </c>
      <c r="AB62" s="77">
        <v>107</v>
      </c>
      <c r="AC62" s="76">
        <v>2</v>
      </c>
      <c r="AD62" s="73">
        <v>137</v>
      </c>
      <c r="AE62" s="74">
        <v>0</v>
      </c>
      <c r="AF62" s="79">
        <v>134</v>
      </c>
      <c r="AG62" s="76">
        <v>2</v>
      </c>
      <c r="AH62" s="75">
        <v>8</v>
      </c>
      <c r="AI62" s="78">
        <v>2</v>
      </c>
      <c r="AJ62" s="75">
        <v>14</v>
      </c>
      <c r="AK62" s="78">
        <v>2</v>
      </c>
      <c r="AL62" s="50"/>
      <c r="AM62" s="23"/>
      <c r="AN62" s="50"/>
      <c r="AO62" s="80">
        <f t="shared" si="35"/>
        <v>1300</v>
      </c>
      <c r="AP62" s="56">
        <f t="shared" si="36"/>
        <v>1400</v>
      </c>
      <c r="AQ62" s="81">
        <f t="shared" si="37"/>
        <v>1445</v>
      </c>
      <c r="AR62" s="56">
        <f t="shared" si="38"/>
        <v>1200</v>
      </c>
      <c r="AS62" s="81">
        <f t="shared" si="39"/>
        <v>1386</v>
      </c>
      <c r="AT62" s="81">
        <f t="shared" si="40"/>
        <v>1403</v>
      </c>
      <c r="AU62" s="81">
        <f t="shared" si="41"/>
        <v>1400</v>
      </c>
      <c r="AV62" s="81">
        <f t="shared" si="42"/>
        <v>1200</v>
      </c>
      <c r="AW62" s="56">
        <f t="shared" si="43"/>
        <v>1299</v>
      </c>
      <c r="AX62" s="81">
        <f t="shared" si="44"/>
        <v>1980</v>
      </c>
      <c r="AY62" s="81">
        <f t="shared" si="45"/>
        <v>1877</v>
      </c>
      <c r="AZ62" s="2"/>
      <c r="BA62" s="82">
        <f t="shared" si="46"/>
        <v>10</v>
      </c>
      <c r="BB62" s="81">
        <f t="shared" si="47"/>
        <v>12</v>
      </c>
      <c r="BC62" s="81">
        <f t="shared" si="48"/>
        <v>13</v>
      </c>
      <c r="BD62" s="56">
        <f t="shared" si="49"/>
        <v>7</v>
      </c>
      <c r="BE62" s="81">
        <f t="shared" si="50"/>
        <v>7</v>
      </c>
      <c r="BF62" s="81">
        <f t="shared" si="51"/>
        <v>8</v>
      </c>
      <c r="BG62" s="81">
        <f t="shared" si="52"/>
        <v>8</v>
      </c>
      <c r="BH62" s="81">
        <f t="shared" si="53"/>
        <v>15</v>
      </c>
      <c r="BI62" s="81">
        <f t="shared" si="54"/>
        <v>10</v>
      </c>
      <c r="BJ62" s="81">
        <f t="shared" si="55"/>
        <v>12</v>
      </c>
      <c r="BK62" s="81">
        <f t="shared" si="56"/>
        <v>12</v>
      </c>
      <c r="BL62" s="57">
        <f t="shared" si="31"/>
        <v>114</v>
      </c>
      <c r="BM62" s="56">
        <f t="shared" si="32"/>
        <v>7</v>
      </c>
      <c r="BN62" s="56">
        <f t="shared" si="33"/>
        <v>15</v>
      </c>
      <c r="BO62" s="58">
        <f t="shared" si="34"/>
        <v>92</v>
      </c>
      <c r="BQ62" s="83">
        <f t="shared" si="57"/>
        <v>121</v>
      </c>
      <c r="BR62" s="84">
        <f t="shared" si="58"/>
        <v>26</v>
      </c>
    </row>
    <row r="63" spans="1:70" ht="15" customHeight="1" x14ac:dyDescent="0.25">
      <c r="A63" s="61">
        <v>59</v>
      </c>
      <c r="B63" s="62" t="s">
        <v>90</v>
      </c>
      <c r="C63" s="63" t="s">
        <v>31</v>
      </c>
      <c r="D63" s="89"/>
      <c r="E63" s="64">
        <f t="shared" si="24"/>
        <v>1609.36</v>
      </c>
      <c r="F63" s="65">
        <f t="shared" si="25"/>
        <v>-7.640000000000029</v>
      </c>
      <c r="G63" s="67">
        <v>1617</v>
      </c>
      <c r="H63" s="66"/>
      <c r="I63" s="67">
        <f t="shared" si="26"/>
        <v>125.63636363636374</v>
      </c>
      <c r="J63" s="68">
        <f t="shared" si="27"/>
        <v>31</v>
      </c>
      <c r="K63" s="69">
        <v>13</v>
      </c>
      <c r="L63" s="70">
        <v>11</v>
      </c>
      <c r="M63" s="71">
        <f t="shared" si="28"/>
        <v>1491.3636363636363</v>
      </c>
      <c r="N63" s="67">
        <f t="shared" si="29"/>
        <v>131</v>
      </c>
      <c r="O63" s="72">
        <f t="shared" si="30"/>
        <v>108</v>
      </c>
      <c r="P63" s="73">
        <v>132</v>
      </c>
      <c r="Q63" s="74">
        <v>1</v>
      </c>
      <c r="R63" s="75">
        <v>136</v>
      </c>
      <c r="S63" s="76">
        <v>2</v>
      </c>
      <c r="T63" s="77">
        <v>128</v>
      </c>
      <c r="U63" s="78">
        <v>1</v>
      </c>
      <c r="V63" s="75">
        <v>120</v>
      </c>
      <c r="W63" s="78">
        <v>1</v>
      </c>
      <c r="X63" s="77">
        <v>116</v>
      </c>
      <c r="Y63" s="78">
        <v>1</v>
      </c>
      <c r="Z63" s="77">
        <v>127</v>
      </c>
      <c r="AA63" s="78">
        <v>2</v>
      </c>
      <c r="AB63" s="77">
        <v>114</v>
      </c>
      <c r="AC63" s="76">
        <v>1</v>
      </c>
      <c r="AD63" s="73">
        <v>135</v>
      </c>
      <c r="AE63" s="74">
        <v>2</v>
      </c>
      <c r="AF63" s="79">
        <v>4</v>
      </c>
      <c r="AG63" s="76">
        <v>1</v>
      </c>
      <c r="AH63" s="75">
        <v>9</v>
      </c>
      <c r="AI63" s="78">
        <v>0</v>
      </c>
      <c r="AJ63" s="75">
        <v>32</v>
      </c>
      <c r="AK63" s="78">
        <v>1</v>
      </c>
      <c r="AL63" s="50"/>
      <c r="AM63" s="23"/>
      <c r="AN63" s="50"/>
      <c r="AO63" s="80">
        <f t="shared" si="35"/>
        <v>1300</v>
      </c>
      <c r="AP63" s="56">
        <f t="shared" si="36"/>
        <v>1249</v>
      </c>
      <c r="AQ63" s="81">
        <f t="shared" si="37"/>
        <v>1300</v>
      </c>
      <c r="AR63" s="56">
        <f t="shared" si="38"/>
        <v>1368</v>
      </c>
      <c r="AS63" s="81">
        <f t="shared" si="39"/>
        <v>1400</v>
      </c>
      <c r="AT63" s="81">
        <f t="shared" si="40"/>
        <v>1300</v>
      </c>
      <c r="AU63" s="81">
        <f t="shared" si="41"/>
        <v>1400</v>
      </c>
      <c r="AV63" s="81">
        <f t="shared" si="42"/>
        <v>1261</v>
      </c>
      <c r="AW63" s="56">
        <f t="shared" si="43"/>
        <v>2087</v>
      </c>
      <c r="AX63" s="81">
        <f t="shared" si="44"/>
        <v>1974</v>
      </c>
      <c r="AY63" s="81">
        <f t="shared" si="45"/>
        <v>1766</v>
      </c>
      <c r="AZ63" s="2"/>
      <c r="BA63" s="82">
        <f t="shared" si="46"/>
        <v>8</v>
      </c>
      <c r="BB63" s="81">
        <f t="shared" si="47"/>
        <v>8</v>
      </c>
      <c r="BC63" s="81">
        <f t="shared" si="48"/>
        <v>13</v>
      </c>
      <c r="BD63" s="56">
        <f t="shared" si="49"/>
        <v>12</v>
      </c>
      <c r="BE63" s="81">
        <f t="shared" si="50"/>
        <v>12</v>
      </c>
      <c r="BF63" s="81">
        <f t="shared" si="51"/>
        <v>12</v>
      </c>
      <c r="BG63" s="81">
        <f t="shared" si="52"/>
        <v>11</v>
      </c>
      <c r="BH63" s="81">
        <f t="shared" si="53"/>
        <v>12</v>
      </c>
      <c r="BI63" s="81">
        <f t="shared" si="54"/>
        <v>15</v>
      </c>
      <c r="BJ63" s="81">
        <f t="shared" si="55"/>
        <v>15</v>
      </c>
      <c r="BK63" s="81">
        <f t="shared" si="56"/>
        <v>13</v>
      </c>
      <c r="BL63" s="57">
        <f t="shared" si="31"/>
        <v>131</v>
      </c>
      <c r="BM63" s="56">
        <f t="shared" si="32"/>
        <v>8</v>
      </c>
      <c r="BN63" s="56">
        <f t="shared" si="33"/>
        <v>15</v>
      </c>
      <c r="BO63" s="58">
        <f t="shared" si="34"/>
        <v>108</v>
      </c>
      <c r="BQ63" s="83">
        <f t="shared" si="57"/>
        <v>116</v>
      </c>
      <c r="BR63" s="84">
        <f t="shared" si="58"/>
        <v>31</v>
      </c>
    </row>
    <row r="64" spans="1:70" ht="15" customHeight="1" x14ac:dyDescent="0.25">
      <c r="A64" s="61">
        <v>60</v>
      </c>
      <c r="B64" s="62" t="s">
        <v>91</v>
      </c>
      <c r="C64" s="63" t="s">
        <v>44</v>
      </c>
      <c r="D64" s="89"/>
      <c r="E64" s="64">
        <f t="shared" si="24"/>
        <v>1588</v>
      </c>
      <c r="F64" s="65">
        <f t="shared" si="25"/>
        <v>-23.000000000000007</v>
      </c>
      <c r="G64" s="67">
        <v>1611</v>
      </c>
      <c r="H64" s="66"/>
      <c r="I64" s="67">
        <f t="shared" si="26"/>
        <v>288.18181818181824</v>
      </c>
      <c r="J64" s="68">
        <f t="shared" si="27"/>
        <v>61</v>
      </c>
      <c r="K64" s="69">
        <v>12</v>
      </c>
      <c r="L64" s="70">
        <v>11</v>
      </c>
      <c r="M64" s="71">
        <f t="shared" si="28"/>
        <v>1322.8181818181818</v>
      </c>
      <c r="N64" s="67">
        <f t="shared" si="29"/>
        <v>127</v>
      </c>
      <c r="O64" s="72">
        <f t="shared" si="30"/>
        <v>104</v>
      </c>
      <c r="P64" s="73">
        <v>133</v>
      </c>
      <c r="Q64" s="74">
        <v>1</v>
      </c>
      <c r="R64" s="75">
        <v>127</v>
      </c>
      <c r="S64" s="76">
        <v>1</v>
      </c>
      <c r="T64" s="77">
        <v>125</v>
      </c>
      <c r="U64" s="78">
        <v>0</v>
      </c>
      <c r="V64" s="75">
        <v>99</v>
      </c>
      <c r="W64" s="78">
        <v>2</v>
      </c>
      <c r="X64" s="77">
        <v>137</v>
      </c>
      <c r="Y64" s="78">
        <v>2</v>
      </c>
      <c r="Z64" s="77">
        <v>135</v>
      </c>
      <c r="AA64" s="78">
        <v>0</v>
      </c>
      <c r="AB64" s="77">
        <v>120</v>
      </c>
      <c r="AC64" s="76">
        <v>1</v>
      </c>
      <c r="AD64" s="73">
        <v>130</v>
      </c>
      <c r="AE64" s="74">
        <v>2</v>
      </c>
      <c r="AF64" s="79">
        <v>97</v>
      </c>
      <c r="AG64" s="76">
        <v>0</v>
      </c>
      <c r="AH64" s="75">
        <v>109</v>
      </c>
      <c r="AI64" s="78">
        <v>1</v>
      </c>
      <c r="AJ64" s="75">
        <v>134</v>
      </c>
      <c r="AK64" s="78">
        <v>2</v>
      </c>
      <c r="AL64" s="50"/>
      <c r="AM64" s="23"/>
      <c r="AN64" s="50"/>
      <c r="AO64" s="80">
        <f t="shared" si="35"/>
        <v>1300</v>
      </c>
      <c r="AP64" s="56">
        <f t="shared" si="36"/>
        <v>1300</v>
      </c>
      <c r="AQ64" s="81">
        <f t="shared" si="37"/>
        <v>1300</v>
      </c>
      <c r="AR64" s="56">
        <f t="shared" si="38"/>
        <v>1403</v>
      </c>
      <c r="AS64" s="81">
        <f t="shared" si="39"/>
        <v>1200</v>
      </c>
      <c r="AT64" s="81">
        <f t="shared" si="40"/>
        <v>1261</v>
      </c>
      <c r="AU64" s="81">
        <f t="shared" si="41"/>
        <v>1368</v>
      </c>
      <c r="AV64" s="81">
        <f t="shared" si="42"/>
        <v>1300</v>
      </c>
      <c r="AW64" s="56">
        <f t="shared" si="43"/>
        <v>1420</v>
      </c>
      <c r="AX64" s="81">
        <f t="shared" si="44"/>
        <v>1400</v>
      </c>
      <c r="AY64" s="81">
        <f t="shared" si="45"/>
        <v>1299</v>
      </c>
      <c r="AZ64" s="2"/>
      <c r="BA64" s="82">
        <f t="shared" si="46"/>
        <v>12</v>
      </c>
      <c r="BB64" s="81">
        <f t="shared" si="47"/>
        <v>12</v>
      </c>
      <c r="BC64" s="81">
        <f t="shared" si="48"/>
        <v>12</v>
      </c>
      <c r="BD64" s="56">
        <f t="shared" si="49"/>
        <v>8</v>
      </c>
      <c r="BE64" s="81">
        <f t="shared" si="50"/>
        <v>15</v>
      </c>
      <c r="BF64" s="81">
        <f t="shared" si="51"/>
        <v>12</v>
      </c>
      <c r="BG64" s="81">
        <f t="shared" si="52"/>
        <v>12</v>
      </c>
      <c r="BH64" s="81">
        <f t="shared" si="53"/>
        <v>10</v>
      </c>
      <c r="BI64" s="81">
        <f t="shared" si="54"/>
        <v>12</v>
      </c>
      <c r="BJ64" s="81">
        <f t="shared" si="55"/>
        <v>12</v>
      </c>
      <c r="BK64" s="81">
        <f t="shared" si="56"/>
        <v>10</v>
      </c>
      <c r="BL64" s="57">
        <f t="shared" si="31"/>
        <v>127</v>
      </c>
      <c r="BM64" s="56">
        <f t="shared" si="32"/>
        <v>8</v>
      </c>
      <c r="BN64" s="56">
        <f t="shared" si="33"/>
        <v>15</v>
      </c>
      <c r="BO64" s="58">
        <f t="shared" si="34"/>
        <v>104</v>
      </c>
      <c r="BQ64" s="83">
        <f t="shared" si="57"/>
        <v>85</v>
      </c>
      <c r="BR64" s="84">
        <f t="shared" si="58"/>
        <v>61</v>
      </c>
    </row>
    <row r="65" spans="1:70" ht="15" customHeight="1" x14ac:dyDescent="0.25">
      <c r="A65" s="61">
        <v>61</v>
      </c>
      <c r="B65" s="62" t="s">
        <v>92</v>
      </c>
      <c r="C65" s="63" t="s">
        <v>31</v>
      </c>
      <c r="D65" s="89"/>
      <c r="E65" s="64">
        <f t="shared" si="24"/>
        <v>1577</v>
      </c>
      <c r="F65" s="65">
        <f t="shared" si="25"/>
        <v>-33.000000000000007</v>
      </c>
      <c r="G65" s="67">
        <v>1610</v>
      </c>
      <c r="H65" s="66"/>
      <c r="I65" s="67">
        <f t="shared" si="26"/>
        <v>217.09090909090901</v>
      </c>
      <c r="J65" s="68">
        <f t="shared" si="27"/>
        <v>77</v>
      </c>
      <c r="K65" s="69">
        <v>11</v>
      </c>
      <c r="L65" s="70">
        <v>11</v>
      </c>
      <c r="M65" s="71">
        <f t="shared" si="28"/>
        <v>1392.909090909091</v>
      </c>
      <c r="N65" s="67">
        <f t="shared" si="29"/>
        <v>113</v>
      </c>
      <c r="O65" s="72">
        <f t="shared" si="30"/>
        <v>92</v>
      </c>
      <c r="P65" s="73">
        <v>134</v>
      </c>
      <c r="Q65" s="74">
        <v>0</v>
      </c>
      <c r="R65" s="75">
        <v>118</v>
      </c>
      <c r="S65" s="76">
        <v>0</v>
      </c>
      <c r="T65" s="77">
        <v>126</v>
      </c>
      <c r="U65" s="78">
        <v>2</v>
      </c>
      <c r="V65" s="75">
        <v>136</v>
      </c>
      <c r="W65" s="78">
        <v>2</v>
      </c>
      <c r="X65" s="77">
        <v>139</v>
      </c>
      <c r="Y65" s="78">
        <v>2</v>
      </c>
      <c r="Z65" s="77">
        <v>6</v>
      </c>
      <c r="AA65" s="78">
        <v>0</v>
      </c>
      <c r="AB65" s="77">
        <v>127</v>
      </c>
      <c r="AC65" s="76">
        <v>1</v>
      </c>
      <c r="AD65" s="73">
        <v>128</v>
      </c>
      <c r="AE65" s="74">
        <v>1</v>
      </c>
      <c r="AF65" s="79">
        <v>110</v>
      </c>
      <c r="AG65" s="76">
        <v>0</v>
      </c>
      <c r="AH65" s="75">
        <v>115</v>
      </c>
      <c r="AI65" s="78">
        <v>1</v>
      </c>
      <c r="AJ65" s="75">
        <v>91</v>
      </c>
      <c r="AK65" s="78">
        <v>2</v>
      </c>
      <c r="AL65" s="50"/>
      <c r="AM65" s="23"/>
      <c r="AN65" s="50"/>
      <c r="AO65" s="80">
        <f t="shared" si="35"/>
        <v>1299</v>
      </c>
      <c r="AP65" s="56">
        <f t="shared" si="36"/>
        <v>1386</v>
      </c>
      <c r="AQ65" s="81">
        <f t="shared" si="37"/>
        <v>1300</v>
      </c>
      <c r="AR65" s="56">
        <f t="shared" si="38"/>
        <v>1249</v>
      </c>
      <c r="AS65" s="81">
        <f t="shared" si="39"/>
        <v>1200</v>
      </c>
      <c r="AT65" s="81">
        <f t="shared" si="40"/>
        <v>2029</v>
      </c>
      <c r="AU65" s="81">
        <f t="shared" si="41"/>
        <v>1300</v>
      </c>
      <c r="AV65" s="81">
        <f t="shared" si="42"/>
        <v>1300</v>
      </c>
      <c r="AW65" s="56">
        <f t="shared" si="43"/>
        <v>1400</v>
      </c>
      <c r="AX65" s="81">
        <f t="shared" si="44"/>
        <v>1400</v>
      </c>
      <c r="AY65" s="81">
        <f t="shared" si="45"/>
        <v>1459</v>
      </c>
      <c r="AZ65" s="2"/>
      <c r="BA65" s="82">
        <f t="shared" si="46"/>
        <v>10</v>
      </c>
      <c r="BB65" s="81">
        <f t="shared" si="47"/>
        <v>7</v>
      </c>
      <c r="BC65" s="81">
        <f t="shared" si="48"/>
        <v>10</v>
      </c>
      <c r="BD65" s="56">
        <f t="shared" si="49"/>
        <v>8</v>
      </c>
      <c r="BE65" s="81">
        <f t="shared" si="50"/>
        <v>8</v>
      </c>
      <c r="BF65" s="81">
        <f t="shared" si="51"/>
        <v>12</v>
      </c>
      <c r="BG65" s="81">
        <f t="shared" si="52"/>
        <v>12</v>
      </c>
      <c r="BH65" s="81">
        <f t="shared" si="53"/>
        <v>13</v>
      </c>
      <c r="BI65" s="81">
        <f t="shared" si="54"/>
        <v>14</v>
      </c>
      <c r="BJ65" s="81">
        <f t="shared" si="55"/>
        <v>10</v>
      </c>
      <c r="BK65" s="81">
        <f t="shared" si="56"/>
        <v>9</v>
      </c>
      <c r="BL65" s="57">
        <f t="shared" si="31"/>
        <v>113</v>
      </c>
      <c r="BM65" s="56">
        <f t="shared" si="32"/>
        <v>7</v>
      </c>
      <c r="BN65" s="56">
        <f t="shared" si="33"/>
        <v>14</v>
      </c>
      <c r="BO65" s="58">
        <f t="shared" si="34"/>
        <v>92</v>
      </c>
      <c r="BQ65" s="83">
        <f t="shared" si="57"/>
        <v>70</v>
      </c>
      <c r="BR65" s="84">
        <f t="shared" si="58"/>
        <v>77</v>
      </c>
    </row>
    <row r="66" spans="1:70" ht="15" customHeight="1" x14ac:dyDescent="0.25">
      <c r="A66" s="61">
        <v>62</v>
      </c>
      <c r="B66" s="62" t="s">
        <v>93</v>
      </c>
      <c r="C66" s="63" t="s">
        <v>31</v>
      </c>
      <c r="D66" s="89"/>
      <c r="E66" s="64">
        <f t="shared" si="24"/>
        <v>1586.72</v>
      </c>
      <c r="F66" s="65">
        <f t="shared" si="25"/>
        <v>-22.279999999999998</v>
      </c>
      <c r="G66" s="67">
        <v>1609</v>
      </c>
      <c r="H66" s="66"/>
      <c r="I66" s="67">
        <f t="shared" si="26"/>
        <v>146.72727272727275</v>
      </c>
      <c r="J66" s="68">
        <f t="shared" si="27"/>
        <v>58</v>
      </c>
      <c r="K66" s="69">
        <v>12</v>
      </c>
      <c r="L66" s="70">
        <v>11</v>
      </c>
      <c r="M66" s="71">
        <f t="shared" si="28"/>
        <v>1462.2727272727273</v>
      </c>
      <c r="N66" s="67">
        <f t="shared" si="29"/>
        <v>129</v>
      </c>
      <c r="O66" s="72">
        <f t="shared" si="30"/>
        <v>104</v>
      </c>
      <c r="P66" s="73">
        <v>135</v>
      </c>
      <c r="Q66" s="74">
        <v>2</v>
      </c>
      <c r="R66" s="75">
        <v>9</v>
      </c>
      <c r="S66" s="76">
        <v>0</v>
      </c>
      <c r="T66" s="77">
        <v>127</v>
      </c>
      <c r="U66" s="78">
        <v>0</v>
      </c>
      <c r="V66" s="75">
        <v>105</v>
      </c>
      <c r="W66" s="78">
        <v>2</v>
      </c>
      <c r="X66" s="77">
        <v>23</v>
      </c>
      <c r="Y66" s="78">
        <v>1</v>
      </c>
      <c r="Z66" s="77">
        <v>141</v>
      </c>
      <c r="AA66" s="78">
        <v>2</v>
      </c>
      <c r="AB66" s="77">
        <v>111</v>
      </c>
      <c r="AC66" s="76">
        <v>0</v>
      </c>
      <c r="AD66" s="73">
        <v>134</v>
      </c>
      <c r="AE66" s="74">
        <v>1</v>
      </c>
      <c r="AF66" s="79">
        <v>145</v>
      </c>
      <c r="AG66" s="76">
        <v>2</v>
      </c>
      <c r="AH66" s="75">
        <v>18</v>
      </c>
      <c r="AI66" s="78">
        <v>0</v>
      </c>
      <c r="AJ66" s="75">
        <v>112</v>
      </c>
      <c r="AK66" s="78">
        <v>2</v>
      </c>
      <c r="AL66" s="50"/>
      <c r="AM66" s="23"/>
      <c r="AN66" s="50"/>
      <c r="AO66" s="80">
        <f t="shared" si="35"/>
        <v>1261</v>
      </c>
      <c r="AP66" s="56">
        <f t="shared" si="36"/>
        <v>1974</v>
      </c>
      <c r="AQ66" s="81">
        <f t="shared" si="37"/>
        <v>1300</v>
      </c>
      <c r="AR66" s="56">
        <f t="shared" si="38"/>
        <v>1400</v>
      </c>
      <c r="AS66" s="81">
        <f t="shared" si="39"/>
        <v>1810</v>
      </c>
      <c r="AT66" s="81">
        <f t="shared" si="40"/>
        <v>1200</v>
      </c>
      <c r="AU66" s="81">
        <f t="shared" si="41"/>
        <v>1400</v>
      </c>
      <c r="AV66" s="81">
        <f t="shared" si="42"/>
        <v>1299</v>
      </c>
      <c r="AW66" s="56">
        <f t="shared" si="43"/>
        <v>1200</v>
      </c>
      <c r="AX66" s="81">
        <f t="shared" si="44"/>
        <v>1841</v>
      </c>
      <c r="AY66" s="81">
        <f t="shared" si="45"/>
        <v>1400</v>
      </c>
      <c r="AZ66" s="2"/>
      <c r="BA66" s="82">
        <f t="shared" si="46"/>
        <v>12</v>
      </c>
      <c r="BB66" s="81">
        <f t="shared" si="47"/>
        <v>15</v>
      </c>
      <c r="BC66" s="81">
        <f t="shared" si="48"/>
        <v>12</v>
      </c>
      <c r="BD66" s="56">
        <f t="shared" si="49"/>
        <v>11</v>
      </c>
      <c r="BE66" s="81">
        <f t="shared" si="50"/>
        <v>12</v>
      </c>
      <c r="BF66" s="81">
        <f t="shared" si="51"/>
        <v>11</v>
      </c>
      <c r="BG66" s="81">
        <f t="shared" si="52"/>
        <v>12</v>
      </c>
      <c r="BH66" s="81">
        <f t="shared" si="53"/>
        <v>10</v>
      </c>
      <c r="BI66" s="81">
        <f t="shared" si="54"/>
        <v>10</v>
      </c>
      <c r="BJ66" s="81">
        <f t="shared" si="55"/>
        <v>14</v>
      </c>
      <c r="BK66" s="81">
        <f t="shared" si="56"/>
        <v>10</v>
      </c>
      <c r="BL66" s="57">
        <f t="shared" si="31"/>
        <v>129</v>
      </c>
      <c r="BM66" s="56">
        <f t="shared" si="32"/>
        <v>10</v>
      </c>
      <c r="BN66" s="56">
        <f t="shared" si="33"/>
        <v>15</v>
      </c>
      <c r="BO66" s="58">
        <f t="shared" si="34"/>
        <v>104</v>
      </c>
      <c r="BQ66" s="83">
        <f t="shared" si="57"/>
        <v>89</v>
      </c>
      <c r="BR66" s="84">
        <f t="shared" si="58"/>
        <v>58</v>
      </c>
    </row>
    <row r="67" spans="1:70" ht="15" customHeight="1" x14ac:dyDescent="0.25">
      <c r="A67" s="61">
        <v>63</v>
      </c>
      <c r="B67" s="62" t="s">
        <v>94</v>
      </c>
      <c r="C67" s="63" t="s">
        <v>31</v>
      </c>
      <c r="D67" s="89"/>
      <c r="E67" s="64">
        <f t="shared" si="24"/>
        <v>1584.78</v>
      </c>
      <c r="F67" s="65">
        <f t="shared" si="25"/>
        <v>-23.219999999999974</v>
      </c>
      <c r="G67" s="67">
        <v>1608</v>
      </c>
      <c r="H67" s="66"/>
      <c r="I67" s="67">
        <f t="shared" si="26"/>
        <v>60.090909090909008</v>
      </c>
      <c r="J67" s="68">
        <f t="shared" si="27"/>
        <v>91</v>
      </c>
      <c r="K67" s="69">
        <v>10</v>
      </c>
      <c r="L67" s="70">
        <v>11</v>
      </c>
      <c r="M67" s="71">
        <f t="shared" si="28"/>
        <v>1547.909090909091</v>
      </c>
      <c r="N67" s="67">
        <f t="shared" si="29"/>
        <v>118</v>
      </c>
      <c r="O67" s="72">
        <f t="shared" si="30"/>
        <v>98</v>
      </c>
      <c r="P67" s="73">
        <v>136</v>
      </c>
      <c r="Q67" s="74">
        <v>1</v>
      </c>
      <c r="R67" s="75">
        <v>144</v>
      </c>
      <c r="S67" s="76">
        <v>2</v>
      </c>
      <c r="T67" s="77">
        <v>11</v>
      </c>
      <c r="U67" s="78">
        <v>0</v>
      </c>
      <c r="V67" s="75">
        <v>123</v>
      </c>
      <c r="W67" s="78">
        <v>2</v>
      </c>
      <c r="X67" s="77">
        <v>21</v>
      </c>
      <c r="Y67" s="78">
        <v>2</v>
      </c>
      <c r="Z67" s="77">
        <v>7</v>
      </c>
      <c r="AA67" s="78">
        <v>0</v>
      </c>
      <c r="AB67" s="77">
        <v>143</v>
      </c>
      <c r="AC67" s="76">
        <v>0</v>
      </c>
      <c r="AD67" s="73">
        <v>8</v>
      </c>
      <c r="AE67" s="74">
        <v>1</v>
      </c>
      <c r="AF67" s="79">
        <v>141</v>
      </c>
      <c r="AG67" s="76">
        <v>2</v>
      </c>
      <c r="AH67" s="75">
        <v>23</v>
      </c>
      <c r="AI67" s="78">
        <v>0</v>
      </c>
      <c r="AJ67" s="75">
        <v>120</v>
      </c>
      <c r="AK67" s="78">
        <v>0</v>
      </c>
      <c r="AL67" s="50"/>
      <c r="AM67" s="23"/>
      <c r="AN67" s="50"/>
      <c r="AO67" s="80">
        <f t="shared" si="35"/>
        <v>1249</v>
      </c>
      <c r="AP67" s="56">
        <f t="shared" si="36"/>
        <v>1200</v>
      </c>
      <c r="AQ67" s="81">
        <f t="shared" si="37"/>
        <v>1900</v>
      </c>
      <c r="AR67" s="56">
        <f t="shared" si="38"/>
        <v>1320</v>
      </c>
      <c r="AS67" s="81">
        <f t="shared" si="39"/>
        <v>1811</v>
      </c>
      <c r="AT67" s="81">
        <f t="shared" si="40"/>
        <v>1989</v>
      </c>
      <c r="AU67" s="81">
        <f t="shared" si="41"/>
        <v>1200</v>
      </c>
      <c r="AV67" s="81">
        <f t="shared" si="42"/>
        <v>1980</v>
      </c>
      <c r="AW67" s="56">
        <f t="shared" si="43"/>
        <v>1200</v>
      </c>
      <c r="AX67" s="81">
        <f t="shared" si="44"/>
        <v>1810</v>
      </c>
      <c r="AY67" s="81">
        <f t="shared" si="45"/>
        <v>1368</v>
      </c>
      <c r="AZ67" s="2"/>
      <c r="BA67" s="82">
        <f t="shared" si="46"/>
        <v>8</v>
      </c>
      <c r="BB67" s="81">
        <f t="shared" si="47"/>
        <v>8</v>
      </c>
      <c r="BC67" s="81">
        <f t="shared" si="48"/>
        <v>13</v>
      </c>
      <c r="BD67" s="56">
        <f t="shared" si="49"/>
        <v>7</v>
      </c>
      <c r="BE67" s="81">
        <f t="shared" si="50"/>
        <v>11</v>
      </c>
      <c r="BF67" s="81">
        <f t="shared" si="51"/>
        <v>13</v>
      </c>
      <c r="BG67" s="81">
        <f t="shared" si="52"/>
        <v>11</v>
      </c>
      <c r="BH67" s="81">
        <f t="shared" si="53"/>
        <v>12</v>
      </c>
      <c r="BI67" s="81">
        <f t="shared" si="54"/>
        <v>11</v>
      </c>
      <c r="BJ67" s="81">
        <f t="shared" si="55"/>
        <v>12</v>
      </c>
      <c r="BK67" s="81">
        <f t="shared" si="56"/>
        <v>12</v>
      </c>
      <c r="BL67" s="57">
        <f t="shared" si="31"/>
        <v>118</v>
      </c>
      <c r="BM67" s="56">
        <f t="shared" si="32"/>
        <v>7</v>
      </c>
      <c r="BN67" s="56">
        <f t="shared" si="33"/>
        <v>13</v>
      </c>
      <c r="BO67" s="58">
        <f t="shared" si="34"/>
        <v>98</v>
      </c>
      <c r="BQ67" s="83">
        <f t="shared" si="57"/>
        <v>56</v>
      </c>
      <c r="BR67" s="84">
        <f t="shared" si="58"/>
        <v>91</v>
      </c>
    </row>
    <row r="68" spans="1:70" ht="15" customHeight="1" x14ac:dyDescent="0.25">
      <c r="A68" s="61">
        <v>64</v>
      </c>
      <c r="B68" s="62" t="s">
        <v>95</v>
      </c>
      <c r="C68" s="63" t="s">
        <v>96</v>
      </c>
      <c r="D68" s="89"/>
      <c r="E68" s="64">
        <f t="shared" si="24"/>
        <v>1594.74</v>
      </c>
      <c r="F68" s="65">
        <f t="shared" si="25"/>
        <v>-10.260000000000016</v>
      </c>
      <c r="G68" s="67">
        <v>1605</v>
      </c>
      <c r="H68" s="66"/>
      <c r="I68" s="67">
        <f t="shared" si="26"/>
        <v>1.1818181818182438</v>
      </c>
      <c r="J68" s="68">
        <f t="shared" si="27"/>
        <v>82</v>
      </c>
      <c r="K68" s="69">
        <v>10</v>
      </c>
      <c r="L68" s="70">
        <v>11</v>
      </c>
      <c r="M68" s="71">
        <f t="shared" si="28"/>
        <v>1603.8181818181818</v>
      </c>
      <c r="N68" s="67">
        <f t="shared" si="29"/>
        <v>138</v>
      </c>
      <c r="O68" s="72">
        <f t="shared" si="30"/>
        <v>113</v>
      </c>
      <c r="P68" s="73">
        <v>137</v>
      </c>
      <c r="Q68" s="74">
        <v>2</v>
      </c>
      <c r="R68" s="75">
        <v>11</v>
      </c>
      <c r="S68" s="76">
        <v>1</v>
      </c>
      <c r="T68" s="77">
        <v>21</v>
      </c>
      <c r="U68" s="78">
        <v>0</v>
      </c>
      <c r="V68" s="75">
        <v>145</v>
      </c>
      <c r="W68" s="78">
        <v>2</v>
      </c>
      <c r="X68" s="77">
        <v>25</v>
      </c>
      <c r="Y68" s="78">
        <v>1</v>
      </c>
      <c r="Z68" s="77">
        <v>14</v>
      </c>
      <c r="AA68" s="78">
        <v>2</v>
      </c>
      <c r="AB68" s="77">
        <v>4</v>
      </c>
      <c r="AC68" s="76">
        <v>0</v>
      </c>
      <c r="AD68" s="73">
        <v>133</v>
      </c>
      <c r="AE68" s="74">
        <v>1</v>
      </c>
      <c r="AF68" s="79">
        <v>125</v>
      </c>
      <c r="AG68" s="76">
        <v>1</v>
      </c>
      <c r="AH68" s="75">
        <v>32</v>
      </c>
      <c r="AI68" s="78">
        <v>0</v>
      </c>
      <c r="AJ68" s="75">
        <v>116</v>
      </c>
      <c r="AK68" s="78">
        <v>0</v>
      </c>
      <c r="AL68" s="50"/>
      <c r="AM68" s="23"/>
      <c r="AN68" s="50"/>
      <c r="AO68" s="80">
        <f t="shared" si="35"/>
        <v>1200</v>
      </c>
      <c r="AP68" s="56">
        <f t="shared" si="36"/>
        <v>1900</v>
      </c>
      <c r="AQ68" s="81">
        <f t="shared" si="37"/>
        <v>1811</v>
      </c>
      <c r="AR68" s="56">
        <f t="shared" si="38"/>
        <v>1200</v>
      </c>
      <c r="AS68" s="81">
        <f t="shared" si="39"/>
        <v>1801</v>
      </c>
      <c r="AT68" s="81">
        <f t="shared" si="40"/>
        <v>1877</v>
      </c>
      <c r="AU68" s="81">
        <f t="shared" si="41"/>
        <v>2087</v>
      </c>
      <c r="AV68" s="81">
        <f t="shared" si="42"/>
        <v>1300</v>
      </c>
      <c r="AW68" s="56">
        <f t="shared" si="43"/>
        <v>1300</v>
      </c>
      <c r="AX68" s="81">
        <f t="shared" si="44"/>
        <v>1766</v>
      </c>
      <c r="AY68" s="81">
        <f t="shared" si="45"/>
        <v>1400</v>
      </c>
      <c r="AZ68" s="2"/>
      <c r="BA68" s="82">
        <f t="shared" si="46"/>
        <v>15</v>
      </c>
      <c r="BB68" s="81">
        <f t="shared" si="47"/>
        <v>13</v>
      </c>
      <c r="BC68" s="81">
        <f t="shared" si="48"/>
        <v>11</v>
      </c>
      <c r="BD68" s="56">
        <f t="shared" si="49"/>
        <v>10</v>
      </c>
      <c r="BE68" s="81">
        <f t="shared" si="50"/>
        <v>13</v>
      </c>
      <c r="BF68" s="81">
        <f t="shared" si="51"/>
        <v>12</v>
      </c>
      <c r="BG68" s="81">
        <f t="shared" si="52"/>
        <v>15</v>
      </c>
      <c r="BH68" s="81">
        <f t="shared" si="53"/>
        <v>12</v>
      </c>
      <c r="BI68" s="81">
        <f t="shared" si="54"/>
        <v>12</v>
      </c>
      <c r="BJ68" s="81">
        <f t="shared" si="55"/>
        <v>13</v>
      </c>
      <c r="BK68" s="81">
        <f t="shared" si="56"/>
        <v>12</v>
      </c>
      <c r="BL68" s="57">
        <f t="shared" si="31"/>
        <v>138</v>
      </c>
      <c r="BM68" s="56">
        <f t="shared" si="32"/>
        <v>10</v>
      </c>
      <c r="BN68" s="56">
        <f t="shared" si="33"/>
        <v>15</v>
      </c>
      <c r="BO68" s="58">
        <f t="shared" si="34"/>
        <v>113</v>
      </c>
      <c r="BQ68" s="83">
        <f t="shared" si="57"/>
        <v>65</v>
      </c>
      <c r="BR68" s="84">
        <f t="shared" si="58"/>
        <v>82</v>
      </c>
    </row>
    <row r="69" spans="1:70" ht="15" customHeight="1" x14ac:dyDescent="0.25">
      <c r="A69" s="61">
        <v>65</v>
      </c>
      <c r="B69" s="62" t="s">
        <v>97</v>
      </c>
      <c r="C69" s="63" t="s">
        <v>44</v>
      </c>
      <c r="D69" s="89"/>
      <c r="E69" s="64">
        <f t="shared" si="24"/>
        <v>1571.3</v>
      </c>
      <c r="F69" s="65">
        <f t="shared" si="25"/>
        <v>-29.699999999999989</v>
      </c>
      <c r="G69" s="67">
        <v>1601</v>
      </c>
      <c r="H69" s="66"/>
      <c r="I69" s="67">
        <f t="shared" si="26"/>
        <v>89.545454545454504</v>
      </c>
      <c r="J69" s="68">
        <f t="shared" si="27"/>
        <v>87</v>
      </c>
      <c r="K69" s="69">
        <v>10</v>
      </c>
      <c r="L69" s="70">
        <v>11</v>
      </c>
      <c r="M69" s="71">
        <f t="shared" si="28"/>
        <v>1511.4545454545455</v>
      </c>
      <c r="N69" s="67">
        <f t="shared" si="29"/>
        <v>128</v>
      </c>
      <c r="O69" s="72">
        <f t="shared" si="30"/>
        <v>101</v>
      </c>
      <c r="P69" s="73">
        <v>138</v>
      </c>
      <c r="Q69" s="74">
        <v>2</v>
      </c>
      <c r="R69" s="75">
        <v>12</v>
      </c>
      <c r="S69" s="76">
        <v>1</v>
      </c>
      <c r="T69" s="77">
        <v>22</v>
      </c>
      <c r="U69" s="78">
        <v>0</v>
      </c>
      <c r="V69" s="75">
        <v>144</v>
      </c>
      <c r="W69" s="78">
        <v>2</v>
      </c>
      <c r="X69" s="77">
        <v>8</v>
      </c>
      <c r="Y69" s="78">
        <v>0</v>
      </c>
      <c r="Z69" s="77">
        <v>122</v>
      </c>
      <c r="AA69" s="78">
        <v>2</v>
      </c>
      <c r="AB69" s="77">
        <v>104</v>
      </c>
      <c r="AC69" s="76">
        <v>0</v>
      </c>
      <c r="AD69" s="73">
        <v>18</v>
      </c>
      <c r="AE69" s="74">
        <v>0</v>
      </c>
      <c r="AF69" s="79">
        <v>108</v>
      </c>
      <c r="AG69" s="76">
        <v>1</v>
      </c>
      <c r="AH69" s="75">
        <v>127</v>
      </c>
      <c r="AI69" s="78">
        <v>0</v>
      </c>
      <c r="AJ69" s="75">
        <v>136</v>
      </c>
      <c r="AK69" s="78">
        <v>2</v>
      </c>
      <c r="AL69" s="50"/>
      <c r="AM69" s="23"/>
      <c r="AN69" s="50"/>
      <c r="AO69" s="80">
        <f t="shared" ref="AO69:AO100" si="59">IF(B69="BRIVS",0,(LOOKUP(P69,$A$5:$A$150,$G$5:$G$150)))</f>
        <v>1200</v>
      </c>
      <c r="AP69" s="56">
        <f t="shared" ref="AP69:AP100" si="60">IF(B69="BRIVS",0,(LOOKUP(R69,$A$5:$A$150,$G$5:$G$150)))</f>
        <v>1895</v>
      </c>
      <c r="AQ69" s="81">
        <f t="shared" ref="AQ69:AQ100" si="61">IF(B69="BRIVS",0,(LOOKUP(T69,$A$5:$A$150,$G$5:$G$150)))</f>
        <v>1811</v>
      </c>
      <c r="AR69" s="56">
        <f t="shared" ref="AR69:AR100" si="62">IF(B69="BRIVS",0,(LOOKUP(V69,$A$5:$A$150,$G$5:$G$150)))</f>
        <v>1200</v>
      </c>
      <c r="AS69" s="81">
        <f t="shared" ref="AS69:AS100" si="63">IF(B69="BRIVS",0,(LOOKUP(X69,$A$5:$A$150,$G$5:$G$150)))</f>
        <v>1980</v>
      </c>
      <c r="AT69" s="81">
        <f t="shared" ref="AT69:AT100" si="64">IF(B69="BRIVS",0,(LOOKUP(Z69,$A$5:$A$150,$G$5:$G$150)))</f>
        <v>1350</v>
      </c>
      <c r="AU69" s="81">
        <f t="shared" ref="AU69:AU100" si="65">IF(B69="BRIVS",0,(LOOKUP(AB69,$A$5:$A$150,$G$5:$G$150)))</f>
        <v>1400</v>
      </c>
      <c r="AV69" s="81">
        <f t="shared" ref="AV69:AV100" si="66">IF(B69="BRIVS",0,(LOOKUP(AD69,$A$5:$A$150,$G$5:$G$150)))</f>
        <v>1841</v>
      </c>
      <c r="AW69" s="56">
        <f t="shared" ref="AW69:AW100" si="67">IF(B69="BRIVS",0,(LOOKUP(AF69,$A$5:$A$150,$G$5:$G$150)))</f>
        <v>1400</v>
      </c>
      <c r="AX69" s="81">
        <f t="shared" ref="AX69:AX100" si="68">IF(B69="BRIVS",0,(LOOKUP(AH69,$A$5:$A$150,$G$5:$G$150)))</f>
        <v>1300</v>
      </c>
      <c r="AY69" s="81">
        <f t="shared" ref="AY69:AY100" si="69">IF(B69="BRIVS",0,(LOOKUP(AJ69,$A$5:$A$150,$G$5:$G$150)))</f>
        <v>1249</v>
      </c>
      <c r="AZ69" s="2"/>
      <c r="BA69" s="82">
        <f t="shared" ref="BA69:BA100" si="70">IF(P69=999,0,(LOOKUP($P69,$A$5:$A$150,$K$5:$K$150)))</f>
        <v>10</v>
      </c>
      <c r="BB69" s="81">
        <f t="shared" ref="BB69:BB100" si="71">IF(R69=999,0,(LOOKUP($R69,$A$5:$A$150,$K$5:$K$150)))</f>
        <v>9</v>
      </c>
      <c r="BC69" s="81">
        <f t="shared" ref="BC69:BC100" si="72">IF(T69=999,0,(LOOKUP($T69,$A$5:$A$150,$K$5:$K$150)))</f>
        <v>19</v>
      </c>
      <c r="BD69" s="56">
        <f t="shared" ref="BD69:BD100" si="73">IF(V69=999,0,(LOOKUP($V69,$A$5:$A$150,$K$5:$K$150)))</f>
        <v>8</v>
      </c>
      <c r="BE69" s="81">
        <f t="shared" ref="BE69:BE100" si="74">IF(X69=999,0,(LOOKUP($X69,$A$5:$A$150,$K$5:$K$150)))</f>
        <v>12</v>
      </c>
      <c r="BF69" s="81">
        <f t="shared" ref="BF69:BF100" si="75">IF(Z69=999,0,(LOOKUP($Z69,$A$5:$A$150,$K$5:$K$150)))</f>
        <v>10</v>
      </c>
      <c r="BG69" s="81">
        <f t="shared" ref="BG69:BG100" si="76">IF(AB69=999,0,(LOOKUP($AB69,$A$5:$A$150,$K$5:$K$150)))</f>
        <v>14</v>
      </c>
      <c r="BH69" s="81">
        <f t="shared" ref="BH69:BH100" si="77">IF(AD69=999,0,(LOOKUP($AD69,$A$5:$A$150,$K$5:$K$150)))</f>
        <v>14</v>
      </c>
      <c r="BI69" s="81">
        <f t="shared" ref="BI69:BI100" si="78">IF(AF69=999,0,(LOOKUP($AF69,$A$5:$A$150,$K$5:$K$150)))</f>
        <v>12</v>
      </c>
      <c r="BJ69" s="81">
        <f t="shared" ref="BJ69:BJ100" si="79">IF(AH69=999,0,(LOOKUP($AH69,$A$5:$A$150,$K$5:$K$150)))</f>
        <v>12</v>
      </c>
      <c r="BK69" s="81">
        <f t="shared" ref="BK69:BK100" si="80">IF(AJ69=999,0,(LOOKUP($AJ69,$A$5:$A$150,$K$5:$K$150)))</f>
        <v>8</v>
      </c>
      <c r="BL69" s="57">
        <f t="shared" si="31"/>
        <v>128</v>
      </c>
      <c r="BM69" s="56">
        <f t="shared" si="32"/>
        <v>8</v>
      </c>
      <c r="BN69" s="56">
        <f t="shared" si="33"/>
        <v>19</v>
      </c>
      <c r="BO69" s="58">
        <f t="shared" si="34"/>
        <v>101</v>
      </c>
      <c r="BQ69" s="83">
        <f t="shared" ref="BQ69:BQ100" si="81">COUNTIF($K$5:$K$150,"&lt;"&amp;K69)+COUNTIFS($K$5:$K$150,K69,$N$5:$N$150,"&lt;"&amp;N69)+COUNTIFS($K$5:$K$150,K69,$N$5:$N$150,N69,$O$5:$O$150,"&lt;"&amp;O69)+1</f>
        <v>60</v>
      </c>
      <c r="BR69" s="84">
        <f t="shared" ref="BR69:BR100" si="82">IF(L69=0,0,RANK(BQ69,$BQ$5:$BQ$150,0))</f>
        <v>87</v>
      </c>
    </row>
    <row r="70" spans="1:70" ht="15" customHeight="1" x14ac:dyDescent="0.25">
      <c r="A70" s="61">
        <v>66</v>
      </c>
      <c r="B70" s="62" t="s">
        <v>98</v>
      </c>
      <c r="C70" s="63" t="s">
        <v>31</v>
      </c>
      <c r="D70" s="89"/>
      <c r="E70" s="64">
        <f t="shared" si="24"/>
        <v>1588.18</v>
      </c>
      <c r="F70" s="65">
        <f t="shared" si="25"/>
        <v>-5.8199999999999719</v>
      </c>
      <c r="G70" s="67">
        <v>1594</v>
      </c>
      <c r="H70" s="66"/>
      <c r="I70" s="67">
        <f t="shared" si="26"/>
        <v>117.36363636363626</v>
      </c>
      <c r="J70" s="68">
        <f t="shared" si="27"/>
        <v>39</v>
      </c>
      <c r="K70" s="69">
        <v>13</v>
      </c>
      <c r="L70" s="70">
        <v>11</v>
      </c>
      <c r="M70" s="71">
        <f t="shared" si="28"/>
        <v>1476.6363636363637</v>
      </c>
      <c r="N70" s="67">
        <f t="shared" si="29"/>
        <v>122</v>
      </c>
      <c r="O70" s="72">
        <f t="shared" si="30"/>
        <v>99</v>
      </c>
      <c r="P70" s="73">
        <v>139</v>
      </c>
      <c r="Q70" s="74">
        <v>1</v>
      </c>
      <c r="R70" s="75">
        <v>145</v>
      </c>
      <c r="S70" s="76">
        <v>1</v>
      </c>
      <c r="T70" s="77">
        <v>137</v>
      </c>
      <c r="U70" s="78">
        <v>0</v>
      </c>
      <c r="V70" s="75">
        <v>143</v>
      </c>
      <c r="W70" s="78">
        <v>1</v>
      </c>
      <c r="X70" s="77">
        <v>113</v>
      </c>
      <c r="Y70" s="78">
        <v>1</v>
      </c>
      <c r="Z70" s="77">
        <v>106</v>
      </c>
      <c r="AA70" s="78">
        <v>2</v>
      </c>
      <c r="AB70" s="77">
        <v>134</v>
      </c>
      <c r="AC70" s="76">
        <v>1</v>
      </c>
      <c r="AD70" s="73">
        <v>21</v>
      </c>
      <c r="AE70" s="74">
        <v>2</v>
      </c>
      <c r="AF70" s="79">
        <v>6</v>
      </c>
      <c r="AG70" s="76">
        <v>2</v>
      </c>
      <c r="AH70" s="75">
        <v>36</v>
      </c>
      <c r="AI70" s="78">
        <v>2</v>
      </c>
      <c r="AJ70" s="75">
        <v>29</v>
      </c>
      <c r="AK70" s="78">
        <v>0</v>
      </c>
      <c r="AL70" s="50"/>
      <c r="AM70" s="23"/>
      <c r="AN70" s="50"/>
      <c r="AO70" s="80">
        <f t="shared" si="59"/>
        <v>1200</v>
      </c>
      <c r="AP70" s="56">
        <f t="shared" si="60"/>
        <v>1200</v>
      </c>
      <c r="AQ70" s="81">
        <f t="shared" si="61"/>
        <v>1200</v>
      </c>
      <c r="AR70" s="56">
        <f t="shared" si="62"/>
        <v>1200</v>
      </c>
      <c r="AS70" s="81">
        <f t="shared" si="63"/>
        <v>1400</v>
      </c>
      <c r="AT70" s="81">
        <f t="shared" si="64"/>
        <v>1400</v>
      </c>
      <c r="AU70" s="81">
        <f t="shared" si="65"/>
        <v>1299</v>
      </c>
      <c r="AV70" s="81">
        <f t="shared" si="66"/>
        <v>1811</v>
      </c>
      <c r="AW70" s="56">
        <f t="shared" si="67"/>
        <v>2029</v>
      </c>
      <c r="AX70" s="81">
        <f t="shared" si="68"/>
        <v>1719</v>
      </c>
      <c r="AY70" s="81">
        <f t="shared" si="69"/>
        <v>1785</v>
      </c>
      <c r="AZ70" s="2"/>
      <c r="BA70" s="82">
        <f t="shared" si="70"/>
        <v>8</v>
      </c>
      <c r="BB70" s="81">
        <f t="shared" si="71"/>
        <v>10</v>
      </c>
      <c r="BC70" s="81">
        <f t="shared" si="72"/>
        <v>15</v>
      </c>
      <c r="BD70" s="56">
        <f t="shared" si="73"/>
        <v>11</v>
      </c>
      <c r="BE70" s="81">
        <f t="shared" si="74"/>
        <v>10</v>
      </c>
      <c r="BF70" s="81">
        <f t="shared" si="75"/>
        <v>8</v>
      </c>
      <c r="BG70" s="81">
        <f t="shared" si="76"/>
        <v>10</v>
      </c>
      <c r="BH70" s="81">
        <f t="shared" si="77"/>
        <v>11</v>
      </c>
      <c r="BI70" s="81">
        <f t="shared" si="78"/>
        <v>12</v>
      </c>
      <c r="BJ70" s="81">
        <f t="shared" si="79"/>
        <v>12</v>
      </c>
      <c r="BK70" s="81">
        <f t="shared" si="80"/>
        <v>15</v>
      </c>
      <c r="BL70" s="57">
        <f t="shared" si="31"/>
        <v>122</v>
      </c>
      <c r="BM70" s="56">
        <f t="shared" si="32"/>
        <v>8</v>
      </c>
      <c r="BN70" s="56">
        <f t="shared" si="33"/>
        <v>15</v>
      </c>
      <c r="BO70" s="58">
        <f t="shared" si="34"/>
        <v>99</v>
      </c>
      <c r="BQ70" s="83">
        <f t="shared" si="81"/>
        <v>108</v>
      </c>
      <c r="BR70" s="84">
        <f t="shared" si="82"/>
        <v>39</v>
      </c>
    </row>
    <row r="71" spans="1:70" ht="15" customHeight="1" x14ac:dyDescent="0.25">
      <c r="A71" s="61">
        <v>67</v>
      </c>
      <c r="B71" s="62" t="s">
        <v>99</v>
      </c>
      <c r="C71" s="63" t="s">
        <v>44</v>
      </c>
      <c r="D71" s="89"/>
      <c r="E71" s="64">
        <f t="shared" ref="E71:E134" si="83">IF(G71=0,0,IF(G71+F71&lt;1000,1000,G71+F71))</f>
        <v>1546.28</v>
      </c>
      <c r="F71" s="65">
        <f t="shared" ref="F71:F134" si="84">IF(L71=0,0,IF(G71+(IF(I71&gt;-150,(IF(I71&gt;=150,IF(K71&gt;=$AU$1,0,SUM(IF(MAX(P71:AK71)=999,K71-2,K71)-L71*2*(15+50)%)*10),SUM(IF(MAX(P71:AK71)=999,K71-2,K71)-L71*2*(I71/10+50)%)*10)),(IF(I71&lt;-150,IF((IF(MAX(P71:AK71)=999,K71-2,K71)-L71*2*(I71/10+50)%)*10&lt;1,0,(IF(MAX(P71:AK71)=999,K71-2,K71)-L71*2*(I71/10+50)%)*10))))),(IF(I71&gt;-150,(IF(I71&gt;150,IF(K71&gt;=$AU$1,0,SUM(IF(MAX(P71:AK71)=999,K71-2,K71)-L71*2*(15+50)%)*10),SUM(IF(MAX(P71:AK71)=999,K71-2,K71)-L71*2*(I71/10+50)%)*10)),(IF(I71&lt;-150,IF((IF(MAX(P71:AK71)=999,K71-2,K71)-L71*2*(I71/10+50)%)*10&lt;1,0,(IF(MAX(P71:AK71)=999,K71-2,K71)-L71*2*(I71/10+50)%)*10)))))))</f>
        <v>-37.72</v>
      </c>
      <c r="G71" s="67">
        <v>1584</v>
      </c>
      <c r="H71" s="66"/>
      <c r="I71" s="67">
        <f t="shared" ref="I71:I134" si="85">SUM(G71-M71)</f>
        <v>126</v>
      </c>
      <c r="J71" s="68">
        <f t="shared" ref="J71:J134" si="86">BR71</f>
        <v>101</v>
      </c>
      <c r="K71" s="69">
        <v>10</v>
      </c>
      <c r="L71" s="70">
        <v>11</v>
      </c>
      <c r="M71" s="71">
        <f t="shared" ref="M71:M134" si="87">SUM(AO71:AY71)/L71</f>
        <v>1458</v>
      </c>
      <c r="N71" s="67">
        <f t="shared" ref="N71:N134" si="88">BL71</f>
        <v>105</v>
      </c>
      <c r="O71" s="72">
        <f t="shared" ref="O71:O134" si="89">BO71</f>
        <v>88</v>
      </c>
      <c r="P71" s="73">
        <v>140</v>
      </c>
      <c r="Q71" s="74">
        <v>2</v>
      </c>
      <c r="R71" s="75">
        <v>13</v>
      </c>
      <c r="S71" s="76">
        <v>0</v>
      </c>
      <c r="T71" s="77">
        <v>139</v>
      </c>
      <c r="U71" s="78">
        <v>2</v>
      </c>
      <c r="V71" s="75">
        <v>6</v>
      </c>
      <c r="W71" s="78">
        <v>0</v>
      </c>
      <c r="X71" s="77">
        <v>14</v>
      </c>
      <c r="Y71" s="78">
        <v>0</v>
      </c>
      <c r="Z71" s="77">
        <v>144</v>
      </c>
      <c r="AA71" s="78">
        <v>0</v>
      </c>
      <c r="AB71" s="77">
        <v>142</v>
      </c>
      <c r="AC71" s="76">
        <v>2</v>
      </c>
      <c r="AD71" s="73">
        <v>124</v>
      </c>
      <c r="AE71" s="74">
        <v>2</v>
      </c>
      <c r="AF71" s="79">
        <v>128</v>
      </c>
      <c r="AG71" s="76">
        <v>1</v>
      </c>
      <c r="AH71" s="75">
        <v>114</v>
      </c>
      <c r="AI71" s="78">
        <v>0</v>
      </c>
      <c r="AJ71" s="75">
        <v>95</v>
      </c>
      <c r="AK71" s="78">
        <v>1</v>
      </c>
      <c r="AL71" s="50"/>
      <c r="AM71" s="23"/>
      <c r="AN71" s="50"/>
      <c r="AO71" s="80">
        <f t="shared" si="59"/>
        <v>1200</v>
      </c>
      <c r="AP71" s="56">
        <f t="shared" si="60"/>
        <v>1891</v>
      </c>
      <c r="AQ71" s="81">
        <f t="shared" si="61"/>
        <v>1200</v>
      </c>
      <c r="AR71" s="56">
        <f t="shared" si="62"/>
        <v>2029</v>
      </c>
      <c r="AS71" s="81">
        <f t="shared" si="63"/>
        <v>1877</v>
      </c>
      <c r="AT71" s="81">
        <f t="shared" si="64"/>
        <v>1200</v>
      </c>
      <c r="AU71" s="81">
        <f t="shared" si="65"/>
        <v>1200</v>
      </c>
      <c r="AV71" s="81">
        <f t="shared" si="66"/>
        <v>1300</v>
      </c>
      <c r="AW71" s="56">
        <f t="shared" si="67"/>
        <v>1300</v>
      </c>
      <c r="AX71" s="81">
        <f t="shared" si="68"/>
        <v>1400</v>
      </c>
      <c r="AY71" s="81">
        <f t="shared" si="69"/>
        <v>1441</v>
      </c>
      <c r="AZ71" s="2"/>
      <c r="BA71" s="82">
        <f t="shared" si="70"/>
        <v>4</v>
      </c>
      <c r="BB71" s="81">
        <f t="shared" si="71"/>
        <v>12</v>
      </c>
      <c r="BC71" s="81">
        <f t="shared" si="72"/>
        <v>8</v>
      </c>
      <c r="BD71" s="56">
        <f t="shared" si="73"/>
        <v>12</v>
      </c>
      <c r="BE71" s="81">
        <f t="shared" si="74"/>
        <v>12</v>
      </c>
      <c r="BF71" s="81">
        <f t="shared" si="75"/>
        <v>8</v>
      </c>
      <c r="BG71" s="81">
        <f t="shared" si="76"/>
        <v>7</v>
      </c>
      <c r="BH71" s="81">
        <f t="shared" si="77"/>
        <v>8</v>
      </c>
      <c r="BI71" s="81">
        <f t="shared" si="78"/>
        <v>13</v>
      </c>
      <c r="BJ71" s="81">
        <f t="shared" si="79"/>
        <v>11</v>
      </c>
      <c r="BK71" s="81">
        <f t="shared" si="80"/>
        <v>10</v>
      </c>
      <c r="BL71" s="57">
        <f t="shared" ref="BL71:BL134" si="90">SUM(BA71,BB71,BC71,BD71,BE71,BG71,BF71,BH71,BI71,BJ71,BK71)</f>
        <v>105</v>
      </c>
      <c r="BM71" s="56">
        <f t="shared" ref="BM71:BM134" si="91">IF($AX$1&gt;8,(IF($AX$1=9,MIN(BA71:BI71),IF($AX$1=10,MIN(BA71:BJ71),IF($AX$1=11,MIN(BA71:BK71))))),(IF($AX$1=4,MIN(BA71:BD71),IF($AX$1=5,MIN(BA71:BE71),IF($AX$1=6,MIN(BA71:BF71),IF($AX$1=7,MIN(BA71:BG71),IF($AX$1=8,MIN(BA71:BH71))))))))</f>
        <v>4</v>
      </c>
      <c r="BN71" s="56">
        <f t="shared" ref="BN71:BN134" si="92">IF($AX$1&gt;8,(IF($AX$1=9,MAX(BA71:BI71),IF($AX$1=10,MAX(BA71:BJ71),IF($AX$1=11,MAX(BA71:BK71))))),(IF($AX$1=4,MAX(BA71:BD71),IF($AX$1=5,MAX(BA71:BE71),IF($AX$1=6,MAX(BA71:BF71),IF($AX$1=7,MAX(BA71:BG71),IF($AX$1=8,MAX(BA71:BH71))))))))</f>
        <v>13</v>
      </c>
      <c r="BO71" s="58">
        <f t="shared" ref="BO71:BO134" si="93">SUM($BL71-$BM71-BN71)</f>
        <v>88</v>
      </c>
      <c r="BQ71" s="83">
        <f t="shared" si="81"/>
        <v>46</v>
      </c>
      <c r="BR71" s="84">
        <f t="shared" si="82"/>
        <v>101</v>
      </c>
    </row>
    <row r="72" spans="1:70" ht="15" customHeight="1" x14ac:dyDescent="0.25">
      <c r="A72" s="61">
        <v>68</v>
      </c>
      <c r="B72" s="62" t="s">
        <v>100</v>
      </c>
      <c r="C72" s="63" t="s">
        <v>31</v>
      </c>
      <c r="D72" s="89"/>
      <c r="E72" s="64">
        <f t="shared" si="83"/>
        <v>1497</v>
      </c>
      <c r="F72" s="65">
        <f t="shared" si="84"/>
        <v>-83</v>
      </c>
      <c r="G72" s="67">
        <v>1580</v>
      </c>
      <c r="H72" s="66"/>
      <c r="I72" s="67">
        <f t="shared" si="85"/>
        <v>155.09090909090901</v>
      </c>
      <c r="J72" s="68">
        <f t="shared" si="86"/>
        <v>138</v>
      </c>
      <c r="K72" s="69">
        <v>6</v>
      </c>
      <c r="L72" s="70">
        <v>11</v>
      </c>
      <c r="M72" s="71">
        <f t="shared" si="87"/>
        <v>1424.909090909091</v>
      </c>
      <c r="N72" s="67">
        <f t="shared" si="88"/>
        <v>105</v>
      </c>
      <c r="O72" s="72">
        <f t="shared" si="89"/>
        <v>86</v>
      </c>
      <c r="P72" s="73">
        <v>141</v>
      </c>
      <c r="Q72" s="74">
        <v>0</v>
      </c>
      <c r="R72" s="75">
        <v>117</v>
      </c>
      <c r="S72" s="76">
        <v>2</v>
      </c>
      <c r="T72" s="77">
        <v>143</v>
      </c>
      <c r="U72" s="78">
        <v>2</v>
      </c>
      <c r="V72" s="75">
        <v>17</v>
      </c>
      <c r="W72" s="78">
        <v>0</v>
      </c>
      <c r="X72" s="77">
        <v>27</v>
      </c>
      <c r="Y72" s="78">
        <v>0</v>
      </c>
      <c r="Z72" s="77">
        <v>107</v>
      </c>
      <c r="AA72" s="78">
        <v>0</v>
      </c>
      <c r="AB72" s="77">
        <v>119</v>
      </c>
      <c r="AC72" s="76">
        <v>2</v>
      </c>
      <c r="AD72" s="73">
        <v>113</v>
      </c>
      <c r="AE72" s="74">
        <v>0</v>
      </c>
      <c r="AF72" s="79">
        <v>122</v>
      </c>
      <c r="AG72" s="76">
        <v>0</v>
      </c>
      <c r="AH72" s="75">
        <v>132</v>
      </c>
      <c r="AI72" s="78">
        <v>0</v>
      </c>
      <c r="AJ72" s="75">
        <v>106</v>
      </c>
      <c r="AK72" s="78">
        <v>0</v>
      </c>
      <c r="AL72" s="50"/>
      <c r="AM72" s="23"/>
      <c r="AN72" s="50"/>
      <c r="AO72" s="80">
        <f t="shared" si="59"/>
        <v>1200</v>
      </c>
      <c r="AP72" s="56">
        <f t="shared" si="60"/>
        <v>1392</v>
      </c>
      <c r="AQ72" s="81">
        <f t="shared" si="61"/>
        <v>1200</v>
      </c>
      <c r="AR72" s="56">
        <f t="shared" si="62"/>
        <v>1859</v>
      </c>
      <c r="AS72" s="81">
        <f t="shared" si="63"/>
        <v>1790</v>
      </c>
      <c r="AT72" s="81">
        <f t="shared" si="64"/>
        <v>1400</v>
      </c>
      <c r="AU72" s="81">
        <f t="shared" si="65"/>
        <v>1383</v>
      </c>
      <c r="AV72" s="81">
        <f t="shared" si="66"/>
        <v>1400</v>
      </c>
      <c r="AW72" s="56">
        <f t="shared" si="67"/>
        <v>1350</v>
      </c>
      <c r="AX72" s="81">
        <f t="shared" si="68"/>
        <v>1300</v>
      </c>
      <c r="AY72" s="81">
        <f t="shared" si="69"/>
        <v>1400</v>
      </c>
      <c r="AZ72" s="2"/>
      <c r="BA72" s="82">
        <f t="shared" si="70"/>
        <v>11</v>
      </c>
      <c r="BB72" s="81">
        <f t="shared" si="71"/>
        <v>4</v>
      </c>
      <c r="BC72" s="81">
        <f t="shared" si="72"/>
        <v>11</v>
      </c>
      <c r="BD72" s="56">
        <f t="shared" si="73"/>
        <v>15</v>
      </c>
      <c r="BE72" s="81">
        <f t="shared" si="74"/>
        <v>12</v>
      </c>
      <c r="BF72" s="81">
        <f t="shared" si="75"/>
        <v>8</v>
      </c>
      <c r="BG72" s="81">
        <f t="shared" si="76"/>
        <v>8</v>
      </c>
      <c r="BH72" s="81">
        <f t="shared" si="77"/>
        <v>10</v>
      </c>
      <c r="BI72" s="81">
        <f t="shared" si="78"/>
        <v>10</v>
      </c>
      <c r="BJ72" s="81">
        <f t="shared" si="79"/>
        <v>8</v>
      </c>
      <c r="BK72" s="81">
        <f t="shared" si="80"/>
        <v>8</v>
      </c>
      <c r="BL72" s="57">
        <f t="shared" si="90"/>
        <v>105</v>
      </c>
      <c r="BM72" s="56">
        <f t="shared" si="91"/>
        <v>4</v>
      </c>
      <c r="BN72" s="56">
        <f t="shared" si="92"/>
        <v>15</v>
      </c>
      <c r="BO72" s="58">
        <f t="shared" si="93"/>
        <v>86</v>
      </c>
      <c r="BQ72" s="83">
        <f t="shared" si="81"/>
        <v>9</v>
      </c>
      <c r="BR72" s="84">
        <f t="shared" si="82"/>
        <v>138</v>
      </c>
    </row>
    <row r="73" spans="1:70" ht="15" customHeight="1" x14ac:dyDescent="0.25">
      <c r="A73" s="61">
        <v>69</v>
      </c>
      <c r="B73" s="62" t="s">
        <v>101</v>
      </c>
      <c r="C73" s="63" t="s">
        <v>31</v>
      </c>
      <c r="D73" s="89"/>
      <c r="E73" s="64">
        <f t="shared" si="83"/>
        <v>1534.18</v>
      </c>
      <c r="F73" s="65">
        <f t="shared" si="84"/>
        <v>-39.819999999999979</v>
      </c>
      <c r="G73" s="67">
        <v>1574</v>
      </c>
      <c r="H73" s="66"/>
      <c r="I73" s="67">
        <f t="shared" si="85"/>
        <v>90.090909090909008</v>
      </c>
      <c r="J73" s="68">
        <f t="shared" si="86"/>
        <v>111</v>
      </c>
      <c r="K73" s="69">
        <v>9</v>
      </c>
      <c r="L73" s="70">
        <v>11</v>
      </c>
      <c r="M73" s="71">
        <f t="shared" si="87"/>
        <v>1483.909090909091</v>
      </c>
      <c r="N73" s="67">
        <f t="shared" si="88"/>
        <v>110</v>
      </c>
      <c r="O73" s="72">
        <f t="shared" si="89"/>
        <v>88</v>
      </c>
      <c r="P73" s="73">
        <v>142</v>
      </c>
      <c r="Q73" s="74">
        <v>2</v>
      </c>
      <c r="R73" s="75">
        <v>16</v>
      </c>
      <c r="S73" s="76">
        <v>0</v>
      </c>
      <c r="T73" s="77">
        <v>118</v>
      </c>
      <c r="U73" s="78">
        <v>2</v>
      </c>
      <c r="V73" s="75">
        <v>8</v>
      </c>
      <c r="W73" s="78">
        <v>1</v>
      </c>
      <c r="X73" s="77">
        <v>11</v>
      </c>
      <c r="Y73" s="78">
        <v>0</v>
      </c>
      <c r="Z73" s="77">
        <v>143</v>
      </c>
      <c r="AA73" s="78">
        <v>0</v>
      </c>
      <c r="AB73" s="77">
        <v>145</v>
      </c>
      <c r="AC73" s="76">
        <v>0</v>
      </c>
      <c r="AD73" s="73">
        <v>126</v>
      </c>
      <c r="AE73" s="74">
        <v>0</v>
      </c>
      <c r="AF73" s="79">
        <v>105</v>
      </c>
      <c r="AG73" s="76">
        <v>0</v>
      </c>
      <c r="AH73" s="75">
        <v>84</v>
      </c>
      <c r="AI73" s="78">
        <v>2</v>
      </c>
      <c r="AJ73" s="75">
        <v>101</v>
      </c>
      <c r="AK73" s="78">
        <v>2</v>
      </c>
      <c r="AL73" s="50"/>
      <c r="AM73" s="23"/>
      <c r="AN73" s="50"/>
      <c r="AO73" s="80">
        <f t="shared" si="59"/>
        <v>1200</v>
      </c>
      <c r="AP73" s="56">
        <f t="shared" si="60"/>
        <v>1870</v>
      </c>
      <c r="AQ73" s="81">
        <f t="shared" si="61"/>
        <v>1386</v>
      </c>
      <c r="AR73" s="56">
        <f t="shared" si="62"/>
        <v>1980</v>
      </c>
      <c r="AS73" s="81">
        <f t="shared" si="63"/>
        <v>1900</v>
      </c>
      <c r="AT73" s="81">
        <f t="shared" si="64"/>
        <v>1200</v>
      </c>
      <c r="AU73" s="81">
        <f t="shared" si="65"/>
        <v>1200</v>
      </c>
      <c r="AV73" s="81">
        <f t="shared" si="66"/>
        <v>1300</v>
      </c>
      <c r="AW73" s="56">
        <f t="shared" si="67"/>
        <v>1400</v>
      </c>
      <c r="AX73" s="81">
        <f t="shared" si="68"/>
        <v>1487</v>
      </c>
      <c r="AY73" s="81">
        <f t="shared" si="69"/>
        <v>1400</v>
      </c>
      <c r="AZ73" s="2"/>
      <c r="BA73" s="82">
        <f t="shared" si="70"/>
        <v>7</v>
      </c>
      <c r="BB73" s="81">
        <f t="shared" si="71"/>
        <v>16</v>
      </c>
      <c r="BC73" s="81">
        <f t="shared" si="72"/>
        <v>7</v>
      </c>
      <c r="BD73" s="56">
        <f t="shared" si="73"/>
        <v>12</v>
      </c>
      <c r="BE73" s="81">
        <f t="shared" si="74"/>
        <v>13</v>
      </c>
      <c r="BF73" s="81">
        <f t="shared" si="75"/>
        <v>11</v>
      </c>
      <c r="BG73" s="81">
        <f t="shared" si="76"/>
        <v>10</v>
      </c>
      <c r="BH73" s="81">
        <f t="shared" si="77"/>
        <v>10</v>
      </c>
      <c r="BI73" s="81">
        <f t="shared" si="78"/>
        <v>11</v>
      </c>
      <c r="BJ73" s="81">
        <f t="shared" si="79"/>
        <v>6</v>
      </c>
      <c r="BK73" s="81">
        <f t="shared" si="80"/>
        <v>7</v>
      </c>
      <c r="BL73" s="57">
        <f t="shared" si="90"/>
        <v>110</v>
      </c>
      <c r="BM73" s="56">
        <f t="shared" si="91"/>
        <v>6</v>
      </c>
      <c r="BN73" s="56">
        <f t="shared" si="92"/>
        <v>16</v>
      </c>
      <c r="BO73" s="58">
        <f t="shared" si="93"/>
        <v>88</v>
      </c>
      <c r="BQ73" s="83">
        <f t="shared" si="81"/>
        <v>36</v>
      </c>
      <c r="BR73" s="84">
        <f t="shared" si="82"/>
        <v>111</v>
      </c>
    </row>
    <row r="74" spans="1:70" ht="15" customHeight="1" x14ac:dyDescent="0.25">
      <c r="A74" s="61">
        <v>70</v>
      </c>
      <c r="B74" s="62" t="s">
        <v>102</v>
      </c>
      <c r="C74" s="63" t="s">
        <v>44</v>
      </c>
      <c r="D74" s="89"/>
      <c r="E74" s="64">
        <f t="shared" si="83"/>
        <v>1551.48</v>
      </c>
      <c r="F74" s="65">
        <f t="shared" si="84"/>
        <v>-20.519999999999996</v>
      </c>
      <c r="G74" s="67">
        <v>1572</v>
      </c>
      <c r="H74" s="66"/>
      <c r="I74" s="67">
        <f t="shared" si="85"/>
        <v>138.72727272727275</v>
      </c>
      <c r="J74" s="68">
        <f t="shared" si="86"/>
        <v>64</v>
      </c>
      <c r="K74" s="69">
        <v>12</v>
      </c>
      <c r="L74" s="70">
        <v>11</v>
      </c>
      <c r="M74" s="71">
        <f t="shared" si="87"/>
        <v>1433.2727272727273</v>
      </c>
      <c r="N74" s="67">
        <f t="shared" si="88"/>
        <v>125</v>
      </c>
      <c r="O74" s="72">
        <f t="shared" si="89"/>
        <v>102</v>
      </c>
      <c r="P74" s="73">
        <v>143</v>
      </c>
      <c r="Q74" s="74">
        <v>2</v>
      </c>
      <c r="R74" s="75">
        <v>19</v>
      </c>
      <c r="S74" s="76">
        <v>0</v>
      </c>
      <c r="T74" s="77">
        <v>145</v>
      </c>
      <c r="U74" s="78">
        <v>1</v>
      </c>
      <c r="V74" s="75">
        <v>141</v>
      </c>
      <c r="W74" s="78">
        <v>1</v>
      </c>
      <c r="X74" s="77">
        <v>35</v>
      </c>
      <c r="Y74" s="78">
        <v>0</v>
      </c>
      <c r="Z74" s="77">
        <v>113</v>
      </c>
      <c r="AA74" s="78">
        <v>2</v>
      </c>
      <c r="AB74" s="77">
        <v>137</v>
      </c>
      <c r="AC74" s="76">
        <v>0</v>
      </c>
      <c r="AD74" s="73">
        <v>107</v>
      </c>
      <c r="AE74" s="74">
        <v>2</v>
      </c>
      <c r="AF74" s="79">
        <v>8</v>
      </c>
      <c r="AG74" s="76">
        <v>0</v>
      </c>
      <c r="AH74" s="75">
        <v>126</v>
      </c>
      <c r="AI74" s="78">
        <v>2</v>
      </c>
      <c r="AJ74" s="75">
        <v>130</v>
      </c>
      <c r="AK74" s="78">
        <v>2</v>
      </c>
      <c r="AL74" s="50"/>
      <c r="AM74" s="23"/>
      <c r="AN74" s="50"/>
      <c r="AO74" s="80">
        <f t="shared" si="59"/>
        <v>1200</v>
      </c>
      <c r="AP74" s="56">
        <f t="shared" si="60"/>
        <v>1837</v>
      </c>
      <c r="AQ74" s="81">
        <f t="shared" si="61"/>
        <v>1200</v>
      </c>
      <c r="AR74" s="56">
        <f t="shared" si="62"/>
        <v>1200</v>
      </c>
      <c r="AS74" s="81">
        <f t="shared" si="63"/>
        <v>1749</v>
      </c>
      <c r="AT74" s="81">
        <f t="shared" si="64"/>
        <v>1400</v>
      </c>
      <c r="AU74" s="81">
        <f t="shared" si="65"/>
        <v>1200</v>
      </c>
      <c r="AV74" s="81">
        <f t="shared" si="66"/>
        <v>1400</v>
      </c>
      <c r="AW74" s="56">
        <f t="shared" si="67"/>
        <v>1980</v>
      </c>
      <c r="AX74" s="81">
        <f t="shared" si="68"/>
        <v>1300</v>
      </c>
      <c r="AY74" s="81">
        <f t="shared" si="69"/>
        <v>1300</v>
      </c>
      <c r="AZ74" s="2"/>
      <c r="BA74" s="82">
        <f t="shared" si="70"/>
        <v>11</v>
      </c>
      <c r="BB74" s="81">
        <f t="shared" si="71"/>
        <v>15</v>
      </c>
      <c r="BC74" s="81">
        <f t="shared" si="72"/>
        <v>10</v>
      </c>
      <c r="BD74" s="56">
        <f t="shared" si="73"/>
        <v>11</v>
      </c>
      <c r="BE74" s="81">
        <f t="shared" si="74"/>
        <v>13</v>
      </c>
      <c r="BF74" s="81">
        <f t="shared" si="75"/>
        <v>10</v>
      </c>
      <c r="BG74" s="81">
        <f t="shared" si="76"/>
        <v>15</v>
      </c>
      <c r="BH74" s="81">
        <f t="shared" si="77"/>
        <v>8</v>
      </c>
      <c r="BI74" s="81">
        <f t="shared" si="78"/>
        <v>12</v>
      </c>
      <c r="BJ74" s="81">
        <f t="shared" si="79"/>
        <v>10</v>
      </c>
      <c r="BK74" s="81">
        <f t="shared" si="80"/>
        <v>10</v>
      </c>
      <c r="BL74" s="57">
        <f t="shared" si="90"/>
        <v>125</v>
      </c>
      <c r="BM74" s="56">
        <f t="shared" si="91"/>
        <v>8</v>
      </c>
      <c r="BN74" s="56">
        <f t="shared" si="92"/>
        <v>15</v>
      </c>
      <c r="BO74" s="58">
        <f t="shared" si="93"/>
        <v>102</v>
      </c>
      <c r="BQ74" s="83">
        <f t="shared" si="81"/>
        <v>83</v>
      </c>
      <c r="BR74" s="84">
        <f t="shared" si="82"/>
        <v>64</v>
      </c>
    </row>
    <row r="75" spans="1:70" ht="15" customHeight="1" x14ac:dyDescent="0.25">
      <c r="A75" s="61">
        <v>71</v>
      </c>
      <c r="B75" s="62" t="s">
        <v>103</v>
      </c>
      <c r="C75" s="63" t="s">
        <v>31</v>
      </c>
      <c r="D75" s="89"/>
      <c r="E75" s="64">
        <f t="shared" si="83"/>
        <v>1568.7</v>
      </c>
      <c r="F75" s="65">
        <f t="shared" si="84"/>
        <v>0.70000000000002061</v>
      </c>
      <c r="G75" s="67">
        <v>1568</v>
      </c>
      <c r="H75" s="66"/>
      <c r="I75" s="67">
        <f t="shared" si="85"/>
        <v>-48.63636363636374</v>
      </c>
      <c r="J75" s="68">
        <f t="shared" si="86"/>
        <v>88</v>
      </c>
      <c r="K75" s="69">
        <v>10</v>
      </c>
      <c r="L75" s="70">
        <v>11</v>
      </c>
      <c r="M75" s="71">
        <f t="shared" si="87"/>
        <v>1616.6363636363637</v>
      </c>
      <c r="N75" s="67">
        <f t="shared" si="88"/>
        <v>127</v>
      </c>
      <c r="O75" s="72">
        <f t="shared" si="89"/>
        <v>101</v>
      </c>
      <c r="P75" s="73">
        <v>144</v>
      </c>
      <c r="Q75" s="74">
        <v>1</v>
      </c>
      <c r="R75" s="75">
        <v>132</v>
      </c>
      <c r="S75" s="76">
        <v>2</v>
      </c>
      <c r="T75" s="77">
        <v>12</v>
      </c>
      <c r="U75" s="78">
        <v>2</v>
      </c>
      <c r="V75" s="75">
        <v>1</v>
      </c>
      <c r="W75" s="78">
        <v>0</v>
      </c>
      <c r="X75" s="77">
        <v>20</v>
      </c>
      <c r="Y75" s="78">
        <v>0</v>
      </c>
      <c r="Z75" s="77">
        <v>134</v>
      </c>
      <c r="AA75" s="78">
        <v>1</v>
      </c>
      <c r="AB75" s="77">
        <v>128</v>
      </c>
      <c r="AC75" s="76">
        <v>1</v>
      </c>
      <c r="AD75" s="73">
        <v>26</v>
      </c>
      <c r="AE75" s="74">
        <v>2</v>
      </c>
      <c r="AF75" s="79">
        <v>11</v>
      </c>
      <c r="AG75" s="76">
        <v>1</v>
      </c>
      <c r="AH75" s="75">
        <v>38</v>
      </c>
      <c r="AI75" s="78">
        <v>0</v>
      </c>
      <c r="AJ75" s="75">
        <v>127</v>
      </c>
      <c r="AK75" s="78">
        <v>0</v>
      </c>
      <c r="AL75" s="50"/>
      <c r="AM75" s="23"/>
      <c r="AN75" s="50"/>
      <c r="AO75" s="80">
        <f t="shared" si="59"/>
        <v>1200</v>
      </c>
      <c r="AP75" s="56">
        <f t="shared" si="60"/>
        <v>1300</v>
      </c>
      <c r="AQ75" s="81">
        <f t="shared" si="61"/>
        <v>1895</v>
      </c>
      <c r="AR75" s="56">
        <f t="shared" si="62"/>
        <v>2244</v>
      </c>
      <c r="AS75" s="81">
        <f t="shared" si="63"/>
        <v>1830</v>
      </c>
      <c r="AT75" s="81">
        <f t="shared" si="64"/>
        <v>1299</v>
      </c>
      <c r="AU75" s="81">
        <f t="shared" si="65"/>
        <v>1300</v>
      </c>
      <c r="AV75" s="81">
        <f t="shared" si="66"/>
        <v>1798</v>
      </c>
      <c r="AW75" s="56">
        <f t="shared" si="67"/>
        <v>1900</v>
      </c>
      <c r="AX75" s="81">
        <f t="shared" si="68"/>
        <v>1717</v>
      </c>
      <c r="AY75" s="81">
        <f t="shared" si="69"/>
        <v>1300</v>
      </c>
      <c r="AZ75" s="2"/>
      <c r="BA75" s="82">
        <f t="shared" si="70"/>
        <v>8</v>
      </c>
      <c r="BB75" s="81">
        <f t="shared" si="71"/>
        <v>8</v>
      </c>
      <c r="BC75" s="81">
        <f t="shared" si="72"/>
        <v>9</v>
      </c>
      <c r="BD75" s="56">
        <f t="shared" si="73"/>
        <v>18</v>
      </c>
      <c r="BE75" s="81">
        <f t="shared" si="74"/>
        <v>14</v>
      </c>
      <c r="BF75" s="81">
        <f t="shared" si="75"/>
        <v>10</v>
      </c>
      <c r="BG75" s="81">
        <f t="shared" si="76"/>
        <v>13</v>
      </c>
      <c r="BH75" s="81">
        <f t="shared" si="77"/>
        <v>10</v>
      </c>
      <c r="BI75" s="81">
        <f t="shared" si="78"/>
        <v>13</v>
      </c>
      <c r="BJ75" s="81">
        <f t="shared" si="79"/>
        <v>12</v>
      </c>
      <c r="BK75" s="81">
        <f t="shared" si="80"/>
        <v>12</v>
      </c>
      <c r="BL75" s="57">
        <f t="shared" si="90"/>
        <v>127</v>
      </c>
      <c r="BM75" s="56">
        <f t="shared" si="91"/>
        <v>8</v>
      </c>
      <c r="BN75" s="56">
        <f t="shared" si="92"/>
        <v>18</v>
      </c>
      <c r="BO75" s="58">
        <f t="shared" si="93"/>
        <v>101</v>
      </c>
      <c r="BQ75" s="83">
        <f t="shared" si="81"/>
        <v>59</v>
      </c>
      <c r="BR75" s="84">
        <f t="shared" si="82"/>
        <v>88</v>
      </c>
    </row>
    <row r="76" spans="1:70" ht="15" customHeight="1" x14ac:dyDescent="0.25">
      <c r="A76" s="61">
        <v>72</v>
      </c>
      <c r="B76" s="62" t="s">
        <v>104</v>
      </c>
      <c r="C76" s="63" t="s">
        <v>44</v>
      </c>
      <c r="D76" s="89"/>
      <c r="E76" s="64">
        <f t="shared" si="83"/>
        <v>1470</v>
      </c>
      <c r="F76" s="65">
        <f t="shared" si="84"/>
        <v>-83</v>
      </c>
      <c r="G76" s="67">
        <v>1553</v>
      </c>
      <c r="H76" s="66"/>
      <c r="I76" s="67">
        <f t="shared" si="85"/>
        <v>280.90909090909099</v>
      </c>
      <c r="J76" s="68">
        <f t="shared" si="86"/>
        <v>139</v>
      </c>
      <c r="K76" s="69">
        <v>6</v>
      </c>
      <c r="L76" s="70">
        <v>11</v>
      </c>
      <c r="M76" s="71">
        <f t="shared" si="87"/>
        <v>1272.090909090909</v>
      </c>
      <c r="N76" s="67">
        <f t="shared" si="88"/>
        <v>100</v>
      </c>
      <c r="O76" s="72">
        <f t="shared" si="89"/>
        <v>81</v>
      </c>
      <c r="P76" s="73">
        <v>145</v>
      </c>
      <c r="Q76" s="74">
        <v>1</v>
      </c>
      <c r="R76" s="75">
        <v>139</v>
      </c>
      <c r="S76" s="76">
        <v>1</v>
      </c>
      <c r="T76" s="77">
        <v>141</v>
      </c>
      <c r="U76" s="78">
        <v>1</v>
      </c>
      <c r="V76" s="75">
        <v>135</v>
      </c>
      <c r="W76" s="78">
        <v>0</v>
      </c>
      <c r="X76" s="77">
        <v>119</v>
      </c>
      <c r="Y76" s="78">
        <v>1</v>
      </c>
      <c r="Z76" s="77">
        <v>137</v>
      </c>
      <c r="AA76" s="78">
        <v>0</v>
      </c>
      <c r="AB76" s="77">
        <v>124</v>
      </c>
      <c r="AC76" s="76">
        <v>0</v>
      </c>
      <c r="AD76" s="73">
        <v>136</v>
      </c>
      <c r="AE76" s="74">
        <v>0</v>
      </c>
      <c r="AF76" s="79">
        <v>103</v>
      </c>
      <c r="AG76" s="76">
        <v>0</v>
      </c>
      <c r="AH76" s="75">
        <v>140</v>
      </c>
      <c r="AI76" s="78">
        <v>2</v>
      </c>
      <c r="AJ76" s="75">
        <v>107</v>
      </c>
      <c r="AK76" s="78">
        <v>0</v>
      </c>
      <c r="AL76" s="50"/>
      <c r="AM76" s="23"/>
      <c r="AN76" s="50"/>
      <c r="AO76" s="80">
        <f t="shared" si="59"/>
        <v>1200</v>
      </c>
      <c r="AP76" s="56">
        <f t="shared" si="60"/>
        <v>1200</v>
      </c>
      <c r="AQ76" s="81">
        <f t="shared" si="61"/>
        <v>1200</v>
      </c>
      <c r="AR76" s="56">
        <f t="shared" si="62"/>
        <v>1261</v>
      </c>
      <c r="AS76" s="81">
        <f t="shared" si="63"/>
        <v>1383</v>
      </c>
      <c r="AT76" s="81">
        <f t="shared" si="64"/>
        <v>1200</v>
      </c>
      <c r="AU76" s="81">
        <f t="shared" si="65"/>
        <v>1300</v>
      </c>
      <c r="AV76" s="81">
        <f t="shared" si="66"/>
        <v>1249</v>
      </c>
      <c r="AW76" s="56">
        <f t="shared" si="67"/>
        <v>1400</v>
      </c>
      <c r="AX76" s="81">
        <f t="shared" si="68"/>
        <v>1200</v>
      </c>
      <c r="AY76" s="81">
        <f t="shared" si="69"/>
        <v>1400</v>
      </c>
      <c r="AZ76" s="2"/>
      <c r="BA76" s="82">
        <f t="shared" si="70"/>
        <v>10</v>
      </c>
      <c r="BB76" s="81">
        <f t="shared" si="71"/>
        <v>8</v>
      </c>
      <c r="BC76" s="81">
        <f t="shared" si="72"/>
        <v>11</v>
      </c>
      <c r="BD76" s="56">
        <f t="shared" si="73"/>
        <v>12</v>
      </c>
      <c r="BE76" s="81">
        <f t="shared" si="74"/>
        <v>8</v>
      </c>
      <c r="BF76" s="81">
        <f t="shared" si="75"/>
        <v>15</v>
      </c>
      <c r="BG76" s="81">
        <f t="shared" si="76"/>
        <v>8</v>
      </c>
      <c r="BH76" s="81">
        <f t="shared" si="77"/>
        <v>8</v>
      </c>
      <c r="BI76" s="81">
        <f t="shared" si="78"/>
        <v>8</v>
      </c>
      <c r="BJ76" s="81">
        <f t="shared" si="79"/>
        <v>4</v>
      </c>
      <c r="BK76" s="81">
        <f t="shared" si="80"/>
        <v>8</v>
      </c>
      <c r="BL76" s="57">
        <f t="shared" si="90"/>
        <v>100</v>
      </c>
      <c r="BM76" s="56">
        <f t="shared" si="91"/>
        <v>4</v>
      </c>
      <c r="BN76" s="56">
        <f t="shared" si="92"/>
        <v>15</v>
      </c>
      <c r="BO76" s="58">
        <f t="shared" si="93"/>
        <v>81</v>
      </c>
      <c r="BQ76" s="83">
        <f t="shared" si="81"/>
        <v>8</v>
      </c>
      <c r="BR76" s="84">
        <f t="shared" si="82"/>
        <v>139</v>
      </c>
    </row>
    <row r="77" spans="1:70" ht="15" customHeight="1" x14ac:dyDescent="0.25">
      <c r="A77" s="61">
        <v>73</v>
      </c>
      <c r="B77" s="62" t="s">
        <v>105</v>
      </c>
      <c r="C77" s="63" t="s">
        <v>31</v>
      </c>
      <c r="D77" s="89"/>
      <c r="E77" s="64">
        <f t="shared" si="83"/>
        <v>1567.04</v>
      </c>
      <c r="F77" s="65">
        <f t="shared" si="84"/>
        <v>16.04000000000001</v>
      </c>
      <c r="G77" s="67">
        <v>1551</v>
      </c>
      <c r="H77" s="66"/>
      <c r="I77" s="67">
        <f t="shared" si="85"/>
        <v>-27.454545454545496</v>
      </c>
      <c r="J77" s="68">
        <f t="shared" si="86"/>
        <v>66</v>
      </c>
      <c r="K77" s="69">
        <v>12</v>
      </c>
      <c r="L77" s="70">
        <v>11</v>
      </c>
      <c r="M77" s="71">
        <f t="shared" si="87"/>
        <v>1578.4545454545455</v>
      </c>
      <c r="N77" s="67">
        <f t="shared" si="88"/>
        <v>122</v>
      </c>
      <c r="O77" s="72">
        <f t="shared" si="89"/>
        <v>102</v>
      </c>
      <c r="P77" s="73">
        <v>146</v>
      </c>
      <c r="Q77" s="74">
        <v>2</v>
      </c>
      <c r="R77" s="75">
        <v>20</v>
      </c>
      <c r="S77" s="76">
        <v>0</v>
      </c>
      <c r="T77" s="77">
        <v>130</v>
      </c>
      <c r="U77" s="78">
        <v>1</v>
      </c>
      <c r="V77" s="75">
        <v>10</v>
      </c>
      <c r="W77" s="78">
        <v>1</v>
      </c>
      <c r="X77" s="77">
        <v>31</v>
      </c>
      <c r="Y77" s="78">
        <v>1</v>
      </c>
      <c r="Z77" s="77">
        <v>18</v>
      </c>
      <c r="AA77" s="78">
        <v>1</v>
      </c>
      <c r="AB77" s="77">
        <v>144</v>
      </c>
      <c r="AC77" s="76">
        <v>2</v>
      </c>
      <c r="AD77" s="73">
        <v>32</v>
      </c>
      <c r="AE77" s="74">
        <v>1</v>
      </c>
      <c r="AF77" s="79">
        <v>29</v>
      </c>
      <c r="AG77" s="76">
        <v>0</v>
      </c>
      <c r="AH77" s="75">
        <v>116</v>
      </c>
      <c r="AI77" s="78">
        <v>1</v>
      </c>
      <c r="AJ77" s="75">
        <v>131</v>
      </c>
      <c r="AK77" s="78">
        <v>2</v>
      </c>
      <c r="AL77" s="50"/>
      <c r="AM77" s="23"/>
      <c r="AN77" s="50"/>
      <c r="AO77" s="80">
        <f t="shared" si="59"/>
        <v>1200</v>
      </c>
      <c r="AP77" s="56">
        <f t="shared" si="60"/>
        <v>1830</v>
      </c>
      <c r="AQ77" s="81">
        <f t="shared" si="61"/>
        <v>1300</v>
      </c>
      <c r="AR77" s="56">
        <f t="shared" si="62"/>
        <v>1974</v>
      </c>
      <c r="AS77" s="81">
        <f t="shared" si="63"/>
        <v>1767</v>
      </c>
      <c r="AT77" s="81">
        <f t="shared" si="64"/>
        <v>1841</v>
      </c>
      <c r="AU77" s="81">
        <f t="shared" si="65"/>
        <v>1200</v>
      </c>
      <c r="AV77" s="81">
        <f t="shared" si="66"/>
        <v>1766</v>
      </c>
      <c r="AW77" s="56">
        <f t="shared" si="67"/>
        <v>1785</v>
      </c>
      <c r="AX77" s="81">
        <f t="shared" si="68"/>
        <v>1400</v>
      </c>
      <c r="AY77" s="81">
        <f t="shared" si="69"/>
        <v>1300</v>
      </c>
      <c r="AZ77" s="2"/>
      <c r="BA77" s="82">
        <f t="shared" si="70"/>
        <v>5</v>
      </c>
      <c r="BB77" s="81">
        <f t="shared" si="71"/>
        <v>14</v>
      </c>
      <c r="BC77" s="81">
        <f t="shared" si="72"/>
        <v>10</v>
      </c>
      <c r="BD77" s="56">
        <f t="shared" si="73"/>
        <v>10</v>
      </c>
      <c r="BE77" s="81">
        <f t="shared" si="74"/>
        <v>11</v>
      </c>
      <c r="BF77" s="81">
        <f t="shared" si="75"/>
        <v>14</v>
      </c>
      <c r="BG77" s="81">
        <f t="shared" si="76"/>
        <v>8</v>
      </c>
      <c r="BH77" s="81">
        <f t="shared" si="77"/>
        <v>13</v>
      </c>
      <c r="BI77" s="81">
        <f t="shared" si="78"/>
        <v>15</v>
      </c>
      <c r="BJ77" s="81">
        <f t="shared" si="79"/>
        <v>12</v>
      </c>
      <c r="BK77" s="81">
        <f t="shared" si="80"/>
        <v>10</v>
      </c>
      <c r="BL77" s="57">
        <f t="shared" si="90"/>
        <v>122</v>
      </c>
      <c r="BM77" s="56">
        <f t="shared" si="91"/>
        <v>5</v>
      </c>
      <c r="BN77" s="56">
        <f t="shared" si="92"/>
        <v>15</v>
      </c>
      <c r="BO77" s="58">
        <f t="shared" si="93"/>
        <v>102</v>
      </c>
      <c r="BQ77" s="83">
        <f t="shared" si="81"/>
        <v>81</v>
      </c>
      <c r="BR77" s="84">
        <f t="shared" si="82"/>
        <v>66</v>
      </c>
    </row>
    <row r="78" spans="1:70" ht="15" customHeight="1" x14ac:dyDescent="0.25">
      <c r="A78" s="61">
        <v>74</v>
      </c>
      <c r="B78" s="62" t="s">
        <v>106</v>
      </c>
      <c r="C78" s="63" t="s">
        <v>31</v>
      </c>
      <c r="D78" s="89"/>
      <c r="E78" s="64">
        <f t="shared" si="83"/>
        <v>1638.94</v>
      </c>
      <c r="F78" s="65">
        <f t="shared" si="84"/>
        <v>91.940000000000012</v>
      </c>
      <c r="G78" s="67">
        <v>1547</v>
      </c>
      <c r="H78" s="66"/>
      <c r="I78" s="67">
        <f t="shared" si="85"/>
        <v>-327</v>
      </c>
      <c r="J78" s="68">
        <f t="shared" si="86"/>
        <v>27</v>
      </c>
      <c r="K78" s="69">
        <v>13</v>
      </c>
      <c r="L78" s="70">
        <v>11</v>
      </c>
      <c r="M78" s="71">
        <f t="shared" si="87"/>
        <v>1874</v>
      </c>
      <c r="N78" s="67">
        <f t="shared" si="88"/>
        <v>138</v>
      </c>
      <c r="O78" s="72">
        <f t="shared" si="89"/>
        <v>115</v>
      </c>
      <c r="P78" s="73">
        <v>1</v>
      </c>
      <c r="Q78" s="74">
        <v>1</v>
      </c>
      <c r="R78" s="75">
        <v>33</v>
      </c>
      <c r="S78" s="76">
        <v>0</v>
      </c>
      <c r="T78" s="77">
        <v>121</v>
      </c>
      <c r="U78" s="78">
        <v>2</v>
      </c>
      <c r="V78" s="75">
        <v>12</v>
      </c>
      <c r="W78" s="78">
        <v>2</v>
      </c>
      <c r="X78" s="77">
        <v>24</v>
      </c>
      <c r="Y78" s="78">
        <v>2</v>
      </c>
      <c r="Z78" s="77">
        <v>9</v>
      </c>
      <c r="AA78" s="78">
        <v>0</v>
      </c>
      <c r="AB78" s="77">
        <v>8</v>
      </c>
      <c r="AC78" s="76">
        <v>2</v>
      </c>
      <c r="AD78" s="73">
        <v>2</v>
      </c>
      <c r="AE78" s="74">
        <v>0</v>
      </c>
      <c r="AF78" s="79">
        <v>18</v>
      </c>
      <c r="AG78" s="76">
        <v>1</v>
      </c>
      <c r="AH78" s="75">
        <v>25</v>
      </c>
      <c r="AI78" s="78">
        <v>1</v>
      </c>
      <c r="AJ78" s="75">
        <v>31</v>
      </c>
      <c r="AK78" s="78">
        <v>2</v>
      </c>
      <c r="AL78" s="50"/>
      <c r="AM78" s="23"/>
      <c r="AN78" s="50"/>
      <c r="AO78" s="80">
        <f t="shared" si="59"/>
        <v>2244</v>
      </c>
      <c r="AP78" s="56">
        <f t="shared" si="60"/>
        <v>1764</v>
      </c>
      <c r="AQ78" s="81">
        <f t="shared" si="61"/>
        <v>1355</v>
      </c>
      <c r="AR78" s="56">
        <f t="shared" si="62"/>
        <v>1895</v>
      </c>
      <c r="AS78" s="81">
        <f t="shared" si="63"/>
        <v>1810</v>
      </c>
      <c r="AT78" s="81">
        <f t="shared" si="64"/>
        <v>1974</v>
      </c>
      <c r="AU78" s="81">
        <f t="shared" si="65"/>
        <v>1980</v>
      </c>
      <c r="AV78" s="81">
        <f t="shared" si="66"/>
        <v>2183</v>
      </c>
      <c r="AW78" s="56">
        <f t="shared" si="67"/>
        <v>1841</v>
      </c>
      <c r="AX78" s="81">
        <f t="shared" si="68"/>
        <v>1801</v>
      </c>
      <c r="AY78" s="81">
        <f t="shared" si="69"/>
        <v>1767</v>
      </c>
      <c r="AZ78" s="2"/>
      <c r="BA78" s="82">
        <f t="shared" si="70"/>
        <v>18</v>
      </c>
      <c r="BB78" s="81">
        <f t="shared" si="71"/>
        <v>12</v>
      </c>
      <c r="BC78" s="81">
        <f t="shared" si="72"/>
        <v>5</v>
      </c>
      <c r="BD78" s="56">
        <f t="shared" si="73"/>
        <v>9</v>
      </c>
      <c r="BE78" s="81">
        <f t="shared" si="74"/>
        <v>13</v>
      </c>
      <c r="BF78" s="81">
        <f t="shared" si="75"/>
        <v>15</v>
      </c>
      <c r="BG78" s="81">
        <f t="shared" si="76"/>
        <v>12</v>
      </c>
      <c r="BH78" s="81">
        <f t="shared" si="77"/>
        <v>16</v>
      </c>
      <c r="BI78" s="81">
        <f t="shared" si="78"/>
        <v>14</v>
      </c>
      <c r="BJ78" s="81">
        <f t="shared" si="79"/>
        <v>13</v>
      </c>
      <c r="BK78" s="81">
        <f t="shared" si="80"/>
        <v>11</v>
      </c>
      <c r="BL78" s="57">
        <f t="shared" si="90"/>
        <v>138</v>
      </c>
      <c r="BM78" s="56">
        <f t="shared" si="91"/>
        <v>5</v>
      </c>
      <c r="BN78" s="56">
        <f t="shared" si="92"/>
        <v>18</v>
      </c>
      <c r="BO78" s="58">
        <f t="shared" si="93"/>
        <v>115</v>
      </c>
      <c r="BQ78" s="83">
        <f t="shared" si="81"/>
        <v>119</v>
      </c>
      <c r="BR78" s="84">
        <f t="shared" si="82"/>
        <v>27</v>
      </c>
    </row>
    <row r="79" spans="1:70" ht="15" customHeight="1" x14ac:dyDescent="0.25">
      <c r="A79" s="61">
        <v>75</v>
      </c>
      <c r="B79" s="62" t="s">
        <v>107</v>
      </c>
      <c r="C79" s="63" t="s">
        <v>31</v>
      </c>
      <c r="D79" s="89"/>
      <c r="E79" s="64">
        <f t="shared" si="83"/>
        <v>1620.7</v>
      </c>
      <c r="F79" s="65">
        <f t="shared" si="84"/>
        <v>79.7</v>
      </c>
      <c r="G79" s="67">
        <v>1541</v>
      </c>
      <c r="H79" s="66"/>
      <c r="I79" s="67">
        <f t="shared" si="85"/>
        <v>-180.4545454545455</v>
      </c>
      <c r="J79" s="68">
        <f t="shared" si="86"/>
        <v>11</v>
      </c>
      <c r="K79" s="69">
        <v>15</v>
      </c>
      <c r="L79" s="70">
        <v>11</v>
      </c>
      <c r="M79" s="71">
        <f t="shared" si="87"/>
        <v>1721.4545454545455</v>
      </c>
      <c r="N79" s="67">
        <f t="shared" si="88"/>
        <v>135</v>
      </c>
      <c r="O79" s="72">
        <f t="shared" si="89"/>
        <v>111</v>
      </c>
      <c r="P79" s="73">
        <v>2</v>
      </c>
      <c r="Q79" s="74">
        <v>0</v>
      </c>
      <c r="R79" s="75">
        <v>124</v>
      </c>
      <c r="S79" s="76">
        <v>2</v>
      </c>
      <c r="T79" s="77">
        <v>134</v>
      </c>
      <c r="U79" s="78">
        <v>2</v>
      </c>
      <c r="V79" s="75">
        <v>20</v>
      </c>
      <c r="W79" s="78">
        <v>1</v>
      </c>
      <c r="X79" s="77">
        <v>26</v>
      </c>
      <c r="Y79" s="78">
        <v>2</v>
      </c>
      <c r="Z79" s="77">
        <v>11</v>
      </c>
      <c r="AA79" s="78">
        <v>1</v>
      </c>
      <c r="AB79" s="77">
        <v>33</v>
      </c>
      <c r="AC79" s="76">
        <v>2</v>
      </c>
      <c r="AD79" s="73">
        <v>17</v>
      </c>
      <c r="AE79" s="74">
        <v>0</v>
      </c>
      <c r="AF79" s="79">
        <v>131</v>
      </c>
      <c r="AG79" s="76">
        <v>2</v>
      </c>
      <c r="AH79" s="75">
        <v>39</v>
      </c>
      <c r="AI79" s="78">
        <v>1</v>
      </c>
      <c r="AJ79" s="75">
        <v>7</v>
      </c>
      <c r="AK79" s="78">
        <v>2</v>
      </c>
      <c r="AL79" s="50"/>
      <c r="AM79" s="23"/>
      <c r="AN79" s="50"/>
      <c r="AO79" s="80">
        <f t="shared" si="59"/>
        <v>2183</v>
      </c>
      <c r="AP79" s="56">
        <f t="shared" si="60"/>
        <v>1300</v>
      </c>
      <c r="AQ79" s="81">
        <f t="shared" si="61"/>
        <v>1299</v>
      </c>
      <c r="AR79" s="56">
        <f t="shared" si="62"/>
        <v>1830</v>
      </c>
      <c r="AS79" s="81">
        <f t="shared" si="63"/>
        <v>1798</v>
      </c>
      <c r="AT79" s="81">
        <f t="shared" si="64"/>
        <v>1900</v>
      </c>
      <c r="AU79" s="81">
        <f t="shared" si="65"/>
        <v>1764</v>
      </c>
      <c r="AV79" s="81">
        <f t="shared" si="66"/>
        <v>1859</v>
      </c>
      <c r="AW79" s="56">
        <f t="shared" si="67"/>
        <v>1300</v>
      </c>
      <c r="AX79" s="81">
        <f t="shared" si="68"/>
        <v>1714</v>
      </c>
      <c r="AY79" s="81">
        <f t="shared" si="69"/>
        <v>1989</v>
      </c>
      <c r="AZ79" s="2"/>
      <c r="BA79" s="82">
        <f t="shared" si="70"/>
        <v>16</v>
      </c>
      <c r="BB79" s="81">
        <f t="shared" si="71"/>
        <v>8</v>
      </c>
      <c r="BC79" s="81">
        <f t="shared" si="72"/>
        <v>10</v>
      </c>
      <c r="BD79" s="56">
        <f t="shared" si="73"/>
        <v>14</v>
      </c>
      <c r="BE79" s="81">
        <f t="shared" si="74"/>
        <v>10</v>
      </c>
      <c r="BF79" s="81">
        <f t="shared" si="75"/>
        <v>13</v>
      </c>
      <c r="BG79" s="81">
        <f t="shared" si="76"/>
        <v>12</v>
      </c>
      <c r="BH79" s="81">
        <f t="shared" si="77"/>
        <v>15</v>
      </c>
      <c r="BI79" s="81">
        <f t="shared" si="78"/>
        <v>10</v>
      </c>
      <c r="BJ79" s="81">
        <f t="shared" si="79"/>
        <v>14</v>
      </c>
      <c r="BK79" s="81">
        <f t="shared" si="80"/>
        <v>13</v>
      </c>
      <c r="BL79" s="57">
        <f t="shared" si="90"/>
        <v>135</v>
      </c>
      <c r="BM79" s="56">
        <f t="shared" si="91"/>
        <v>8</v>
      </c>
      <c r="BN79" s="56">
        <f t="shared" si="92"/>
        <v>16</v>
      </c>
      <c r="BO79" s="58">
        <f t="shared" si="93"/>
        <v>111</v>
      </c>
      <c r="BQ79" s="83">
        <f t="shared" si="81"/>
        <v>136</v>
      </c>
      <c r="BR79" s="84">
        <f t="shared" si="82"/>
        <v>11</v>
      </c>
    </row>
    <row r="80" spans="1:70" ht="15" customHeight="1" x14ac:dyDescent="0.25">
      <c r="A80" s="61">
        <v>76</v>
      </c>
      <c r="B80" s="62" t="s">
        <v>108</v>
      </c>
      <c r="C80" s="63" t="s">
        <v>31</v>
      </c>
      <c r="D80" s="89"/>
      <c r="E80" s="64">
        <f t="shared" si="83"/>
        <v>1488.68</v>
      </c>
      <c r="F80" s="65">
        <f t="shared" si="84"/>
        <v>-48.320000000000007</v>
      </c>
      <c r="G80" s="67">
        <v>1537</v>
      </c>
      <c r="H80" s="66"/>
      <c r="I80" s="67">
        <f t="shared" si="85"/>
        <v>83.272727272727252</v>
      </c>
      <c r="J80" s="68">
        <f t="shared" si="86"/>
        <v>127</v>
      </c>
      <c r="K80" s="69">
        <v>8</v>
      </c>
      <c r="L80" s="70">
        <v>11</v>
      </c>
      <c r="M80" s="71">
        <f t="shared" si="87"/>
        <v>1453.7272727272727</v>
      </c>
      <c r="N80" s="67">
        <f t="shared" si="88"/>
        <v>102</v>
      </c>
      <c r="O80" s="72">
        <f t="shared" si="89"/>
        <v>82</v>
      </c>
      <c r="P80" s="73">
        <v>3</v>
      </c>
      <c r="Q80" s="74">
        <v>0</v>
      </c>
      <c r="R80" s="75">
        <v>121</v>
      </c>
      <c r="S80" s="76">
        <v>1</v>
      </c>
      <c r="T80" s="77">
        <v>129</v>
      </c>
      <c r="U80" s="78">
        <v>2</v>
      </c>
      <c r="V80" s="75">
        <v>29</v>
      </c>
      <c r="W80" s="78">
        <v>0</v>
      </c>
      <c r="X80" s="77">
        <v>123</v>
      </c>
      <c r="Y80" s="78">
        <v>0</v>
      </c>
      <c r="Z80" s="77">
        <v>95</v>
      </c>
      <c r="AA80" s="78">
        <v>0</v>
      </c>
      <c r="AB80" s="77">
        <v>118</v>
      </c>
      <c r="AC80" s="76">
        <v>1</v>
      </c>
      <c r="AD80" s="73">
        <v>119</v>
      </c>
      <c r="AE80" s="74">
        <v>2</v>
      </c>
      <c r="AF80" s="79">
        <v>107</v>
      </c>
      <c r="AG80" s="76">
        <v>2</v>
      </c>
      <c r="AH80" s="75">
        <v>130</v>
      </c>
      <c r="AI80" s="78">
        <v>0</v>
      </c>
      <c r="AJ80" s="75">
        <v>138</v>
      </c>
      <c r="AK80" s="78">
        <v>0</v>
      </c>
      <c r="AL80" s="50"/>
      <c r="AM80" s="23"/>
      <c r="AN80" s="50"/>
      <c r="AO80" s="80">
        <f t="shared" si="59"/>
        <v>2121</v>
      </c>
      <c r="AP80" s="56">
        <f t="shared" si="60"/>
        <v>1355</v>
      </c>
      <c r="AQ80" s="81">
        <f t="shared" si="61"/>
        <v>1300</v>
      </c>
      <c r="AR80" s="56">
        <f t="shared" si="62"/>
        <v>1785</v>
      </c>
      <c r="AS80" s="81">
        <f t="shared" si="63"/>
        <v>1320</v>
      </c>
      <c r="AT80" s="81">
        <f t="shared" si="64"/>
        <v>1441</v>
      </c>
      <c r="AU80" s="81">
        <f t="shared" si="65"/>
        <v>1386</v>
      </c>
      <c r="AV80" s="81">
        <f t="shared" si="66"/>
        <v>1383</v>
      </c>
      <c r="AW80" s="56">
        <f t="shared" si="67"/>
        <v>1400</v>
      </c>
      <c r="AX80" s="81">
        <f t="shared" si="68"/>
        <v>1300</v>
      </c>
      <c r="AY80" s="81">
        <f t="shared" si="69"/>
        <v>1200</v>
      </c>
      <c r="AZ80" s="2"/>
      <c r="BA80" s="82">
        <f t="shared" si="70"/>
        <v>15</v>
      </c>
      <c r="BB80" s="81">
        <f t="shared" si="71"/>
        <v>5</v>
      </c>
      <c r="BC80" s="81">
        <f t="shared" si="72"/>
        <v>7</v>
      </c>
      <c r="BD80" s="56">
        <f t="shared" si="73"/>
        <v>15</v>
      </c>
      <c r="BE80" s="81">
        <f t="shared" si="74"/>
        <v>7</v>
      </c>
      <c r="BF80" s="81">
        <f t="shared" si="75"/>
        <v>10</v>
      </c>
      <c r="BG80" s="81">
        <f t="shared" si="76"/>
        <v>7</v>
      </c>
      <c r="BH80" s="81">
        <f t="shared" si="77"/>
        <v>8</v>
      </c>
      <c r="BI80" s="81">
        <f t="shared" si="78"/>
        <v>8</v>
      </c>
      <c r="BJ80" s="81">
        <f t="shared" si="79"/>
        <v>10</v>
      </c>
      <c r="BK80" s="81">
        <f t="shared" si="80"/>
        <v>10</v>
      </c>
      <c r="BL80" s="57">
        <f t="shared" si="90"/>
        <v>102</v>
      </c>
      <c r="BM80" s="56">
        <f t="shared" si="91"/>
        <v>5</v>
      </c>
      <c r="BN80" s="56">
        <f t="shared" si="92"/>
        <v>15</v>
      </c>
      <c r="BO80" s="58">
        <f t="shared" si="93"/>
        <v>82</v>
      </c>
      <c r="BQ80" s="83">
        <f t="shared" si="81"/>
        <v>20</v>
      </c>
      <c r="BR80" s="84">
        <f t="shared" si="82"/>
        <v>127</v>
      </c>
    </row>
    <row r="81" spans="1:70" ht="15" customHeight="1" x14ac:dyDescent="0.25">
      <c r="A81" s="61">
        <v>77</v>
      </c>
      <c r="B81" s="62" t="s">
        <v>109</v>
      </c>
      <c r="C81" s="63" t="s">
        <v>31</v>
      </c>
      <c r="D81" s="89"/>
      <c r="E81" s="64">
        <f t="shared" si="83"/>
        <v>1514.7</v>
      </c>
      <c r="F81" s="65">
        <f t="shared" si="84"/>
        <v>-11.29999999999999</v>
      </c>
      <c r="G81" s="67">
        <v>1526</v>
      </c>
      <c r="H81" s="66"/>
      <c r="I81" s="67">
        <f t="shared" si="85"/>
        <v>-85</v>
      </c>
      <c r="J81" s="68">
        <f t="shared" si="86"/>
        <v>122</v>
      </c>
      <c r="K81" s="69">
        <v>8</v>
      </c>
      <c r="L81" s="70">
        <v>11</v>
      </c>
      <c r="M81" s="71">
        <f t="shared" si="87"/>
        <v>1611</v>
      </c>
      <c r="N81" s="67">
        <f t="shared" si="88"/>
        <v>108</v>
      </c>
      <c r="O81" s="72">
        <f t="shared" si="89"/>
        <v>86</v>
      </c>
      <c r="P81" s="73">
        <v>4</v>
      </c>
      <c r="Q81" s="74">
        <v>0</v>
      </c>
      <c r="R81" s="75">
        <v>126</v>
      </c>
      <c r="S81" s="76">
        <v>2</v>
      </c>
      <c r="T81" s="77">
        <v>6</v>
      </c>
      <c r="U81" s="78">
        <v>0</v>
      </c>
      <c r="V81" s="75">
        <v>118</v>
      </c>
      <c r="W81" s="78">
        <v>2</v>
      </c>
      <c r="X81" s="77">
        <v>44</v>
      </c>
      <c r="Y81" s="78">
        <v>1</v>
      </c>
      <c r="Z81" s="77">
        <v>10</v>
      </c>
      <c r="AA81" s="78">
        <v>0</v>
      </c>
      <c r="AB81" s="77">
        <v>12</v>
      </c>
      <c r="AC81" s="76">
        <v>0</v>
      </c>
      <c r="AD81" s="73">
        <v>95</v>
      </c>
      <c r="AE81" s="74">
        <v>0</v>
      </c>
      <c r="AF81" s="79">
        <v>129</v>
      </c>
      <c r="AG81" s="76">
        <v>1</v>
      </c>
      <c r="AH81" s="75">
        <v>123</v>
      </c>
      <c r="AI81" s="78">
        <v>1</v>
      </c>
      <c r="AJ81" s="75">
        <v>124</v>
      </c>
      <c r="AK81" s="78">
        <v>1</v>
      </c>
      <c r="AL81" s="50"/>
      <c r="AM81" s="23"/>
      <c r="AN81" s="50"/>
      <c r="AO81" s="80">
        <f t="shared" si="59"/>
        <v>2087</v>
      </c>
      <c r="AP81" s="56">
        <f t="shared" si="60"/>
        <v>1300</v>
      </c>
      <c r="AQ81" s="81">
        <f t="shared" si="61"/>
        <v>2029</v>
      </c>
      <c r="AR81" s="56">
        <f t="shared" si="62"/>
        <v>1386</v>
      </c>
      <c r="AS81" s="81">
        <f t="shared" si="63"/>
        <v>1689</v>
      </c>
      <c r="AT81" s="81">
        <f t="shared" si="64"/>
        <v>1974</v>
      </c>
      <c r="AU81" s="81">
        <f t="shared" si="65"/>
        <v>1895</v>
      </c>
      <c r="AV81" s="81">
        <f t="shared" si="66"/>
        <v>1441</v>
      </c>
      <c r="AW81" s="56">
        <f t="shared" si="67"/>
        <v>1300</v>
      </c>
      <c r="AX81" s="81">
        <f t="shared" si="68"/>
        <v>1320</v>
      </c>
      <c r="AY81" s="81">
        <f t="shared" si="69"/>
        <v>1300</v>
      </c>
      <c r="AZ81" s="2"/>
      <c r="BA81" s="82">
        <f t="shared" si="70"/>
        <v>15</v>
      </c>
      <c r="BB81" s="81">
        <f t="shared" si="71"/>
        <v>10</v>
      </c>
      <c r="BC81" s="81">
        <f t="shared" si="72"/>
        <v>12</v>
      </c>
      <c r="BD81" s="56">
        <f t="shared" si="73"/>
        <v>7</v>
      </c>
      <c r="BE81" s="81">
        <f t="shared" si="74"/>
        <v>13</v>
      </c>
      <c r="BF81" s="81">
        <f t="shared" si="75"/>
        <v>10</v>
      </c>
      <c r="BG81" s="81">
        <f t="shared" si="76"/>
        <v>9</v>
      </c>
      <c r="BH81" s="81">
        <f t="shared" si="77"/>
        <v>10</v>
      </c>
      <c r="BI81" s="81">
        <f t="shared" si="78"/>
        <v>7</v>
      </c>
      <c r="BJ81" s="81">
        <f t="shared" si="79"/>
        <v>7</v>
      </c>
      <c r="BK81" s="81">
        <f t="shared" si="80"/>
        <v>8</v>
      </c>
      <c r="BL81" s="57">
        <f t="shared" si="90"/>
        <v>108</v>
      </c>
      <c r="BM81" s="56">
        <f t="shared" si="91"/>
        <v>7</v>
      </c>
      <c r="BN81" s="56">
        <f t="shared" si="92"/>
        <v>15</v>
      </c>
      <c r="BO81" s="58">
        <f t="shared" si="93"/>
        <v>86</v>
      </c>
      <c r="BQ81" s="83">
        <f t="shared" si="81"/>
        <v>25</v>
      </c>
      <c r="BR81" s="84">
        <f t="shared" si="82"/>
        <v>122</v>
      </c>
    </row>
    <row r="82" spans="1:70" ht="15" customHeight="1" x14ac:dyDescent="0.25">
      <c r="A82" s="61">
        <v>78</v>
      </c>
      <c r="B82" s="62" t="s">
        <v>110</v>
      </c>
      <c r="C82" s="63" t="s">
        <v>31</v>
      </c>
      <c r="D82" s="89"/>
      <c r="E82" s="64">
        <f t="shared" si="83"/>
        <v>1507.14</v>
      </c>
      <c r="F82" s="65">
        <f t="shared" si="84"/>
        <v>-1.8599999999999994</v>
      </c>
      <c r="G82" s="67">
        <v>1509</v>
      </c>
      <c r="H82" s="66"/>
      <c r="I82" s="67">
        <f t="shared" si="85"/>
        <v>-37</v>
      </c>
      <c r="J82" s="68">
        <f t="shared" si="86"/>
        <v>94</v>
      </c>
      <c r="K82" s="69">
        <v>10</v>
      </c>
      <c r="L82" s="70">
        <v>11</v>
      </c>
      <c r="M82" s="71">
        <f t="shared" si="87"/>
        <v>1546</v>
      </c>
      <c r="N82" s="67">
        <f t="shared" si="88"/>
        <v>117</v>
      </c>
      <c r="O82" s="72">
        <f t="shared" si="89"/>
        <v>94</v>
      </c>
      <c r="P82" s="73">
        <v>5</v>
      </c>
      <c r="Q82" s="74">
        <v>0</v>
      </c>
      <c r="R82" s="75">
        <v>123</v>
      </c>
      <c r="S82" s="76">
        <v>0</v>
      </c>
      <c r="T82" s="77">
        <v>101</v>
      </c>
      <c r="U82" s="78">
        <v>2</v>
      </c>
      <c r="V82" s="75">
        <v>139</v>
      </c>
      <c r="W82" s="78">
        <v>0</v>
      </c>
      <c r="X82" s="77">
        <v>105</v>
      </c>
      <c r="Y82" s="78">
        <v>2</v>
      </c>
      <c r="Z82" s="77">
        <v>119</v>
      </c>
      <c r="AA82" s="78">
        <v>2</v>
      </c>
      <c r="AB82" s="77">
        <v>18</v>
      </c>
      <c r="AC82" s="76">
        <v>1</v>
      </c>
      <c r="AD82" s="73">
        <v>12</v>
      </c>
      <c r="AE82" s="74">
        <v>2</v>
      </c>
      <c r="AF82" s="79">
        <v>20</v>
      </c>
      <c r="AG82" s="76">
        <v>0</v>
      </c>
      <c r="AH82" s="75">
        <v>128</v>
      </c>
      <c r="AI82" s="78">
        <v>0</v>
      </c>
      <c r="AJ82" s="75">
        <v>115</v>
      </c>
      <c r="AK82" s="78">
        <v>1</v>
      </c>
      <c r="AL82" s="50"/>
      <c r="AM82" s="23"/>
      <c r="AN82" s="50"/>
      <c r="AO82" s="80">
        <f t="shared" si="59"/>
        <v>2037</v>
      </c>
      <c r="AP82" s="56">
        <f t="shared" si="60"/>
        <v>1320</v>
      </c>
      <c r="AQ82" s="81">
        <f t="shared" si="61"/>
        <v>1400</v>
      </c>
      <c r="AR82" s="56">
        <f t="shared" si="62"/>
        <v>1200</v>
      </c>
      <c r="AS82" s="81">
        <f t="shared" si="63"/>
        <v>1400</v>
      </c>
      <c r="AT82" s="81">
        <f t="shared" si="64"/>
        <v>1383</v>
      </c>
      <c r="AU82" s="81">
        <f t="shared" si="65"/>
        <v>1841</v>
      </c>
      <c r="AV82" s="81">
        <f t="shared" si="66"/>
        <v>1895</v>
      </c>
      <c r="AW82" s="56">
        <f t="shared" si="67"/>
        <v>1830</v>
      </c>
      <c r="AX82" s="81">
        <f t="shared" si="68"/>
        <v>1300</v>
      </c>
      <c r="AY82" s="81">
        <f t="shared" si="69"/>
        <v>1400</v>
      </c>
      <c r="AZ82" s="2"/>
      <c r="BA82" s="82">
        <f t="shared" si="70"/>
        <v>16</v>
      </c>
      <c r="BB82" s="81">
        <f t="shared" si="71"/>
        <v>7</v>
      </c>
      <c r="BC82" s="81">
        <f t="shared" si="72"/>
        <v>7</v>
      </c>
      <c r="BD82" s="56">
        <f t="shared" si="73"/>
        <v>8</v>
      </c>
      <c r="BE82" s="81">
        <f t="shared" si="74"/>
        <v>11</v>
      </c>
      <c r="BF82" s="81">
        <f t="shared" si="75"/>
        <v>8</v>
      </c>
      <c r="BG82" s="81">
        <f t="shared" si="76"/>
        <v>14</v>
      </c>
      <c r="BH82" s="81">
        <f t="shared" si="77"/>
        <v>9</v>
      </c>
      <c r="BI82" s="81">
        <f t="shared" si="78"/>
        <v>14</v>
      </c>
      <c r="BJ82" s="81">
        <f t="shared" si="79"/>
        <v>13</v>
      </c>
      <c r="BK82" s="81">
        <f t="shared" si="80"/>
        <v>10</v>
      </c>
      <c r="BL82" s="57">
        <f t="shared" si="90"/>
        <v>117</v>
      </c>
      <c r="BM82" s="56">
        <f t="shared" si="91"/>
        <v>7</v>
      </c>
      <c r="BN82" s="56">
        <f t="shared" si="92"/>
        <v>16</v>
      </c>
      <c r="BO82" s="58">
        <f t="shared" si="93"/>
        <v>94</v>
      </c>
      <c r="BQ82" s="83">
        <f t="shared" si="81"/>
        <v>53</v>
      </c>
      <c r="BR82" s="84">
        <f t="shared" si="82"/>
        <v>94</v>
      </c>
    </row>
    <row r="83" spans="1:70" ht="15" customHeight="1" x14ac:dyDescent="0.25">
      <c r="A83" s="61">
        <v>79</v>
      </c>
      <c r="B83" s="62" t="s">
        <v>111</v>
      </c>
      <c r="C83" s="63" t="s">
        <v>31</v>
      </c>
      <c r="D83" s="89"/>
      <c r="E83" s="64">
        <f t="shared" si="83"/>
        <v>1604.94</v>
      </c>
      <c r="F83" s="65">
        <f t="shared" si="84"/>
        <v>100.94000000000001</v>
      </c>
      <c r="G83" s="67">
        <v>1504</v>
      </c>
      <c r="H83" s="66"/>
      <c r="I83" s="67">
        <f t="shared" si="85"/>
        <v>-322.4545454545455</v>
      </c>
      <c r="J83" s="68">
        <f t="shared" si="86"/>
        <v>18</v>
      </c>
      <c r="K83" s="69">
        <v>14</v>
      </c>
      <c r="L83" s="70">
        <v>11</v>
      </c>
      <c r="M83" s="71">
        <f t="shared" si="87"/>
        <v>1826.4545454545455</v>
      </c>
      <c r="N83" s="67">
        <f t="shared" si="88"/>
        <v>152</v>
      </c>
      <c r="O83" s="72">
        <f t="shared" si="89"/>
        <v>123</v>
      </c>
      <c r="P83" s="73">
        <v>6</v>
      </c>
      <c r="Q83" s="74">
        <v>2</v>
      </c>
      <c r="R83" s="75">
        <v>21</v>
      </c>
      <c r="S83" s="76">
        <v>1</v>
      </c>
      <c r="T83" s="77">
        <v>29</v>
      </c>
      <c r="U83" s="78">
        <v>2</v>
      </c>
      <c r="V83" s="75">
        <v>11</v>
      </c>
      <c r="W83" s="78">
        <v>2</v>
      </c>
      <c r="X83" s="77">
        <v>22</v>
      </c>
      <c r="Y83" s="78">
        <v>0</v>
      </c>
      <c r="Z83" s="77">
        <v>13</v>
      </c>
      <c r="AA83" s="78">
        <v>0</v>
      </c>
      <c r="AB83" s="77">
        <v>10</v>
      </c>
      <c r="AC83" s="76">
        <v>2</v>
      </c>
      <c r="AD83" s="73">
        <v>20</v>
      </c>
      <c r="AE83" s="74">
        <v>2</v>
      </c>
      <c r="AF83" s="79">
        <v>17</v>
      </c>
      <c r="AG83" s="76">
        <v>2</v>
      </c>
      <c r="AH83" s="75">
        <v>83</v>
      </c>
      <c r="AI83" s="78">
        <v>0</v>
      </c>
      <c r="AJ83" s="75">
        <v>39</v>
      </c>
      <c r="AK83" s="78">
        <v>1</v>
      </c>
      <c r="AL83" s="50"/>
      <c r="AM83" s="23"/>
      <c r="AN83" s="50"/>
      <c r="AO83" s="80">
        <f t="shared" si="59"/>
        <v>2029</v>
      </c>
      <c r="AP83" s="56">
        <f t="shared" si="60"/>
        <v>1811</v>
      </c>
      <c r="AQ83" s="81">
        <f t="shared" si="61"/>
        <v>1785</v>
      </c>
      <c r="AR83" s="56">
        <f t="shared" si="62"/>
        <v>1900</v>
      </c>
      <c r="AS83" s="81">
        <f t="shared" si="63"/>
        <v>1811</v>
      </c>
      <c r="AT83" s="81">
        <f t="shared" si="64"/>
        <v>1891</v>
      </c>
      <c r="AU83" s="81">
        <f t="shared" si="65"/>
        <v>1974</v>
      </c>
      <c r="AV83" s="81">
        <f t="shared" si="66"/>
        <v>1830</v>
      </c>
      <c r="AW83" s="56">
        <f t="shared" si="67"/>
        <v>1859</v>
      </c>
      <c r="AX83" s="81">
        <f t="shared" si="68"/>
        <v>1487</v>
      </c>
      <c r="AY83" s="81">
        <f t="shared" si="69"/>
        <v>1714</v>
      </c>
      <c r="AZ83" s="2"/>
      <c r="BA83" s="82">
        <f t="shared" si="70"/>
        <v>12</v>
      </c>
      <c r="BB83" s="81">
        <f t="shared" si="71"/>
        <v>11</v>
      </c>
      <c r="BC83" s="81">
        <f t="shared" si="72"/>
        <v>15</v>
      </c>
      <c r="BD83" s="56">
        <f t="shared" si="73"/>
        <v>13</v>
      </c>
      <c r="BE83" s="81">
        <f t="shared" si="74"/>
        <v>19</v>
      </c>
      <c r="BF83" s="81">
        <f t="shared" si="75"/>
        <v>12</v>
      </c>
      <c r="BG83" s="81">
        <f t="shared" si="76"/>
        <v>10</v>
      </c>
      <c r="BH83" s="81">
        <f t="shared" si="77"/>
        <v>14</v>
      </c>
      <c r="BI83" s="81">
        <f t="shared" si="78"/>
        <v>15</v>
      </c>
      <c r="BJ83" s="81">
        <f t="shared" si="79"/>
        <v>17</v>
      </c>
      <c r="BK83" s="81">
        <f t="shared" si="80"/>
        <v>14</v>
      </c>
      <c r="BL83" s="57">
        <f t="shared" si="90"/>
        <v>152</v>
      </c>
      <c r="BM83" s="56">
        <f t="shared" si="91"/>
        <v>10</v>
      </c>
      <c r="BN83" s="56">
        <f t="shared" si="92"/>
        <v>19</v>
      </c>
      <c r="BO83" s="58">
        <f t="shared" si="93"/>
        <v>123</v>
      </c>
      <c r="BQ83" s="83">
        <f t="shared" si="81"/>
        <v>129</v>
      </c>
      <c r="BR83" s="84">
        <f t="shared" si="82"/>
        <v>18</v>
      </c>
    </row>
    <row r="84" spans="1:70" ht="15" customHeight="1" x14ac:dyDescent="0.25">
      <c r="A84" s="61">
        <v>80</v>
      </c>
      <c r="B84" s="62" t="s">
        <v>112</v>
      </c>
      <c r="C84" s="63" t="s">
        <v>31</v>
      </c>
      <c r="D84" s="89"/>
      <c r="E84" s="64">
        <f t="shared" si="83"/>
        <v>1472.6</v>
      </c>
      <c r="F84" s="65">
        <f t="shared" si="84"/>
        <v>-29.400000000000013</v>
      </c>
      <c r="G84" s="67">
        <v>1502</v>
      </c>
      <c r="H84" s="66"/>
      <c r="I84" s="67">
        <f t="shared" si="85"/>
        <v>88.181818181818244</v>
      </c>
      <c r="J84" s="68">
        <f t="shared" si="86"/>
        <v>104</v>
      </c>
      <c r="K84" s="69">
        <v>10</v>
      </c>
      <c r="L84" s="70">
        <v>11</v>
      </c>
      <c r="M84" s="71">
        <f t="shared" si="87"/>
        <v>1413.8181818181818</v>
      </c>
      <c r="N84" s="67">
        <f t="shared" si="88"/>
        <v>103</v>
      </c>
      <c r="O84" s="72">
        <f t="shared" si="89"/>
        <v>86</v>
      </c>
      <c r="P84" s="73">
        <v>7</v>
      </c>
      <c r="Q84" s="74">
        <v>0</v>
      </c>
      <c r="R84" s="75">
        <v>129</v>
      </c>
      <c r="S84" s="76">
        <v>1</v>
      </c>
      <c r="T84" s="77">
        <v>135</v>
      </c>
      <c r="U84" s="78">
        <v>0</v>
      </c>
      <c r="V84" s="75">
        <v>117</v>
      </c>
      <c r="W84" s="78">
        <v>2</v>
      </c>
      <c r="X84" s="77">
        <v>130</v>
      </c>
      <c r="Y84" s="78">
        <v>0</v>
      </c>
      <c r="Z84" s="77">
        <v>103</v>
      </c>
      <c r="AA84" s="78">
        <v>2</v>
      </c>
      <c r="AB84" s="77">
        <v>21</v>
      </c>
      <c r="AC84" s="76">
        <v>0</v>
      </c>
      <c r="AD84" s="73">
        <v>138</v>
      </c>
      <c r="AE84" s="74">
        <v>2</v>
      </c>
      <c r="AF84" s="79">
        <v>126</v>
      </c>
      <c r="AG84" s="76">
        <v>1</v>
      </c>
      <c r="AH84" s="75">
        <v>134</v>
      </c>
      <c r="AI84" s="78">
        <v>0</v>
      </c>
      <c r="AJ84" s="75">
        <v>132</v>
      </c>
      <c r="AK84" s="78">
        <v>2</v>
      </c>
      <c r="AL84" s="50"/>
      <c r="AM84" s="23"/>
      <c r="AN84" s="50"/>
      <c r="AO84" s="80">
        <f t="shared" si="59"/>
        <v>1989</v>
      </c>
      <c r="AP84" s="56">
        <f t="shared" si="60"/>
        <v>1300</v>
      </c>
      <c r="AQ84" s="81">
        <f t="shared" si="61"/>
        <v>1261</v>
      </c>
      <c r="AR84" s="56">
        <f t="shared" si="62"/>
        <v>1392</v>
      </c>
      <c r="AS84" s="81">
        <f t="shared" si="63"/>
        <v>1300</v>
      </c>
      <c r="AT84" s="81">
        <f t="shared" si="64"/>
        <v>1400</v>
      </c>
      <c r="AU84" s="81">
        <f t="shared" si="65"/>
        <v>1811</v>
      </c>
      <c r="AV84" s="81">
        <f t="shared" si="66"/>
        <v>1200</v>
      </c>
      <c r="AW84" s="56">
        <f t="shared" si="67"/>
        <v>1300</v>
      </c>
      <c r="AX84" s="81">
        <f t="shared" si="68"/>
        <v>1299</v>
      </c>
      <c r="AY84" s="81">
        <f t="shared" si="69"/>
        <v>1300</v>
      </c>
      <c r="AZ84" s="2"/>
      <c r="BA84" s="82">
        <f t="shared" si="70"/>
        <v>13</v>
      </c>
      <c r="BB84" s="81">
        <f t="shared" si="71"/>
        <v>7</v>
      </c>
      <c r="BC84" s="81">
        <f t="shared" si="72"/>
        <v>12</v>
      </c>
      <c r="BD84" s="56">
        <f t="shared" si="73"/>
        <v>4</v>
      </c>
      <c r="BE84" s="81">
        <f t="shared" si="74"/>
        <v>10</v>
      </c>
      <c r="BF84" s="81">
        <f t="shared" si="75"/>
        <v>8</v>
      </c>
      <c r="BG84" s="81">
        <f t="shared" si="76"/>
        <v>11</v>
      </c>
      <c r="BH84" s="81">
        <f t="shared" si="77"/>
        <v>10</v>
      </c>
      <c r="BI84" s="81">
        <f t="shared" si="78"/>
        <v>10</v>
      </c>
      <c r="BJ84" s="81">
        <f t="shared" si="79"/>
        <v>10</v>
      </c>
      <c r="BK84" s="81">
        <f t="shared" si="80"/>
        <v>8</v>
      </c>
      <c r="BL84" s="57">
        <f t="shared" si="90"/>
        <v>103</v>
      </c>
      <c r="BM84" s="56">
        <f t="shared" si="91"/>
        <v>4</v>
      </c>
      <c r="BN84" s="56">
        <f t="shared" si="92"/>
        <v>13</v>
      </c>
      <c r="BO84" s="58">
        <f t="shared" si="93"/>
        <v>86</v>
      </c>
      <c r="BQ84" s="83">
        <f t="shared" si="81"/>
        <v>43</v>
      </c>
      <c r="BR84" s="84">
        <f t="shared" si="82"/>
        <v>104</v>
      </c>
    </row>
    <row r="85" spans="1:70" ht="15" customHeight="1" x14ac:dyDescent="0.25">
      <c r="A85" s="61">
        <v>81</v>
      </c>
      <c r="B85" s="62" t="s">
        <v>113</v>
      </c>
      <c r="C85" s="63" t="s">
        <v>44</v>
      </c>
      <c r="D85" s="89"/>
      <c r="E85" s="64">
        <f t="shared" si="83"/>
        <v>1468.72</v>
      </c>
      <c r="F85" s="65">
        <f t="shared" si="84"/>
        <v>-19.280000000000008</v>
      </c>
      <c r="G85" s="67">
        <v>1488</v>
      </c>
      <c r="H85" s="66"/>
      <c r="I85" s="67">
        <f t="shared" si="85"/>
        <v>42.181818181818244</v>
      </c>
      <c r="J85" s="68">
        <f t="shared" si="86"/>
        <v>107</v>
      </c>
      <c r="K85" s="69">
        <v>10</v>
      </c>
      <c r="L85" s="70">
        <v>11</v>
      </c>
      <c r="M85" s="71">
        <f t="shared" si="87"/>
        <v>1445.8181818181818</v>
      </c>
      <c r="N85" s="67">
        <f t="shared" si="88"/>
        <v>99</v>
      </c>
      <c r="O85" s="72">
        <f t="shared" si="89"/>
        <v>82</v>
      </c>
      <c r="P85" s="73">
        <v>8</v>
      </c>
      <c r="Q85" s="74">
        <v>0</v>
      </c>
      <c r="R85" s="75">
        <v>130</v>
      </c>
      <c r="S85" s="76">
        <v>0</v>
      </c>
      <c r="T85" s="77">
        <v>146</v>
      </c>
      <c r="U85" s="78">
        <v>1</v>
      </c>
      <c r="V85" s="75">
        <v>132</v>
      </c>
      <c r="W85" s="78">
        <v>1</v>
      </c>
      <c r="X85" s="77">
        <v>124</v>
      </c>
      <c r="Y85" s="78">
        <v>2</v>
      </c>
      <c r="Z85" s="77">
        <v>12</v>
      </c>
      <c r="AA85" s="78">
        <v>1</v>
      </c>
      <c r="AB85" s="77">
        <v>26</v>
      </c>
      <c r="AC85" s="76">
        <v>0</v>
      </c>
      <c r="AD85" s="73">
        <v>122</v>
      </c>
      <c r="AE85" s="74">
        <v>1</v>
      </c>
      <c r="AF85" s="79">
        <v>123</v>
      </c>
      <c r="AG85" s="76">
        <v>2</v>
      </c>
      <c r="AH85" s="75">
        <v>139</v>
      </c>
      <c r="AI85" s="78">
        <v>2</v>
      </c>
      <c r="AJ85" s="75">
        <v>135</v>
      </c>
      <c r="AK85" s="78">
        <v>0</v>
      </c>
      <c r="AL85" s="50"/>
      <c r="AM85" s="23"/>
      <c r="AN85" s="50"/>
      <c r="AO85" s="80">
        <f t="shared" si="59"/>
        <v>1980</v>
      </c>
      <c r="AP85" s="56">
        <f t="shared" si="60"/>
        <v>1300</v>
      </c>
      <c r="AQ85" s="81">
        <f t="shared" si="61"/>
        <v>1200</v>
      </c>
      <c r="AR85" s="56">
        <f t="shared" si="62"/>
        <v>1300</v>
      </c>
      <c r="AS85" s="81">
        <f t="shared" si="63"/>
        <v>1300</v>
      </c>
      <c r="AT85" s="81">
        <f t="shared" si="64"/>
        <v>1895</v>
      </c>
      <c r="AU85" s="81">
        <f t="shared" si="65"/>
        <v>1798</v>
      </c>
      <c r="AV85" s="81">
        <f t="shared" si="66"/>
        <v>1350</v>
      </c>
      <c r="AW85" s="56">
        <f t="shared" si="67"/>
        <v>1320</v>
      </c>
      <c r="AX85" s="81">
        <f t="shared" si="68"/>
        <v>1200</v>
      </c>
      <c r="AY85" s="81">
        <f t="shared" si="69"/>
        <v>1261</v>
      </c>
      <c r="AZ85" s="2"/>
      <c r="BA85" s="82">
        <f t="shared" si="70"/>
        <v>12</v>
      </c>
      <c r="BB85" s="81">
        <f t="shared" si="71"/>
        <v>10</v>
      </c>
      <c r="BC85" s="81">
        <f t="shared" si="72"/>
        <v>5</v>
      </c>
      <c r="BD85" s="56">
        <f t="shared" si="73"/>
        <v>8</v>
      </c>
      <c r="BE85" s="81">
        <f t="shared" si="74"/>
        <v>8</v>
      </c>
      <c r="BF85" s="81">
        <f t="shared" si="75"/>
        <v>9</v>
      </c>
      <c r="BG85" s="81">
        <f t="shared" si="76"/>
        <v>10</v>
      </c>
      <c r="BH85" s="81">
        <f t="shared" si="77"/>
        <v>10</v>
      </c>
      <c r="BI85" s="81">
        <f t="shared" si="78"/>
        <v>7</v>
      </c>
      <c r="BJ85" s="81">
        <f t="shared" si="79"/>
        <v>8</v>
      </c>
      <c r="BK85" s="81">
        <f t="shared" si="80"/>
        <v>12</v>
      </c>
      <c r="BL85" s="57">
        <f t="shared" si="90"/>
        <v>99</v>
      </c>
      <c r="BM85" s="56">
        <f t="shared" si="91"/>
        <v>5</v>
      </c>
      <c r="BN85" s="56">
        <f t="shared" si="92"/>
        <v>12</v>
      </c>
      <c r="BO85" s="58">
        <f t="shared" si="93"/>
        <v>82</v>
      </c>
      <c r="BQ85" s="83">
        <f t="shared" si="81"/>
        <v>40</v>
      </c>
      <c r="BR85" s="84">
        <f t="shared" si="82"/>
        <v>107</v>
      </c>
    </row>
    <row r="86" spans="1:70" ht="15" customHeight="1" x14ac:dyDescent="0.25">
      <c r="A86" s="61">
        <v>82</v>
      </c>
      <c r="B86" s="62" t="s">
        <v>114</v>
      </c>
      <c r="C86" s="63" t="s">
        <v>31</v>
      </c>
      <c r="D86" s="89"/>
      <c r="E86" s="64">
        <f t="shared" si="83"/>
        <v>1452.4</v>
      </c>
      <c r="F86" s="65">
        <f t="shared" si="84"/>
        <v>-35.600000000000023</v>
      </c>
      <c r="G86" s="67">
        <v>1488</v>
      </c>
      <c r="H86" s="66"/>
      <c r="I86" s="67">
        <f t="shared" si="85"/>
        <v>70.909090909090992</v>
      </c>
      <c r="J86" s="68">
        <f t="shared" si="86"/>
        <v>114</v>
      </c>
      <c r="K86" s="69">
        <v>9</v>
      </c>
      <c r="L86" s="70">
        <v>11</v>
      </c>
      <c r="M86" s="71">
        <f t="shared" si="87"/>
        <v>1417.090909090909</v>
      </c>
      <c r="N86" s="67">
        <f t="shared" si="88"/>
        <v>99</v>
      </c>
      <c r="O86" s="72">
        <f t="shared" si="89"/>
        <v>80</v>
      </c>
      <c r="P86" s="73">
        <v>9</v>
      </c>
      <c r="Q86" s="74">
        <v>0</v>
      </c>
      <c r="R86" s="75">
        <v>135</v>
      </c>
      <c r="S86" s="76">
        <v>1</v>
      </c>
      <c r="T86" s="77">
        <v>133</v>
      </c>
      <c r="U86" s="78">
        <v>0</v>
      </c>
      <c r="V86" s="75">
        <v>121</v>
      </c>
      <c r="W86" s="78">
        <v>2</v>
      </c>
      <c r="X86" s="77">
        <v>143</v>
      </c>
      <c r="Y86" s="78">
        <v>0</v>
      </c>
      <c r="Z86" s="77">
        <v>145</v>
      </c>
      <c r="AA86" s="78">
        <v>0</v>
      </c>
      <c r="AB86" s="77">
        <v>126</v>
      </c>
      <c r="AC86" s="76">
        <v>0</v>
      </c>
      <c r="AD86" s="73">
        <v>129</v>
      </c>
      <c r="AE86" s="74">
        <v>0</v>
      </c>
      <c r="AF86" s="79">
        <v>117</v>
      </c>
      <c r="AG86" s="76">
        <v>2</v>
      </c>
      <c r="AH86" s="75">
        <v>96</v>
      </c>
      <c r="AI86" s="78">
        <v>2</v>
      </c>
      <c r="AJ86" s="75">
        <v>15</v>
      </c>
      <c r="AK86" s="78">
        <v>2</v>
      </c>
      <c r="AL86" s="50"/>
      <c r="AM86" s="23"/>
      <c r="AN86" s="50"/>
      <c r="AO86" s="80">
        <f t="shared" si="59"/>
        <v>1974</v>
      </c>
      <c r="AP86" s="56">
        <f t="shared" si="60"/>
        <v>1261</v>
      </c>
      <c r="AQ86" s="81">
        <f t="shared" si="61"/>
        <v>1300</v>
      </c>
      <c r="AR86" s="56">
        <f t="shared" si="62"/>
        <v>1355</v>
      </c>
      <c r="AS86" s="81">
        <f t="shared" si="63"/>
        <v>1200</v>
      </c>
      <c r="AT86" s="81">
        <f t="shared" si="64"/>
        <v>1200</v>
      </c>
      <c r="AU86" s="81">
        <f t="shared" si="65"/>
        <v>1300</v>
      </c>
      <c r="AV86" s="81">
        <f t="shared" si="66"/>
        <v>1300</v>
      </c>
      <c r="AW86" s="56">
        <f t="shared" si="67"/>
        <v>1392</v>
      </c>
      <c r="AX86" s="81">
        <f t="shared" si="68"/>
        <v>1433</v>
      </c>
      <c r="AY86" s="81">
        <f t="shared" si="69"/>
        <v>1873</v>
      </c>
      <c r="AZ86" s="2"/>
      <c r="BA86" s="82">
        <f t="shared" si="70"/>
        <v>15</v>
      </c>
      <c r="BB86" s="81">
        <f t="shared" si="71"/>
        <v>12</v>
      </c>
      <c r="BC86" s="81">
        <f t="shared" si="72"/>
        <v>12</v>
      </c>
      <c r="BD86" s="56">
        <f t="shared" si="73"/>
        <v>5</v>
      </c>
      <c r="BE86" s="81">
        <f t="shared" si="74"/>
        <v>11</v>
      </c>
      <c r="BF86" s="81">
        <f t="shared" si="75"/>
        <v>10</v>
      </c>
      <c r="BG86" s="81">
        <f t="shared" si="76"/>
        <v>10</v>
      </c>
      <c r="BH86" s="81">
        <f t="shared" si="77"/>
        <v>7</v>
      </c>
      <c r="BI86" s="81">
        <f t="shared" si="78"/>
        <v>4</v>
      </c>
      <c r="BJ86" s="81">
        <f t="shared" si="79"/>
        <v>6</v>
      </c>
      <c r="BK86" s="81">
        <f t="shared" si="80"/>
        <v>7</v>
      </c>
      <c r="BL86" s="57">
        <f t="shared" si="90"/>
        <v>99</v>
      </c>
      <c r="BM86" s="56">
        <f t="shared" si="91"/>
        <v>4</v>
      </c>
      <c r="BN86" s="56">
        <f t="shared" si="92"/>
        <v>15</v>
      </c>
      <c r="BO86" s="58">
        <f t="shared" si="93"/>
        <v>80</v>
      </c>
      <c r="BQ86" s="83">
        <f t="shared" si="81"/>
        <v>32</v>
      </c>
      <c r="BR86" s="84">
        <f t="shared" si="82"/>
        <v>114</v>
      </c>
    </row>
    <row r="87" spans="1:70" ht="15" customHeight="1" x14ac:dyDescent="0.25">
      <c r="A87" s="61">
        <v>83</v>
      </c>
      <c r="B87" s="62" t="s">
        <v>115</v>
      </c>
      <c r="C87" s="63" t="s">
        <v>31</v>
      </c>
      <c r="D87" s="89"/>
      <c r="E87" s="64">
        <f t="shared" si="83"/>
        <v>1627.4</v>
      </c>
      <c r="F87" s="65">
        <f t="shared" si="84"/>
        <v>140.4</v>
      </c>
      <c r="G87" s="67">
        <v>1487</v>
      </c>
      <c r="H87" s="66"/>
      <c r="I87" s="67">
        <f t="shared" si="85"/>
        <v>-365.4545454545455</v>
      </c>
      <c r="J87" s="68">
        <f t="shared" si="86"/>
        <v>3</v>
      </c>
      <c r="K87" s="69">
        <v>17</v>
      </c>
      <c r="L87" s="70">
        <v>11</v>
      </c>
      <c r="M87" s="71">
        <f t="shared" si="87"/>
        <v>1852.4545454545455</v>
      </c>
      <c r="N87" s="67">
        <f t="shared" si="88"/>
        <v>137</v>
      </c>
      <c r="O87" s="72">
        <f t="shared" si="89"/>
        <v>112</v>
      </c>
      <c r="P87" s="73">
        <v>10</v>
      </c>
      <c r="Q87" s="74">
        <v>1</v>
      </c>
      <c r="R87" s="75">
        <v>18</v>
      </c>
      <c r="S87" s="76">
        <v>2</v>
      </c>
      <c r="T87" s="77">
        <v>26</v>
      </c>
      <c r="U87" s="78">
        <v>2</v>
      </c>
      <c r="V87" s="75">
        <v>21</v>
      </c>
      <c r="W87" s="78">
        <v>2</v>
      </c>
      <c r="X87" s="77">
        <v>28</v>
      </c>
      <c r="Y87" s="78">
        <v>0</v>
      </c>
      <c r="Z87" s="77">
        <v>36</v>
      </c>
      <c r="AA87" s="78">
        <v>1</v>
      </c>
      <c r="AB87" s="77">
        <v>11</v>
      </c>
      <c r="AC87" s="76">
        <v>1</v>
      </c>
      <c r="AD87" s="73">
        <v>6</v>
      </c>
      <c r="AE87" s="74">
        <v>2</v>
      </c>
      <c r="AF87" s="79">
        <v>13</v>
      </c>
      <c r="AG87" s="76">
        <v>2</v>
      </c>
      <c r="AH87" s="75">
        <v>79</v>
      </c>
      <c r="AI87" s="78">
        <v>2</v>
      </c>
      <c r="AJ87" s="75">
        <v>3</v>
      </c>
      <c r="AK87" s="78">
        <v>2</v>
      </c>
      <c r="AL87" s="50"/>
      <c r="AM87" s="23"/>
      <c r="AN87" s="50"/>
      <c r="AO87" s="80">
        <f t="shared" si="59"/>
        <v>1974</v>
      </c>
      <c r="AP87" s="56">
        <f t="shared" si="60"/>
        <v>1841</v>
      </c>
      <c r="AQ87" s="81">
        <f t="shared" si="61"/>
        <v>1798</v>
      </c>
      <c r="AR87" s="56">
        <f t="shared" si="62"/>
        <v>1811</v>
      </c>
      <c r="AS87" s="81">
        <f t="shared" si="63"/>
        <v>1789</v>
      </c>
      <c r="AT87" s="81">
        <f t="shared" si="64"/>
        <v>1719</v>
      </c>
      <c r="AU87" s="81">
        <f t="shared" si="65"/>
        <v>1900</v>
      </c>
      <c r="AV87" s="81">
        <f t="shared" si="66"/>
        <v>2029</v>
      </c>
      <c r="AW87" s="56">
        <f t="shared" si="67"/>
        <v>1891</v>
      </c>
      <c r="AX87" s="81">
        <f t="shared" si="68"/>
        <v>1504</v>
      </c>
      <c r="AY87" s="81">
        <f t="shared" si="69"/>
        <v>2121</v>
      </c>
      <c r="AZ87" s="2"/>
      <c r="BA87" s="82">
        <f t="shared" si="70"/>
        <v>10</v>
      </c>
      <c r="BB87" s="81">
        <f t="shared" si="71"/>
        <v>14</v>
      </c>
      <c r="BC87" s="81">
        <f t="shared" si="72"/>
        <v>10</v>
      </c>
      <c r="BD87" s="56">
        <f t="shared" si="73"/>
        <v>11</v>
      </c>
      <c r="BE87" s="81">
        <f t="shared" si="74"/>
        <v>14</v>
      </c>
      <c r="BF87" s="81">
        <f t="shared" si="75"/>
        <v>12</v>
      </c>
      <c r="BG87" s="81">
        <f t="shared" si="76"/>
        <v>13</v>
      </c>
      <c r="BH87" s="81">
        <f t="shared" si="77"/>
        <v>12</v>
      </c>
      <c r="BI87" s="81">
        <f t="shared" si="78"/>
        <v>12</v>
      </c>
      <c r="BJ87" s="81">
        <f t="shared" si="79"/>
        <v>14</v>
      </c>
      <c r="BK87" s="81">
        <f t="shared" si="80"/>
        <v>15</v>
      </c>
      <c r="BL87" s="57">
        <f t="shared" si="90"/>
        <v>137</v>
      </c>
      <c r="BM87" s="56">
        <f t="shared" si="91"/>
        <v>10</v>
      </c>
      <c r="BN87" s="56">
        <f t="shared" si="92"/>
        <v>15</v>
      </c>
      <c r="BO87" s="58">
        <f t="shared" si="93"/>
        <v>112</v>
      </c>
      <c r="BQ87" s="83">
        <f t="shared" si="81"/>
        <v>144</v>
      </c>
      <c r="BR87" s="84">
        <f t="shared" si="82"/>
        <v>3</v>
      </c>
    </row>
    <row r="88" spans="1:70" ht="15" customHeight="1" x14ac:dyDescent="0.25">
      <c r="A88" s="61">
        <v>84</v>
      </c>
      <c r="B88" s="62" t="s">
        <v>116</v>
      </c>
      <c r="C88" s="63" t="s">
        <v>44</v>
      </c>
      <c r="D88" s="89"/>
      <c r="E88" s="64">
        <f t="shared" si="83"/>
        <v>1414.98</v>
      </c>
      <c r="F88" s="65">
        <f t="shared" si="84"/>
        <v>-72.019999999999982</v>
      </c>
      <c r="G88" s="67">
        <v>1487</v>
      </c>
      <c r="H88" s="66"/>
      <c r="I88" s="67">
        <f t="shared" si="85"/>
        <v>100.09090909090901</v>
      </c>
      <c r="J88" s="68">
        <f t="shared" si="86"/>
        <v>142</v>
      </c>
      <c r="K88" s="69">
        <v>6</v>
      </c>
      <c r="L88" s="70">
        <v>11</v>
      </c>
      <c r="M88" s="71">
        <f t="shared" si="87"/>
        <v>1386.909090909091</v>
      </c>
      <c r="N88" s="67">
        <f t="shared" si="88"/>
        <v>88</v>
      </c>
      <c r="O88" s="72">
        <f t="shared" si="89"/>
        <v>69</v>
      </c>
      <c r="P88" s="73">
        <v>11</v>
      </c>
      <c r="Q88" s="74">
        <v>0</v>
      </c>
      <c r="R88" s="75">
        <v>137</v>
      </c>
      <c r="S88" s="76">
        <v>0</v>
      </c>
      <c r="T88" s="77">
        <v>117</v>
      </c>
      <c r="U88" s="78">
        <v>1</v>
      </c>
      <c r="V88" s="75">
        <v>129</v>
      </c>
      <c r="W88" s="78">
        <v>1</v>
      </c>
      <c r="X88" s="77">
        <v>106</v>
      </c>
      <c r="Y88" s="78">
        <v>0</v>
      </c>
      <c r="Z88" s="77">
        <v>124</v>
      </c>
      <c r="AA88" s="78">
        <v>0</v>
      </c>
      <c r="AB88" s="77">
        <v>136</v>
      </c>
      <c r="AC88" s="76">
        <v>0</v>
      </c>
      <c r="AD88" s="73">
        <v>140</v>
      </c>
      <c r="AE88" s="74">
        <v>1</v>
      </c>
      <c r="AF88" s="79">
        <v>121</v>
      </c>
      <c r="AG88" s="76">
        <v>2</v>
      </c>
      <c r="AH88" s="75">
        <v>69</v>
      </c>
      <c r="AI88" s="78">
        <v>0</v>
      </c>
      <c r="AJ88" s="75">
        <v>118</v>
      </c>
      <c r="AK88" s="78">
        <v>1</v>
      </c>
      <c r="AL88" s="50"/>
      <c r="AM88" s="23"/>
      <c r="AN88" s="50"/>
      <c r="AO88" s="80">
        <f t="shared" si="59"/>
        <v>1900</v>
      </c>
      <c r="AP88" s="56">
        <f t="shared" si="60"/>
        <v>1200</v>
      </c>
      <c r="AQ88" s="81">
        <f t="shared" si="61"/>
        <v>1392</v>
      </c>
      <c r="AR88" s="56">
        <f t="shared" si="62"/>
        <v>1300</v>
      </c>
      <c r="AS88" s="81">
        <f t="shared" si="63"/>
        <v>1400</v>
      </c>
      <c r="AT88" s="81">
        <f t="shared" si="64"/>
        <v>1300</v>
      </c>
      <c r="AU88" s="81">
        <f t="shared" si="65"/>
        <v>1249</v>
      </c>
      <c r="AV88" s="81">
        <f t="shared" si="66"/>
        <v>1200</v>
      </c>
      <c r="AW88" s="56">
        <f t="shared" si="67"/>
        <v>1355</v>
      </c>
      <c r="AX88" s="81">
        <f t="shared" si="68"/>
        <v>1574</v>
      </c>
      <c r="AY88" s="81">
        <f t="shared" si="69"/>
        <v>1386</v>
      </c>
      <c r="AZ88" s="2"/>
      <c r="BA88" s="82">
        <f t="shared" si="70"/>
        <v>13</v>
      </c>
      <c r="BB88" s="81">
        <f t="shared" si="71"/>
        <v>15</v>
      </c>
      <c r="BC88" s="81">
        <f t="shared" si="72"/>
        <v>4</v>
      </c>
      <c r="BD88" s="56">
        <f t="shared" si="73"/>
        <v>7</v>
      </c>
      <c r="BE88" s="81">
        <f t="shared" si="74"/>
        <v>8</v>
      </c>
      <c r="BF88" s="81">
        <f t="shared" si="75"/>
        <v>8</v>
      </c>
      <c r="BG88" s="81">
        <f t="shared" si="76"/>
        <v>8</v>
      </c>
      <c r="BH88" s="81">
        <f t="shared" si="77"/>
        <v>4</v>
      </c>
      <c r="BI88" s="81">
        <f t="shared" si="78"/>
        <v>5</v>
      </c>
      <c r="BJ88" s="81">
        <f t="shared" si="79"/>
        <v>9</v>
      </c>
      <c r="BK88" s="81">
        <f t="shared" si="80"/>
        <v>7</v>
      </c>
      <c r="BL88" s="57">
        <f t="shared" si="90"/>
        <v>88</v>
      </c>
      <c r="BM88" s="56">
        <f t="shared" si="91"/>
        <v>4</v>
      </c>
      <c r="BN88" s="56">
        <f t="shared" si="92"/>
        <v>15</v>
      </c>
      <c r="BO88" s="58">
        <f t="shared" si="93"/>
        <v>69</v>
      </c>
      <c r="BQ88" s="83">
        <f t="shared" si="81"/>
        <v>5</v>
      </c>
      <c r="BR88" s="84">
        <f t="shared" si="82"/>
        <v>142</v>
      </c>
    </row>
    <row r="89" spans="1:70" ht="15" customHeight="1" x14ac:dyDescent="0.25">
      <c r="A89" s="61">
        <v>85</v>
      </c>
      <c r="B89" s="62" t="s">
        <v>117</v>
      </c>
      <c r="C89" s="63" t="s">
        <v>31</v>
      </c>
      <c r="D89" s="89"/>
      <c r="E89" s="64">
        <f t="shared" si="83"/>
        <v>1451.1</v>
      </c>
      <c r="F89" s="65">
        <f t="shared" si="84"/>
        <v>-24.899999999999984</v>
      </c>
      <c r="G89" s="67">
        <v>1476</v>
      </c>
      <c r="H89" s="66"/>
      <c r="I89" s="67">
        <f t="shared" si="85"/>
        <v>22.272727272727252</v>
      </c>
      <c r="J89" s="68">
        <f t="shared" si="86"/>
        <v>112</v>
      </c>
      <c r="K89" s="69">
        <v>9</v>
      </c>
      <c r="L89" s="70">
        <v>11</v>
      </c>
      <c r="M89" s="71">
        <f t="shared" si="87"/>
        <v>1453.7272727272727</v>
      </c>
      <c r="N89" s="67">
        <f t="shared" si="88"/>
        <v>109</v>
      </c>
      <c r="O89" s="72">
        <f t="shared" si="89"/>
        <v>88</v>
      </c>
      <c r="P89" s="73">
        <v>12</v>
      </c>
      <c r="Q89" s="74">
        <v>0</v>
      </c>
      <c r="R89" s="75">
        <v>138</v>
      </c>
      <c r="S89" s="76">
        <v>1</v>
      </c>
      <c r="T89" s="77">
        <v>136</v>
      </c>
      <c r="U89" s="78">
        <v>1</v>
      </c>
      <c r="V89" s="75">
        <v>134</v>
      </c>
      <c r="W89" s="78">
        <v>1</v>
      </c>
      <c r="X89" s="77">
        <v>144</v>
      </c>
      <c r="Y89" s="78">
        <v>1</v>
      </c>
      <c r="Z89" s="77">
        <v>48</v>
      </c>
      <c r="AA89" s="78">
        <v>2</v>
      </c>
      <c r="AB89" s="77">
        <v>32</v>
      </c>
      <c r="AC89" s="76">
        <v>0</v>
      </c>
      <c r="AD89" s="73">
        <v>132</v>
      </c>
      <c r="AE89" s="74">
        <v>2</v>
      </c>
      <c r="AF89" s="79">
        <v>25</v>
      </c>
      <c r="AG89" s="76">
        <v>0</v>
      </c>
      <c r="AH89" s="75">
        <v>141</v>
      </c>
      <c r="AI89" s="78">
        <v>1</v>
      </c>
      <c r="AJ89" s="75">
        <v>105</v>
      </c>
      <c r="AK89" s="78">
        <v>0</v>
      </c>
      <c r="AL89" s="50"/>
      <c r="AM89" s="23"/>
      <c r="AN89" s="50"/>
      <c r="AO89" s="80">
        <f t="shared" si="59"/>
        <v>1895</v>
      </c>
      <c r="AP89" s="56">
        <f t="shared" si="60"/>
        <v>1200</v>
      </c>
      <c r="AQ89" s="81">
        <f t="shared" si="61"/>
        <v>1249</v>
      </c>
      <c r="AR89" s="56">
        <f t="shared" si="62"/>
        <v>1299</v>
      </c>
      <c r="AS89" s="81">
        <f t="shared" si="63"/>
        <v>1200</v>
      </c>
      <c r="AT89" s="81">
        <f t="shared" si="64"/>
        <v>1681</v>
      </c>
      <c r="AU89" s="81">
        <f t="shared" si="65"/>
        <v>1766</v>
      </c>
      <c r="AV89" s="81">
        <f t="shared" si="66"/>
        <v>1300</v>
      </c>
      <c r="AW89" s="56">
        <f t="shared" si="67"/>
        <v>1801</v>
      </c>
      <c r="AX89" s="81">
        <f t="shared" si="68"/>
        <v>1200</v>
      </c>
      <c r="AY89" s="81">
        <f t="shared" si="69"/>
        <v>1400</v>
      </c>
      <c r="AZ89" s="2"/>
      <c r="BA89" s="82">
        <f t="shared" si="70"/>
        <v>9</v>
      </c>
      <c r="BB89" s="81">
        <f t="shared" si="71"/>
        <v>10</v>
      </c>
      <c r="BC89" s="81">
        <f t="shared" si="72"/>
        <v>8</v>
      </c>
      <c r="BD89" s="56">
        <f t="shared" si="73"/>
        <v>10</v>
      </c>
      <c r="BE89" s="81">
        <f t="shared" si="74"/>
        <v>8</v>
      </c>
      <c r="BF89" s="81">
        <f t="shared" si="75"/>
        <v>8</v>
      </c>
      <c r="BG89" s="81">
        <f t="shared" si="76"/>
        <v>13</v>
      </c>
      <c r="BH89" s="81">
        <f t="shared" si="77"/>
        <v>8</v>
      </c>
      <c r="BI89" s="81">
        <f t="shared" si="78"/>
        <v>13</v>
      </c>
      <c r="BJ89" s="81">
        <f t="shared" si="79"/>
        <v>11</v>
      </c>
      <c r="BK89" s="81">
        <f t="shared" si="80"/>
        <v>11</v>
      </c>
      <c r="BL89" s="57">
        <f t="shared" si="90"/>
        <v>109</v>
      </c>
      <c r="BM89" s="56">
        <f t="shared" si="91"/>
        <v>8</v>
      </c>
      <c r="BN89" s="56">
        <f t="shared" si="92"/>
        <v>13</v>
      </c>
      <c r="BO89" s="58">
        <f t="shared" si="93"/>
        <v>88</v>
      </c>
      <c r="BQ89" s="83">
        <f t="shared" si="81"/>
        <v>35</v>
      </c>
      <c r="BR89" s="84">
        <f t="shared" si="82"/>
        <v>112</v>
      </c>
    </row>
    <row r="90" spans="1:70" ht="15" customHeight="1" x14ac:dyDescent="0.25">
      <c r="A90" s="61">
        <v>86</v>
      </c>
      <c r="B90" s="62" t="s">
        <v>118</v>
      </c>
      <c r="C90" s="63" t="s">
        <v>96</v>
      </c>
      <c r="D90" s="89"/>
      <c r="E90" s="64">
        <f t="shared" si="83"/>
        <v>1487.7</v>
      </c>
      <c r="F90" s="65">
        <f t="shared" si="84"/>
        <v>13.699999999999992</v>
      </c>
      <c r="G90" s="67">
        <v>1474</v>
      </c>
      <c r="H90" s="66"/>
      <c r="I90" s="67">
        <f t="shared" si="85"/>
        <v>-107.72727272727275</v>
      </c>
      <c r="J90" s="68">
        <f t="shared" si="86"/>
        <v>105</v>
      </c>
      <c r="K90" s="69">
        <v>10</v>
      </c>
      <c r="L90" s="70">
        <v>11</v>
      </c>
      <c r="M90" s="71">
        <f t="shared" si="87"/>
        <v>1581.7272727272727</v>
      </c>
      <c r="N90" s="67">
        <f t="shared" si="88"/>
        <v>102</v>
      </c>
      <c r="O90" s="72">
        <f t="shared" si="89"/>
        <v>86</v>
      </c>
      <c r="P90" s="73">
        <v>13</v>
      </c>
      <c r="Q90" s="74">
        <v>0</v>
      </c>
      <c r="R90" s="75">
        <v>140</v>
      </c>
      <c r="S90" s="76">
        <v>2</v>
      </c>
      <c r="T90" s="77">
        <v>8</v>
      </c>
      <c r="U90" s="78">
        <v>0</v>
      </c>
      <c r="V90" s="75">
        <v>14</v>
      </c>
      <c r="W90" s="78">
        <v>0</v>
      </c>
      <c r="X90" s="77">
        <v>126</v>
      </c>
      <c r="Y90" s="78">
        <v>1</v>
      </c>
      <c r="Z90" s="77">
        <v>34</v>
      </c>
      <c r="AA90" s="78">
        <v>1</v>
      </c>
      <c r="AB90" s="77">
        <v>139</v>
      </c>
      <c r="AC90" s="76">
        <v>2</v>
      </c>
      <c r="AD90" s="73">
        <v>144</v>
      </c>
      <c r="AE90" s="74">
        <v>1</v>
      </c>
      <c r="AF90" s="79">
        <v>12</v>
      </c>
      <c r="AG90" s="76">
        <v>0</v>
      </c>
      <c r="AH90" s="75">
        <v>124</v>
      </c>
      <c r="AI90" s="78">
        <v>2</v>
      </c>
      <c r="AJ90" s="75">
        <v>26</v>
      </c>
      <c r="AK90" s="78">
        <v>1</v>
      </c>
      <c r="AL90" s="50"/>
      <c r="AM90" s="23"/>
      <c r="AN90" s="50"/>
      <c r="AO90" s="80">
        <f t="shared" si="59"/>
        <v>1891</v>
      </c>
      <c r="AP90" s="56">
        <f t="shared" si="60"/>
        <v>1200</v>
      </c>
      <c r="AQ90" s="81">
        <f t="shared" si="61"/>
        <v>1980</v>
      </c>
      <c r="AR90" s="56">
        <f t="shared" si="62"/>
        <v>1877</v>
      </c>
      <c r="AS90" s="81">
        <f t="shared" si="63"/>
        <v>1300</v>
      </c>
      <c r="AT90" s="81">
        <f t="shared" si="64"/>
        <v>1758</v>
      </c>
      <c r="AU90" s="81">
        <f t="shared" si="65"/>
        <v>1200</v>
      </c>
      <c r="AV90" s="81">
        <f t="shared" si="66"/>
        <v>1200</v>
      </c>
      <c r="AW90" s="56">
        <f t="shared" si="67"/>
        <v>1895</v>
      </c>
      <c r="AX90" s="81">
        <f t="shared" si="68"/>
        <v>1300</v>
      </c>
      <c r="AY90" s="81">
        <f t="shared" si="69"/>
        <v>1798</v>
      </c>
      <c r="AZ90" s="2"/>
      <c r="BA90" s="82">
        <f t="shared" si="70"/>
        <v>12</v>
      </c>
      <c r="BB90" s="81">
        <f t="shared" si="71"/>
        <v>4</v>
      </c>
      <c r="BC90" s="81">
        <f t="shared" si="72"/>
        <v>12</v>
      </c>
      <c r="BD90" s="56">
        <f t="shared" si="73"/>
        <v>12</v>
      </c>
      <c r="BE90" s="81">
        <f t="shared" si="74"/>
        <v>10</v>
      </c>
      <c r="BF90" s="81">
        <f t="shared" si="75"/>
        <v>9</v>
      </c>
      <c r="BG90" s="81">
        <f t="shared" si="76"/>
        <v>8</v>
      </c>
      <c r="BH90" s="81">
        <f t="shared" si="77"/>
        <v>8</v>
      </c>
      <c r="BI90" s="81">
        <f t="shared" si="78"/>
        <v>9</v>
      </c>
      <c r="BJ90" s="81">
        <f t="shared" si="79"/>
        <v>8</v>
      </c>
      <c r="BK90" s="81">
        <f t="shared" si="80"/>
        <v>10</v>
      </c>
      <c r="BL90" s="57">
        <f t="shared" si="90"/>
        <v>102</v>
      </c>
      <c r="BM90" s="56">
        <f t="shared" si="91"/>
        <v>4</v>
      </c>
      <c r="BN90" s="56">
        <f t="shared" si="92"/>
        <v>12</v>
      </c>
      <c r="BO90" s="58">
        <f t="shared" si="93"/>
        <v>86</v>
      </c>
      <c r="BQ90" s="83">
        <f t="shared" si="81"/>
        <v>42</v>
      </c>
      <c r="BR90" s="84">
        <f t="shared" si="82"/>
        <v>105</v>
      </c>
    </row>
    <row r="91" spans="1:70" ht="15" customHeight="1" x14ac:dyDescent="0.25">
      <c r="A91" s="61">
        <v>87</v>
      </c>
      <c r="B91" s="62" t="s">
        <v>119</v>
      </c>
      <c r="C91" s="63" t="s">
        <v>31</v>
      </c>
      <c r="D91" s="89"/>
      <c r="E91" s="64">
        <f t="shared" si="83"/>
        <v>1479.24</v>
      </c>
      <c r="F91" s="65">
        <f t="shared" si="84"/>
        <v>5.2400000000000091</v>
      </c>
      <c r="G91" s="67">
        <v>1474</v>
      </c>
      <c r="H91" s="66"/>
      <c r="I91" s="67">
        <f t="shared" si="85"/>
        <v>-160.18181818181824</v>
      </c>
      <c r="J91" s="68">
        <f t="shared" si="86"/>
        <v>117</v>
      </c>
      <c r="K91" s="69">
        <v>8</v>
      </c>
      <c r="L91" s="70">
        <v>11</v>
      </c>
      <c r="M91" s="71">
        <f t="shared" si="87"/>
        <v>1634.1818181818182</v>
      </c>
      <c r="N91" s="67">
        <f t="shared" si="88"/>
        <v>126</v>
      </c>
      <c r="O91" s="72">
        <f t="shared" si="89"/>
        <v>104</v>
      </c>
      <c r="P91" s="73">
        <v>14</v>
      </c>
      <c r="Q91" s="74">
        <v>2</v>
      </c>
      <c r="R91" s="75">
        <v>23</v>
      </c>
      <c r="S91" s="76">
        <v>0</v>
      </c>
      <c r="T91" s="77">
        <v>17</v>
      </c>
      <c r="U91" s="78">
        <v>0</v>
      </c>
      <c r="V91" s="75">
        <v>18</v>
      </c>
      <c r="W91" s="78">
        <v>1</v>
      </c>
      <c r="X91" s="77">
        <v>138</v>
      </c>
      <c r="Y91" s="78">
        <v>2</v>
      </c>
      <c r="Z91" s="77">
        <v>24</v>
      </c>
      <c r="AA91" s="78">
        <v>0</v>
      </c>
      <c r="AB91" s="77">
        <v>29</v>
      </c>
      <c r="AC91" s="76">
        <v>0</v>
      </c>
      <c r="AD91" s="73">
        <v>123</v>
      </c>
      <c r="AE91" s="74">
        <v>1</v>
      </c>
      <c r="AF91" s="79">
        <v>124</v>
      </c>
      <c r="AG91" s="76">
        <v>1</v>
      </c>
      <c r="AH91" s="75">
        <v>10</v>
      </c>
      <c r="AI91" s="78">
        <v>1</v>
      </c>
      <c r="AJ91" s="75">
        <v>145</v>
      </c>
      <c r="AK91" s="78">
        <v>0</v>
      </c>
      <c r="AL91" s="50"/>
      <c r="AM91" s="23"/>
      <c r="AN91" s="50"/>
      <c r="AO91" s="80">
        <f t="shared" si="59"/>
        <v>1877</v>
      </c>
      <c r="AP91" s="56">
        <f t="shared" si="60"/>
        <v>1810</v>
      </c>
      <c r="AQ91" s="81">
        <f t="shared" si="61"/>
        <v>1859</v>
      </c>
      <c r="AR91" s="56">
        <f t="shared" si="62"/>
        <v>1841</v>
      </c>
      <c r="AS91" s="81">
        <f t="shared" si="63"/>
        <v>1200</v>
      </c>
      <c r="AT91" s="81">
        <f t="shared" si="64"/>
        <v>1810</v>
      </c>
      <c r="AU91" s="81">
        <f t="shared" si="65"/>
        <v>1785</v>
      </c>
      <c r="AV91" s="81">
        <f t="shared" si="66"/>
        <v>1320</v>
      </c>
      <c r="AW91" s="56">
        <f t="shared" si="67"/>
        <v>1300</v>
      </c>
      <c r="AX91" s="81">
        <f t="shared" si="68"/>
        <v>1974</v>
      </c>
      <c r="AY91" s="81">
        <f t="shared" si="69"/>
        <v>1200</v>
      </c>
      <c r="AZ91" s="2"/>
      <c r="BA91" s="82">
        <f t="shared" si="70"/>
        <v>12</v>
      </c>
      <c r="BB91" s="81">
        <f t="shared" si="71"/>
        <v>12</v>
      </c>
      <c r="BC91" s="81">
        <f t="shared" si="72"/>
        <v>15</v>
      </c>
      <c r="BD91" s="56">
        <f t="shared" si="73"/>
        <v>14</v>
      </c>
      <c r="BE91" s="81">
        <f t="shared" si="74"/>
        <v>10</v>
      </c>
      <c r="BF91" s="81">
        <f t="shared" si="75"/>
        <v>13</v>
      </c>
      <c r="BG91" s="81">
        <f t="shared" si="76"/>
        <v>15</v>
      </c>
      <c r="BH91" s="81">
        <f t="shared" si="77"/>
        <v>7</v>
      </c>
      <c r="BI91" s="81">
        <f t="shared" si="78"/>
        <v>8</v>
      </c>
      <c r="BJ91" s="81">
        <f t="shared" si="79"/>
        <v>10</v>
      </c>
      <c r="BK91" s="81">
        <f t="shared" si="80"/>
        <v>10</v>
      </c>
      <c r="BL91" s="57">
        <f t="shared" si="90"/>
        <v>126</v>
      </c>
      <c r="BM91" s="56">
        <f t="shared" si="91"/>
        <v>7</v>
      </c>
      <c r="BN91" s="56">
        <f t="shared" si="92"/>
        <v>15</v>
      </c>
      <c r="BO91" s="58">
        <f t="shared" si="93"/>
        <v>104</v>
      </c>
      <c r="BQ91" s="83">
        <f t="shared" si="81"/>
        <v>30</v>
      </c>
      <c r="BR91" s="84">
        <f t="shared" si="82"/>
        <v>117</v>
      </c>
    </row>
    <row r="92" spans="1:70" ht="15" customHeight="1" x14ac:dyDescent="0.25">
      <c r="A92" s="61">
        <v>88</v>
      </c>
      <c r="B92" s="62" t="s">
        <v>120</v>
      </c>
      <c r="C92" s="63" t="s">
        <v>31</v>
      </c>
      <c r="D92" s="89"/>
      <c r="E92" s="64">
        <f t="shared" si="83"/>
        <v>1480.72</v>
      </c>
      <c r="F92" s="65">
        <f t="shared" si="84"/>
        <v>12.720000000000002</v>
      </c>
      <c r="G92" s="67">
        <v>1468</v>
      </c>
      <c r="H92" s="66"/>
      <c r="I92" s="67">
        <f t="shared" si="85"/>
        <v>-103.27272727272725</v>
      </c>
      <c r="J92" s="68">
        <f t="shared" si="86"/>
        <v>102</v>
      </c>
      <c r="K92" s="69">
        <v>10</v>
      </c>
      <c r="L92" s="70">
        <v>11</v>
      </c>
      <c r="M92" s="71">
        <f t="shared" si="87"/>
        <v>1571.2727272727273</v>
      </c>
      <c r="N92" s="67">
        <f t="shared" si="88"/>
        <v>104</v>
      </c>
      <c r="O92" s="72">
        <f t="shared" si="89"/>
        <v>85</v>
      </c>
      <c r="P92" s="73">
        <v>15</v>
      </c>
      <c r="Q92" s="74">
        <v>2</v>
      </c>
      <c r="R92" s="75">
        <v>25</v>
      </c>
      <c r="S92" s="76">
        <v>0</v>
      </c>
      <c r="T92" s="77">
        <v>36</v>
      </c>
      <c r="U92" s="78">
        <v>0</v>
      </c>
      <c r="V92" s="75">
        <v>31</v>
      </c>
      <c r="W92" s="78">
        <v>0</v>
      </c>
      <c r="X92" s="77">
        <v>132</v>
      </c>
      <c r="Y92" s="78">
        <v>2</v>
      </c>
      <c r="Z92" s="77">
        <v>56</v>
      </c>
      <c r="AA92" s="78">
        <v>2</v>
      </c>
      <c r="AB92" s="77">
        <v>52</v>
      </c>
      <c r="AC92" s="76">
        <v>0</v>
      </c>
      <c r="AD92" s="73">
        <v>35</v>
      </c>
      <c r="AE92" s="74">
        <v>0</v>
      </c>
      <c r="AF92" s="79">
        <v>139</v>
      </c>
      <c r="AG92" s="76">
        <v>0</v>
      </c>
      <c r="AH92" s="75">
        <v>118</v>
      </c>
      <c r="AI92" s="78">
        <v>2</v>
      </c>
      <c r="AJ92" s="75">
        <v>144</v>
      </c>
      <c r="AK92" s="78">
        <v>2</v>
      </c>
      <c r="AL92" s="50"/>
      <c r="AM92" s="23"/>
      <c r="AN92" s="50"/>
      <c r="AO92" s="80">
        <f t="shared" si="59"/>
        <v>1873</v>
      </c>
      <c r="AP92" s="56">
        <f t="shared" si="60"/>
        <v>1801</v>
      </c>
      <c r="AQ92" s="81">
        <f t="shared" si="61"/>
        <v>1719</v>
      </c>
      <c r="AR92" s="56">
        <f t="shared" si="62"/>
        <v>1767</v>
      </c>
      <c r="AS92" s="81">
        <f t="shared" si="63"/>
        <v>1300</v>
      </c>
      <c r="AT92" s="81">
        <f t="shared" si="64"/>
        <v>1628</v>
      </c>
      <c r="AU92" s="81">
        <f t="shared" si="65"/>
        <v>1661</v>
      </c>
      <c r="AV92" s="81">
        <f t="shared" si="66"/>
        <v>1749</v>
      </c>
      <c r="AW92" s="56">
        <f t="shared" si="67"/>
        <v>1200</v>
      </c>
      <c r="AX92" s="81">
        <f t="shared" si="68"/>
        <v>1386</v>
      </c>
      <c r="AY92" s="81">
        <f t="shared" si="69"/>
        <v>1200</v>
      </c>
      <c r="AZ92" s="2"/>
      <c r="BA92" s="82">
        <f t="shared" si="70"/>
        <v>7</v>
      </c>
      <c r="BB92" s="81">
        <f t="shared" si="71"/>
        <v>13</v>
      </c>
      <c r="BC92" s="81">
        <f t="shared" si="72"/>
        <v>12</v>
      </c>
      <c r="BD92" s="56">
        <f t="shared" si="73"/>
        <v>11</v>
      </c>
      <c r="BE92" s="81">
        <f t="shared" si="74"/>
        <v>8</v>
      </c>
      <c r="BF92" s="81">
        <f t="shared" si="75"/>
        <v>6</v>
      </c>
      <c r="BG92" s="81">
        <f t="shared" si="76"/>
        <v>11</v>
      </c>
      <c r="BH92" s="81">
        <f t="shared" si="77"/>
        <v>13</v>
      </c>
      <c r="BI92" s="81">
        <f t="shared" si="78"/>
        <v>8</v>
      </c>
      <c r="BJ92" s="81">
        <f t="shared" si="79"/>
        <v>7</v>
      </c>
      <c r="BK92" s="81">
        <f t="shared" si="80"/>
        <v>8</v>
      </c>
      <c r="BL92" s="57">
        <f t="shared" si="90"/>
        <v>104</v>
      </c>
      <c r="BM92" s="56">
        <f t="shared" si="91"/>
        <v>6</v>
      </c>
      <c r="BN92" s="56">
        <f t="shared" si="92"/>
        <v>13</v>
      </c>
      <c r="BO92" s="58">
        <f t="shared" si="93"/>
        <v>85</v>
      </c>
      <c r="BQ92" s="83">
        <f t="shared" si="81"/>
        <v>44</v>
      </c>
      <c r="BR92" s="84">
        <f t="shared" si="82"/>
        <v>102</v>
      </c>
    </row>
    <row r="93" spans="1:70" ht="15" customHeight="1" x14ac:dyDescent="0.25">
      <c r="A93" s="61">
        <v>89</v>
      </c>
      <c r="B93" s="62" t="s">
        <v>121</v>
      </c>
      <c r="C93" s="63" t="s">
        <v>122</v>
      </c>
      <c r="D93" s="89"/>
      <c r="E93" s="64">
        <f t="shared" si="83"/>
        <v>1458.1200000000001</v>
      </c>
      <c r="F93" s="65">
        <f t="shared" si="84"/>
        <v>-5.8799999999999919</v>
      </c>
      <c r="G93" s="67">
        <v>1464</v>
      </c>
      <c r="H93" s="66"/>
      <c r="I93" s="67">
        <f t="shared" si="85"/>
        <v>26.727272727272748</v>
      </c>
      <c r="J93" s="68">
        <f t="shared" si="86"/>
        <v>80</v>
      </c>
      <c r="K93" s="69">
        <v>11</v>
      </c>
      <c r="L93" s="70">
        <v>11</v>
      </c>
      <c r="M93" s="71">
        <f t="shared" si="87"/>
        <v>1437.2727272727273</v>
      </c>
      <c r="N93" s="67">
        <f t="shared" si="88"/>
        <v>101</v>
      </c>
      <c r="O93" s="72">
        <f t="shared" si="89"/>
        <v>80</v>
      </c>
      <c r="P93" s="73">
        <v>16</v>
      </c>
      <c r="Q93" s="74">
        <v>0</v>
      </c>
      <c r="R93" s="75">
        <v>142</v>
      </c>
      <c r="S93" s="76">
        <v>1</v>
      </c>
      <c r="T93" s="77">
        <v>138</v>
      </c>
      <c r="U93" s="78">
        <v>0</v>
      </c>
      <c r="V93" s="75">
        <v>146</v>
      </c>
      <c r="W93" s="78">
        <v>2</v>
      </c>
      <c r="X93" s="77">
        <v>134</v>
      </c>
      <c r="Y93" s="78">
        <v>0</v>
      </c>
      <c r="Z93" s="77">
        <v>37</v>
      </c>
      <c r="AA93" s="78">
        <v>0</v>
      </c>
      <c r="AB93" s="77">
        <v>129</v>
      </c>
      <c r="AC93" s="76">
        <v>2</v>
      </c>
      <c r="AD93" s="73">
        <v>41</v>
      </c>
      <c r="AE93" s="74">
        <v>1</v>
      </c>
      <c r="AF93" s="79">
        <v>132</v>
      </c>
      <c r="AG93" s="76">
        <v>2</v>
      </c>
      <c r="AH93" s="75">
        <v>144</v>
      </c>
      <c r="AI93" s="78">
        <v>2</v>
      </c>
      <c r="AJ93" s="75">
        <v>21</v>
      </c>
      <c r="AK93" s="78">
        <v>1</v>
      </c>
      <c r="AL93" s="50"/>
      <c r="AM93" s="23"/>
      <c r="AN93" s="50"/>
      <c r="AO93" s="80">
        <f t="shared" si="59"/>
        <v>1870</v>
      </c>
      <c r="AP93" s="56">
        <f t="shared" si="60"/>
        <v>1200</v>
      </c>
      <c r="AQ93" s="81">
        <f t="shared" si="61"/>
        <v>1200</v>
      </c>
      <c r="AR93" s="56">
        <f t="shared" si="62"/>
        <v>1200</v>
      </c>
      <c r="AS93" s="81">
        <f t="shared" si="63"/>
        <v>1299</v>
      </c>
      <c r="AT93" s="81">
        <f t="shared" si="64"/>
        <v>1719</v>
      </c>
      <c r="AU93" s="81">
        <f t="shared" si="65"/>
        <v>1300</v>
      </c>
      <c r="AV93" s="81">
        <f t="shared" si="66"/>
        <v>1711</v>
      </c>
      <c r="AW93" s="56">
        <f t="shared" si="67"/>
        <v>1300</v>
      </c>
      <c r="AX93" s="81">
        <f t="shared" si="68"/>
        <v>1200</v>
      </c>
      <c r="AY93" s="81">
        <f t="shared" si="69"/>
        <v>1811</v>
      </c>
      <c r="AZ93" s="2"/>
      <c r="BA93" s="82">
        <f t="shared" si="70"/>
        <v>16</v>
      </c>
      <c r="BB93" s="81">
        <f t="shared" si="71"/>
        <v>7</v>
      </c>
      <c r="BC93" s="81">
        <f t="shared" si="72"/>
        <v>10</v>
      </c>
      <c r="BD93" s="56">
        <f t="shared" si="73"/>
        <v>5</v>
      </c>
      <c r="BE93" s="81">
        <f t="shared" si="74"/>
        <v>10</v>
      </c>
      <c r="BF93" s="81">
        <f t="shared" si="75"/>
        <v>9</v>
      </c>
      <c r="BG93" s="81">
        <f t="shared" si="76"/>
        <v>7</v>
      </c>
      <c r="BH93" s="81">
        <f t="shared" si="77"/>
        <v>10</v>
      </c>
      <c r="BI93" s="81">
        <f t="shared" si="78"/>
        <v>8</v>
      </c>
      <c r="BJ93" s="81">
        <f t="shared" si="79"/>
        <v>8</v>
      </c>
      <c r="BK93" s="81">
        <f t="shared" si="80"/>
        <v>11</v>
      </c>
      <c r="BL93" s="57">
        <f t="shared" si="90"/>
        <v>101</v>
      </c>
      <c r="BM93" s="56">
        <f t="shared" si="91"/>
        <v>5</v>
      </c>
      <c r="BN93" s="56">
        <f t="shared" si="92"/>
        <v>16</v>
      </c>
      <c r="BO93" s="58">
        <f t="shared" si="93"/>
        <v>80</v>
      </c>
      <c r="BQ93" s="83">
        <f t="shared" si="81"/>
        <v>67</v>
      </c>
      <c r="BR93" s="84">
        <f t="shared" si="82"/>
        <v>80</v>
      </c>
    </row>
    <row r="94" spans="1:70" ht="15" customHeight="1" x14ac:dyDescent="0.25">
      <c r="A94" s="61">
        <v>90</v>
      </c>
      <c r="B94" s="62" t="s">
        <v>123</v>
      </c>
      <c r="C94" s="63" t="s">
        <v>31</v>
      </c>
      <c r="D94" s="89"/>
      <c r="E94" s="64">
        <f t="shared" si="83"/>
        <v>1541.9</v>
      </c>
      <c r="F94" s="65">
        <f t="shared" si="84"/>
        <v>80.900000000000006</v>
      </c>
      <c r="G94" s="67">
        <v>1461</v>
      </c>
      <c r="H94" s="66"/>
      <c r="I94" s="67">
        <f t="shared" si="85"/>
        <v>-322.27272727272725</v>
      </c>
      <c r="J94" s="68">
        <f t="shared" si="86"/>
        <v>45</v>
      </c>
      <c r="K94" s="69">
        <v>12</v>
      </c>
      <c r="L94" s="70">
        <v>11</v>
      </c>
      <c r="M94" s="71">
        <f t="shared" si="87"/>
        <v>1783.2727272727273</v>
      </c>
      <c r="N94" s="67">
        <f t="shared" si="88"/>
        <v>141</v>
      </c>
      <c r="O94" s="72">
        <f t="shared" si="89"/>
        <v>117</v>
      </c>
      <c r="P94" s="73">
        <v>17</v>
      </c>
      <c r="Q94" s="74">
        <v>2</v>
      </c>
      <c r="R94" s="75">
        <v>29</v>
      </c>
      <c r="S94" s="76">
        <v>1</v>
      </c>
      <c r="T94" s="77">
        <v>33</v>
      </c>
      <c r="U94" s="78">
        <v>2</v>
      </c>
      <c r="V94" s="75">
        <v>39</v>
      </c>
      <c r="W94" s="78">
        <v>0</v>
      </c>
      <c r="X94" s="77">
        <v>49</v>
      </c>
      <c r="Y94" s="78">
        <v>1</v>
      </c>
      <c r="Z94" s="77">
        <v>25</v>
      </c>
      <c r="AA94" s="78">
        <v>2</v>
      </c>
      <c r="AB94" s="77">
        <v>40</v>
      </c>
      <c r="AC94" s="76">
        <v>0</v>
      </c>
      <c r="AD94" s="73">
        <v>14</v>
      </c>
      <c r="AE94" s="74">
        <v>1</v>
      </c>
      <c r="AF94" s="79">
        <v>55</v>
      </c>
      <c r="AG94" s="76">
        <v>0</v>
      </c>
      <c r="AH94" s="75">
        <v>12</v>
      </c>
      <c r="AI94" s="78">
        <v>2</v>
      </c>
      <c r="AJ94" s="75">
        <v>13</v>
      </c>
      <c r="AK94" s="78">
        <v>1</v>
      </c>
      <c r="AL94" s="50"/>
      <c r="AM94" s="23"/>
      <c r="AN94" s="50"/>
      <c r="AO94" s="80">
        <f t="shared" si="59"/>
        <v>1859</v>
      </c>
      <c r="AP94" s="56">
        <f t="shared" si="60"/>
        <v>1785</v>
      </c>
      <c r="AQ94" s="81">
        <f t="shared" si="61"/>
        <v>1764</v>
      </c>
      <c r="AR94" s="56">
        <f t="shared" si="62"/>
        <v>1714</v>
      </c>
      <c r="AS94" s="81">
        <f t="shared" si="63"/>
        <v>1675</v>
      </c>
      <c r="AT94" s="81">
        <f t="shared" si="64"/>
        <v>1801</v>
      </c>
      <c r="AU94" s="81">
        <f t="shared" si="65"/>
        <v>1714</v>
      </c>
      <c r="AV94" s="81">
        <f t="shared" si="66"/>
        <v>1877</v>
      </c>
      <c r="AW94" s="56">
        <f t="shared" si="67"/>
        <v>1641</v>
      </c>
      <c r="AX94" s="81">
        <f t="shared" si="68"/>
        <v>1895</v>
      </c>
      <c r="AY94" s="81">
        <f t="shared" si="69"/>
        <v>1891</v>
      </c>
      <c r="AZ94" s="2"/>
      <c r="BA94" s="82">
        <f t="shared" si="70"/>
        <v>15</v>
      </c>
      <c r="BB94" s="81">
        <f t="shared" si="71"/>
        <v>15</v>
      </c>
      <c r="BC94" s="81">
        <f t="shared" si="72"/>
        <v>12</v>
      </c>
      <c r="BD94" s="56">
        <f t="shared" si="73"/>
        <v>14</v>
      </c>
      <c r="BE94" s="81">
        <f t="shared" si="74"/>
        <v>13</v>
      </c>
      <c r="BF94" s="81">
        <f t="shared" si="75"/>
        <v>13</v>
      </c>
      <c r="BG94" s="81">
        <f t="shared" si="76"/>
        <v>14</v>
      </c>
      <c r="BH94" s="81">
        <f t="shared" si="77"/>
        <v>12</v>
      </c>
      <c r="BI94" s="81">
        <f t="shared" si="78"/>
        <v>12</v>
      </c>
      <c r="BJ94" s="81">
        <f t="shared" si="79"/>
        <v>9</v>
      </c>
      <c r="BK94" s="81">
        <f t="shared" si="80"/>
        <v>12</v>
      </c>
      <c r="BL94" s="57">
        <f t="shared" si="90"/>
        <v>141</v>
      </c>
      <c r="BM94" s="56">
        <f t="shared" si="91"/>
        <v>9</v>
      </c>
      <c r="BN94" s="56">
        <f t="shared" si="92"/>
        <v>15</v>
      </c>
      <c r="BO94" s="58">
        <f t="shared" si="93"/>
        <v>117</v>
      </c>
      <c r="BQ94" s="83">
        <f t="shared" si="81"/>
        <v>102</v>
      </c>
      <c r="BR94" s="84">
        <f t="shared" si="82"/>
        <v>45</v>
      </c>
    </row>
    <row r="95" spans="1:70" ht="15" customHeight="1" x14ac:dyDescent="0.25">
      <c r="A95" s="61">
        <v>91</v>
      </c>
      <c r="B95" s="62" t="s">
        <v>124</v>
      </c>
      <c r="C95" s="63" t="s">
        <v>31</v>
      </c>
      <c r="D95" s="89"/>
      <c r="E95" s="64">
        <f t="shared" si="83"/>
        <v>1513.1</v>
      </c>
      <c r="F95" s="65">
        <f t="shared" si="84"/>
        <v>54.09999999999998</v>
      </c>
      <c r="G95" s="67">
        <v>1459</v>
      </c>
      <c r="H95" s="66"/>
      <c r="I95" s="67">
        <f t="shared" si="85"/>
        <v>-336.81818181818176</v>
      </c>
      <c r="J95" s="68">
        <f t="shared" si="86"/>
        <v>108</v>
      </c>
      <c r="K95" s="69">
        <v>9</v>
      </c>
      <c r="L95" s="70">
        <v>11</v>
      </c>
      <c r="M95" s="71">
        <f t="shared" si="87"/>
        <v>1795.8181818181818</v>
      </c>
      <c r="N95" s="67">
        <f t="shared" si="88"/>
        <v>136</v>
      </c>
      <c r="O95" s="72">
        <f t="shared" si="89"/>
        <v>110</v>
      </c>
      <c r="P95" s="73">
        <v>18</v>
      </c>
      <c r="Q95" s="74">
        <v>1</v>
      </c>
      <c r="R95" s="75">
        <v>10</v>
      </c>
      <c r="S95" s="76">
        <v>2</v>
      </c>
      <c r="T95" s="77">
        <v>30</v>
      </c>
      <c r="U95" s="78">
        <v>2</v>
      </c>
      <c r="V95" s="75">
        <v>22</v>
      </c>
      <c r="W95" s="78">
        <v>0</v>
      </c>
      <c r="X95" s="77">
        <v>32</v>
      </c>
      <c r="Y95" s="78">
        <v>1</v>
      </c>
      <c r="Z95" s="77">
        <v>38</v>
      </c>
      <c r="AA95" s="78">
        <v>1</v>
      </c>
      <c r="AB95" s="77">
        <v>24</v>
      </c>
      <c r="AC95" s="76">
        <v>0</v>
      </c>
      <c r="AD95" s="73">
        <v>29</v>
      </c>
      <c r="AE95" s="74">
        <v>0</v>
      </c>
      <c r="AF95" s="79">
        <v>26</v>
      </c>
      <c r="AG95" s="76">
        <v>0</v>
      </c>
      <c r="AH95" s="75">
        <v>15</v>
      </c>
      <c r="AI95" s="78">
        <v>2</v>
      </c>
      <c r="AJ95" s="75">
        <v>61</v>
      </c>
      <c r="AK95" s="78">
        <v>0</v>
      </c>
      <c r="AL95" s="50"/>
      <c r="AM95" s="23"/>
      <c r="AN95" s="50"/>
      <c r="AO95" s="80">
        <f t="shared" si="59"/>
        <v>1841</v>
      </c>
      <c r="AP95" s="56">
        <f t="shared" si="60"/>
        <v>1974</v>
      </c>
      <c r="AQ95" s="81">
        <f t="shared" si="61"/>
        <v>1769</v>
      </c>
      <c r="AR95" s="56">
        <f t="shared" si="62"/>
        <v>1811</v>
      </c>
      <c r="AS95" s="81">
        <f t="shared" si="63"/>
        <v>1766</v>
      </c>
      <c r="AT95" s="81">
        <f t="shared" si="64"/>
        <v>1717</v>
      </c>
      <c r="AU95" s="81">
        <f t="shared" si="65"/>
        <v>1810</v>
      </c>
      <c r="AV95" s="81">
        <f t="shared" si="66"/>
        <v>1785</v>
      </c>
      <c r="AW95" s="56">
        <f t="shared" si="67"/>
        <v>1798</v>
      </c>
      <c r="AX95" s="81">
        <f t="shared" si="68"/>
        <v>1873</v>
      </c>
      <c r="AY95" s="81">
        <f t="shared" si="69"/>
        <v>1610</v>
      </c>
      <c r="AZ95" s="2"/>
      <c r="BA95" s="82">
        <f t="shared" si="70"/>
        <v>14</v>
      </c>
      <c r="BB95" s="81">
        <f t="shared" si="71"/>
        <v>10</v>
      </c>
      <c r="BC95" s="81">
        <f t="shared" si="72"/>
        <v>12</v>
      </c>
      <c r="BD95" s="56">
        <f t="shared" si="73"/>
        <v>19</v>
      </c>
      <c r="BE95" s="81">
        <f t="shared" si="74"/>
        <v>13</v>
      </c>
      <c r="BF95" s="81">
        <f t="shared" si="75"/>
        <v>12</v>
      </c>
      <c r="BG95" s="81">
        <f t="shared" si="76"/>
        <v>13</v>
      </c>
      <c r="BH95" s="81">
        <f t="shared" si="77"/>
        <v>15</v>
      </c>
      <c r="BI95" s="81">
        <f t="shared" si="78"/>
        <v>10</v>
      </c>
      <c r="BJ95" s="81">
        <f t="shared" si="79"/>
        <v>7</v>
      </c>
      <c r="BK95" s="81">
        <f t="shared" si="80"/>
        <v>11</v>
      </c>
      <c r="BL95" s="57">
        <f t="shared" si="90"/>
        <v>136</v>
      </c>
      <c r="BM95" s="56">
        <f t="shared" si="91"/>
        <v>7</v>
      </c>
      <c r="BN95" s="56">
        <f t="shared" si="92"/>
        <v>19</v>
      </c>
      <c r="BO95" s="58">
        <f t="shared" si="93"/>
        <v>110</v>
      </c>
      <c r="BQ95" s="83">
        <f t="shared" si="81"/>
        <v>39</v>
      </c>
      <c r="BR95" s="84">
        <f t="shared" si="82"/>
        <v>108</v>
      </c>
    </row>
    <row r="96" spans="1:70" ht="15" customHeight="1" x14ac:dyDescent="0.25">
      <c r="A96" s="61">
        <v>92</v>
      </c>
      <c r="B96" s="62" t="s">
        <v>125</v>
      </c>
      <c r="C96" s="63" t="s">
        <v>31</v>
      </c>
      <c r="D96" s="89"/>
      <c r="E96" s="64">
        <f t="shared" si="83"/>
        <v>1509.84</v>
      </c>
      <c r="F96" s="65">
        <f t="shared" si="84"/>
        <v>56.840000000000011</v>
      </c>
      <c r="G96" s="67">
        <v>1453</v>
      </c>
      <c r="H96" s="66"/>
      <c r="I96" s="67">
        <f t="shared" si="85"/>
        <v>-167.4545454545455</v>
      </c>
      <c r="J96" s="68">
        <f t="shared" si="86"/>
        <v>41</v>
      </c>
      <c r="K96" s="69">
        <v>13</v>
      </c>
      <c r="L96" s="70">
        <v>11</v>
      </c>
      <c r="M96" s="71">
        <f t="shared" si="87"/>
        <v>1620.4545454545455</v>
      </c>
      <c r="N96" s="67">
        <f t="shared" si="88"/>
        <v>118</v>
      </c>
      <c r="O96" s="72">
        <f t="shared" si="89"/>
        <v>99</v>
      </c>
      <c r="P96" s="73">
        <v>19</v>
      </c>
      <c r="Q96" s="74">
        <v>0</v>
      </c>
      <c r="R96" s="75">
        <v>143</v>
      </c>
      <c r="S96" s="76">
        <v>0</v>
      </c>
      <c r="T96" s="77">
        <v>140</v>
      </c>
      <c r="U96" s="78">
        <v>2</v>
      </c>
      <c r="V96" s="75">
        <v>47</v>
      </c>
      <c r="W96" s="78">
        <v>1</v>
      </c>
      <c r="X96" s="77">
        <v>145</v>
      </c>
      <c r="Y96" s="78">
        <v>2</v>
      </c>
      <c r="Z96" s="77">
        <v>21</v>
      </c>
      <c r="AA96" s="78">
        <v>2</v>
      </c>
      <c r="AB96" s="77">
        <v>27</v>
      </c>
      <c r="AC96" s="76">
        <v>1</v>
      </c>
      <c r="AD96" s="73">
        <v>31</v>
      </c>
      <c r="AE96" s="74">
        <v>1</v>
      </c>
      <c r="AF96" s="79">
        <v>14</v>
      </c>
      <c r="AG96" s="76">
        <v>0</v>
      </c>
      <c r="AH96" s="75">
        <v>26</v>
      </c>
      <c r="AI96" s="78">
        <v>2</v>
      </c>
      <c r="AJ96" s="75">
        <v>52</v>
      </c>
      <c r="AK96" s="78">
        <v>2</v>
      </c>
      <c r="AL96" s="50"/>
      <c r="AM96" s="23"/>
      <c r="AN96" s="50"/>
      <c r="AO96" s="80">
        <f t="shared" si="59"/>
        <v>1837</v>
      </c>
      <c r="AP96" s="56">
        <f t="shared" si="60"/>
        <v>1200</v>
      </c>
      <c r="AQ96" s="81">
        <f t="shared" si="61"/>
        <v>1200</v>
      </c>
      <c r="AR96" s="56">
        <f t="shared" si="62"/>
        <v>1684</v>
      </c>
      <c r="AS96" s="81">
        <f t="shared" si="63"/>
        <v>1200</v>
      </c>
      <c r="AT96" s="81">
        <f t="shared" si="64"/>
        <v>1811</v>
      </c>
      <c r="AU96" s="81">
        <f t="shared" si="65"/>
        <v>1790</v>
      </c>
      <c r="AV96" s="81">
        <f t="shared" si="66"/>
        <v>1767</v>
      </c>
      <c r="AW96" s="56">
        <f t="shared" si="67"/>
        <v>1877</v>
      </c>
      <c r="AX96" s="81">
        <f t="shared" si="68"/>
        <v>1798</v>
      </c>
      <c r="AY96" s="81">
        <f t="shared" si="69"/>
        <v>1661</v>
      </c>
      <c r="AZ96" s="2"/>
      <c r="BA96" s="82">
        <f t="shared" si="70"/>
        <v>15</v>
      </c>
      <c r="BB96" s="81">
        <f t="shared" si="71"/>
        <v>11</v>
      </c>
      <c r="BC96" s="81">
        <f t="shared" si="72"/>
        <v>4</v>
      </c>
      <c r="BD96" s="56">
        <f t="shared" si="73"/>
        <v>11</v>
      </c>
      <c r="BE96" s="81">
        <f t="shared" si="74"/>
        <v>10</v>
      </c>
      <c r="BF96" s="81">
        <f t="shared" si="75"/>
        <v>11</v>
      </c>
      <c r="BG96" s="81">
        <f t="shared" si="76"/>
        <v>12</v>
      </c>
      <c r="BH96" s="81">
        <f t="shared" si="77"/>
        <v>11</v>
      </c>
      <c r="BI96" s="81">
        <f t="shared" si="78"/>
        <v>12</v>
      </c>
      <c r="BJ96" s="81">
        <f t="shared" si="79"/>
        <v>10</v>
      </c>
      <c r="BK96" s="81">
        <f t="shared" si="80"/>
        <v>11</v>
      </c>
      <c r="BL96" s="57">
        <f t="shared" si="90"/>
        <v>118</v>
      </c>
      <c r="BM96" s="56">
        <f t="shared" si="91"/>
        <v>4</v>
      </c>
      <c r="BN96" s="56">
        <f t="shared" si="92"/>
        <v>15</v>
      </c>
      <c r="BO96" s="58">
        <f t="shared" si="93"/>
        <v>99</v>
      </c>
      <c r="BQ96" s="83">
        <f t="shared" si="81"/>
        <v>106</v>
      </c>
      <c r="BR96" s="84">
        <f t="shared" si="82"/>
        <v>41</v>
      </c>
    </row>
    <row r="97" spans="1:70" ht="15" customHeight="1" x14ac:dyDescent="0.25">
      <c r="A97" s="61">
        <v>93</v>
      </c>
      <c r="B97" s="62" t="s">
        <v>126</v>
      </c>
      <c r="C97" s="63" t="s">
        <v>31</v>
      </c>
      <c r="D97" s="89"/>
      <c r="E97" s="64">
        <f t="shared" si="83"/>
        <v>1530.9</v>
      </c>
      <c r="F97" s="65">
        <f t="shared" si="84"/>
        <v>84.9</v>
      </c>
      <c r="G97" s="67">
        <v>1446</v>
      </c>
      <c r="H97" s="66"/>
      <c r="I97" s="67">
        <f t="shared" si="85"/>
        <v>-295</v>
      </c>
      <c r="J97" s="68">
        <f t="shared" si="86"/>
        <v>33</v>
      </c>
      <c r="K97" s="69">
        <v>13</v>
      </c>
      <c r="L97" s="70">
        <v>11</v>
      </c>
      <c r="M97" s="71">
        <f t="shared" si="87"/>
        <v>1741</v>
      </c>
      <c r="N97" s="67">
        <f t="shared" si="88"/>
        <v>129</v>
      </c>
      <c r="O97" s="72">
        <f t="shared" si="89"/>
        <v>108</v>
      </c>
      <c r="P97" s="73">
        <v>20</v>
      </c>
      <c r="Q97" s="74">
        <v>0</v>
      </c>
      <c r="R97" s="75">
        <v>146</v>
      </c>
      <c r="S97" s="76">
        <v>2</v>
      </c>
      <c r="T97" s="77">
        <v>38</v>
      </c>
      <c r="U97" s="78">
        <v>0</v>
      </c>
      <c r="V97" s="75">
        <v>48</v>
      </c>
      <c r="W97" s="78">
        <v>2</v>
      </c>
      <c r="X97" s="77">
        <v>53</v>
      </c>
      <c r="Y97" s="78">
        <v>2</v>
      </c>
      <c r="Z97" s="77">
        <v>27</v>
      </c>
      <c r="AA97" s="78">
        <v>1</v>
      </c>
      <c r="AB97" s="77">
        <v>30</v>
      </c>
      <c r="AC97" s="76">
        <v>2</v>
      </c>
      <c r="AD97" s="73">
        <v>11</v>
      </c>
      <c r="AE97" s="74">
        <v>2</v>
      </c>
      <c r="AF97" s="79">
        <v>36</v>
      </c>
      <c r="AG97" s="76">
        <v>2</v>
      </c>
      <c r="AH97" s="75">
        <v>2</v>
      </c>
      <c r="AI97" s="78">
        <v>0</v>
      </c>
      <c r="AJ97" s="75">
        <v>42</v>
      </c>
      <c r="AK97" s="78">
        <v>0</v>
      </c>
      <c r="AL97" s="50"/>
      <c r="AM97" s="23"/>
      <c r="AN97" s="50"/>
      <c r="AO97" s="80">
        <f t="shared" si="59"/>
        <v>1830</v>
      </c>
      <c r="AP97" s="56">
        <f t="shared" si="60"/>
        <v>1200</v>
      </c>
      <c r="AQ97" s="81">
        <f t="shared" si="61"/>
        <v>1717</v>
      </c>
      <c r="AR97" s="56">
        <f t="shared" si="62"/>
        <v>1681</v>
      </c>
      <c r="AS97" s="81">
        <f t="shared" si="63"/>
        <v>1658</v>
      </c>
      <c r="AT97" s="81">
        <f t="shared" si="64"/>
        <v>1790</v>
      </c>
      <c r="AU97" s="81">
        <f t="shared" si="65"/>
        <v>1769</v>
      </c>
      <c r="AV97" s="81">
        <f t="shared" si="66"/>
        <v>1900</v>
      </c>
      <c r="AW97" s="56">
        <f t="shared" si="67"/>
        <v>1719</v>
      </c>
      <c r="AX97" s="81">
        <f t="shared" si="68"/>
        <v>2183</v>
      </c>
      <c r="AY97" s="81">
        <f t="shared" si="69"/>
        <v>1704</v>
      </c>
      <c r="AZ97" s="2"/>
      <c r="BA97" s="82">
        <f t="shared" si="70"/>
        <v>14</v>
      </c>
      <c r="BB97" s="81">
        <f t="shared" si="71"/>
        <v>5</v>
      </c>
      <c r="BC97" s="81">
        <f t="shared" si="72"/>
        <v>12</v>
      </c>
      <c r="BD97" s="56">
        <f t="shared" si="73"/>
        <v>8</v>
      </c>
      <c r="BE97" s="81">
        <f t="shared" si="74"/>
        <v>10</v>
      </c>
      <c r="BF97" s="81">
        <f t="shared" si="75"/>
        <v>12</v>
      </c>
      <c r="BG97" s="81">
        <f t="shared" si="76"/>
        <v>12</v>
      </c>
      <c r="BH97" s="81">
        <f t="shared" si="77"/>
        <v>13</v>
      </c>
      <c r="BI97" s="81">
        <f t="shared" si="78"/>
        <v>12</v>
      </c>
      <c r="BJ97" s="81">
        <f t="shared" si="79"/>
        <v>16</v>
      </c>
      <c r="BK97" s="81">
        <f t="shared" si="80"/>
        <v>15</v>
      </c>
      <c r="BL97" s="57">
        <f t="shared" si="90"/>
        <v>129</v>
      </c>
      <c r="BM97" s="56">
        <f t="shared" si="91"/>
        <v>5</v>
      </c>
      <c r="BN97" s="56">
        <f t="shared" si="92"/>
        <v>16</v>
      </c>
      <c r="BO97" s="58">
        <f t="shared" si="93"/>
        <v>108</v>
      </c>
      <c r="BQ97" s="83">
        <f t="shared" si="81"/>
        <v>114</v>
      </c>
      <c r="BR97" s="84">
        <f t="shared" si="82"/>
        <v>33</v>
      </c>
    </row>
    <row r="98" spans="1:70" ht="15" customHeight="1" x14ac:dyDescent="0.25">
      <c r="A98" s="61">
        <v>94</v>
      </c>
      <c r="B98" s="62" t="s">
        <v>127</v>
      </c>
      <c r="C98" s="63" t="s">
        <v>44</v>
      </c>
      <c r="D98" s="89"/>
      <c r="E98" s="64">
        <f t="shared" si="83"/>
        <v>1524.8</v>
      </c>
      <c r="F98" s="65">
        <f t="shared" si="84"/>
        <v>79.799999999999983</v>
      </c>
      <c r="G98" s="67">
        <v>1445</v>
      </c>
      <c r="H98" s="66"/>
      <c r="I98" s="67">
        <f t="shared" si="85"/>
        <v>-271.81818181818176</v>
      </c>
      <c r="J98" s="68">
        <f t="shared" si="86"/>
        <v>40</v>
      </c>
      <c r="K98" s="69">
        <v>13</v>
      </c>
      <c r="L98" s="70">
        <v>11</v>
      </c>
      <c r="M98" s="71">
        <f t="shared" si="87"/>
        <v>1716.8181818181818</v>
      </c>
      <c r="N98" s="67">
        <f t="shared" si="88"/>
        <v>121</v>
      </c>
      <c r="O98" s="72">
        <f t="shared" si="89"/>
        <v>100</v>
      </c>
      <c r="P98" s="73">
        <v>21</v>
      </c>
      <c r="Q98" s="74">
        <v>0</v>
      </c>
      <c r="R98" s="75">
        <v>6</v>
      </c>
      <c r="S98" s="76">
        <v>0</v>
      </c>
      <c r="T98" s="77">
        <v>58</v>
      </c>
      <c r="U98" s="78">
        <v>2</v>
      </c>
      <c r="V98" s="75">
        <v>53</v>
      </c>
      <c r="W98" s="78">
        <v>0</v>
      </c>
      <c r="X98" s="77">
        <v>129</v>
      </c>
      <c r="Y98" s="78">
        <v>2</v>
      </c>
      <c r="Z98" s="77">
        <v>57</v>
      </c>
      <c r="AA98" s="78">
        <v>2</v>
      </c>
      <c r="AB98" s="77">
        <v>23</v>
      </c>
      <c r="AC98" s="76">
        <v>1</v>
      </c>
      <c r="AD98" s="73">
        <v>25</v>
      </c>
      <c r="AE98" s="74">
        <v>1</v>
      </c>
      <c r="AF98" s="79">
        <v>37</v>
      </c>
      <c r="AG98" s="76">
        <v>2</v>
      </c>
      <c r="AH98" s="75">
        <v>33</v>
      </c>
      <c r="AI98" s="78">
        <v>2</v>
      </c>
      <c r="AJ98" s="75">
        <v>35</v>
      </c>
      <c r="AK98" s="78">
        <v>1</v>
      </c>
      <c r="AL98" s="50"/>
      <c r="AM98" s="23"/>
      <c r="AN98" s="50"/>
      <c r="AO98" s="80">
        <f t="shared" si="59"/>
        <v>1811</v>
      </c>
      <c r="AP98" s="56">
        <f t="shared" si="60"/>
        <v>2029</v>
      </c>
      <c r="AQ98" s="81">
        <f t="shared" si="61"/>
        <v>1621</v>
      </c>
      <c r="AR98" s="56">
        <f t="shared" si="62"/>
        <v>1658</v>
      </c>
      <c r="AS98" s="81">
        <f t="shared" si="63"/>
        <v>1300</v>
      </c>
      <c r="AT98" s="81">
        <f t="shared" si="64"/>
        <v>1623</v>
      </c>
      <c r="AU98" s="81">
        <f t="shared" si="65"/>
        <v>1810</v>
      </c>
      <c r="AV98" s="81">
        <f t="shared" si="66"/>
        <v>1801</v>
      </c>
      <c r="AW98" s="56">
        <f t="shared" si="67"/>
        <v>1719</v>
      </c>
      <c r="AX98" s="81">
        <f t="shared" si="68"/>
        <v>1764</v>
      </c>
      <c r="AY98" s="81">
        <f t="shared" si="69"/>
        <v>1749</v>
      </c>
      <c r="AZ98" s="2"/>
      <c r="BA98" s="82">
        <f t="shared" si="70"/>
        <v>11</v>
      </c>
      <c r="BB98" s="81">
        <f t="shared" si="71"/>
        <v>12</v>
      </c>
      <c r="BC98" s="81">
        <f t="shared" si="72"/>
        <v>14</v>
      </c>
      <c r="BD98" s="56">
        <f t="shared" si="73"/>
        <v>10</v>
      </c>
      <c r="BE98" s="81">
        <f t="shared" si="74"/>
        <v>7</v>
      </c>
      <c r="BF98" s="81">
        <f t="shared" si="75"/>
        <v>8</v>
      </c>
      <c r="BG98" s="81">
        <f t="shared" si="76"/>
        <v>12</v>
      </c>
      <c r="BH98" s="81">
        <f t="shared" si="77"/>
        <v>13</v>
      </c>
      <c r="BI98" s="81">
        <f t="shared" si="78"/>
        <v>9</v>
      </c>
      <c r="BJ98" s="81">
        <f t="shared" si="79"/>
        <v>12</v>
      </c>
      <c r="BK98" s="81">
        <f t="shared" si="80"/>
        <v>13</v>
      </c>
      <c r="BL98" s="57">
        <f t="shared" si="90"/>
        <v>121</v>
      </c>
      <c r="BM98" s="56">
        <f t="shared" si="91"/>
        <v>7</v>
      </c>
      <c r="BN98" s="56">
        <f t="shared" si="92"/>
        <v>14</v>
      </c>
      <c r="BO98" s="58">
        <f t="shared" si="93"/>
        <v>100</v>
      </c>
      <c r="BQ98" s="83">
        <f t="shared" si="81"/>
        <v>107</v>
      </c>
      <c r="BR98" s="84">
        <f t="shared" si="82"/>
        <v>40</v>
      </c>
    </row>
    <row r="99" spans="1:70" ht="15" customHeight="1" x14ac:dyDescent="0.25">
      <c r="A99" s="61">
        <v>95</v>
      </c>
      <c r="B99" s="62" t="s">
        <v>128</v>
      </c>
      <c r="C99" s="63" t="s">
        <v>31</v>
      </c>
      <c r="D99" s="89"/>
      <c r="E99" s="64">
        <f t="shared" si="83"/>
        <v>1482.8400000000001</v>
      </c>
      <c r="F99" s="65">
        <f t="shared" si="84"/>
        <v>41.840000000000032</v>
      </c>
      <c r="G99" s="67">
        <v>1441</v>
      </c>
      <c r="H99" s="66"/>
      <c r="I99" s="67">
        <f t="shared" si="85"/>
        <v>-235.63636363636374</v>
      </c>
      <c r="J99" s="68">
        <f t="shared" si="86"/>
        <v>92</v>
      </c>
      <c r="K99" s="69">
        <v>10</v>
      </c>
      <c r="L99" s="70">
        <v>11</v>
      </c>
      <c r="M99" s="71">
        <f t="shared" si="87"/>
        <v>1676.6363636363637</v>
      </c>
      <c r="N99" s="67">
        <f t="shared" si="88"/>
        <v>118</v>
      </c>
      <c r="O99" s="72">
        <f t="shared" si="89"/>
        <v>92</v>
      </c>
      <c r="P99" s="73">
        <v>22</v>
      </c>
      <c r="Q99" s="74">
        <v>1</v>
      </c>
      <c r="R99" s="75">
        <v>26</v>
      </c>
      <c r="S99" s="76">
        <v>0</v>
      </c>
      <c r="T99" s="77">
        <v>142</v>
      </c>
      <c r="U99" s="78">
        <v>2</v>
      </c>
      <c r="V99" s="75">
        <v>30</v>
      </c>
      <c r="W99" s="78">
        <v>0</v>
      </c>
      <c r="X99" s="77">
        <v>18</v>
      </c>
      <c r="Y99" s="78">
        <v>0</v>
      </c>
      <c r="Z99" s="77">
        <v>76</v>
      </c>
      <c r="AA99" s="78">
        <v>2</v>
      </c>
      <c r="AB99" s="77">
        <v>37</v>
      </c>
      <c r="AC99" s="76">
        <v>0</v>
      </c>
      <c r="AD99" s="73">
        <v>77</v>
      </c>
      <c r="AE99" s="74">
        <v>2</v>
      </c>
      <c r="AF99" s="79">
        <v>10</v>
      </c>
      <c r="AG99" s="76">
        <v>2</v>
      </c>
      <c r="AH99" s="75">
        <v>47</v>
      </c>
      <c r="AI99" s="78">
        <v>0</v>
      </c>
      <c r="AJ99" s="75">
        <v>67</v>
      </c>
      <c r="AK99" s="78">
        <v>1</v>
      </c>
      <c r="AL99" s="50"/>
      <c r="AM99" s="23"/>
      <c r="AN99" s="50"/>
      <c r="AO99" s="80">
        <f t="shared" si="59"/>
        <v>1811</v>
      </c>
      <c r="AP99" s="56">
        <f t="shared" si="60"/>
        <v>1798</v>
      </c>
      <c r="AQ99" s="81">
        <f t="shared" si="61"/>
        <v>1200</v>
      </c>
      <c r="AR99" s="56">
        <f t="shared" si="62"/>
        <v>1769</v>
      </c>
      <c r="AS99" s="81">
        <f t="shared" si="63"/>
        <v>1841</v>
      </c>
      <c r="AT99" s="81">
        <f t="shared" si="64"/>
        <v>1537</v>
      </c>
      <c r="AU99" s="81">
        <f t="shared" si="65"/>
        <v>1719</v>
      </c>
      <c r="AV99" s="81">
        <f t="shared" si="66"/>
        <v>1526</v>
      </c>
      <c r="AW99" s="56">
        <f t="shared" si="67"/>
        <v>1974</v>
      </c>
      <c r="AX99" s="81">
        <f t="shared" si="68"/>
        <v>1684</v>
      </c>
      <c r="AY99" s="81">
        <f t="shared" si="69"/>
        <v>1584</v>
      </c>
      <c r="AZ99" s="2"/>
      <c r="BA99" s="82">
        <f t="shared" si="70"/>
        <v>19</v>
      </c>
      <c r="BB99" s="81">
        <f t="shared" si="71"/>
        <v>10</v>
      </c>
      <c r="BC99" s="81">
        <f t="shared" si="72"/>
        <v>7</v>
      </c>
      <c r="BD99" s="56">
        <f t="shared" si="73"/>
        <v>12</v>
      </c>
      <c r="BE99" s="81">
        <f t="shared" si="74"/>
        <v>14</v>
      </c>
      <c r="BF99" s="81">
        <f t="shared" si="75"/>
        <v>8</v>
      </c>
      <c r="BG99" s="81">
        <f t="shared" si="76"/>
        <v>9</v>
      </c>
      <c r="BH99" s="81">
        <f t="shared" si="77"/>
        <v>8</v>
      </c>
      <c r="BI99" s="81">
        <f t="shared" si="78"/>
        <v>10</v>
      </c>
      <c r="BJ99" s="81">
        <f t="shared" si="79"/>
        <v>11</v>
      </c>
      <c r="BK99" s="81">
        <f t="shared" si="80"/>
        <v>10</v>
      </c>
      <c r="BL99" s="57">
        <f t="shared" si="90"/>
        <v>118</v>
      </c>
      <c r="BM99" s="56">
        <f t="shared" si="91"/>
        <v>7</v>
      </c>
      <c r="BN99" s="56">
        <f t="shared" si="92"/>
        <v>19</v>
      </c>
      <c r="BO99" s="58">
        <f t="shared" si="93"/>
        <v>92</v>
      </c>
      <c r="BQ99" s="83">
        <f t="shared" si="81"/>
        <v>55</v>
      </c>
      <c r="BR99" s="84">
        <f t="shared" si="82"/>
        <v>92</v>
      </c>
    </row>
    <row r="100" spans="1:70" ht="15" customHeight="1" x14ac:dyDescent="0.25">
      <c r="A100" s="61">
        <v>96</v>
      </c>
      <c r="B100" s="62" t="s">
        <v>129</v>
      </c>
      <c r="C100" s="63" t="s">
        <v>44</v>
      </c>
      <c r="D100" s="89"/>
      <c r="E100" s="64">
        <f t="shared" si="83"/>
        <v>1405.48</v>
      </c>
      <c r="F100" s="65">
        <f t="shared" si="84"/>
        <v>-27.519999999999989</v>
      </c>
      <c r="G100" s="67">
        <v>1433</v>
      </c>
      <c r="H100" s="66"/>
      <c r="I100" s="67">
        <f t="shared" si="85"/>
        <v>-102.18181818181824</v>
      </c>
      <c r="J100" s="68">
        <f t="shared" si="86"/>
        <v>141</v>
      </c>
      <c r="K100" s="69">
        <v>6</v>
      </c>
      <c r="L100" s="70">
        <v>11</v>
      </c>
      <c r="M100" s="71">
        <f t="shared" si="87"/>
        <v>1535.1818181818182</v>
      </c>
      <c r="N100" s="67">
        <f t="shared" si="88"/>
        <v>93</v>
      </c>
      <c r="O100" s="72">
        <f t="shared" si="89"/>
        <v>77</v>
      </c>
      <c r="P100" s="73">
        <v>23</v>
      </c>
      <c r="Q100" s="74">
        <v>0</v>
      </c>
      <c r="R100" s="75">
        <v>14</v>
      </c>
      <c r="S100" s="76">
        <v>1</v>
      </c>
      <c r="T100" s="77">
        <v>10</v>
      </c>
      <c r="U100" s="78">
        <v>0</v>
      </c>
      <c r="V100" s="75">
        <v>34</v>
      </c>
      <c r="W100" s="78">
        <v>0</v>
      </c>
      <c r="X100" s="77">
        <v>142</v>
      </c>
      <c r="Y100" s="78">
        <v>1</v>
      </c>
      <c r="Z100" s="77">
        <v>129</v>
      </c>
      <c r="AA100" s="78">
        <v>1</v>
      </c>
      <c r="AB100" s="77">
        <v>138</v>
      </c>
      <c r="AC100" s="76">
        <v>0</v>
      </c>
      <c r="AD100" s="73">
        <v>146</v>
      </c>
      <c r="AE100" s="74">
        <v>2</v>
      </c>
      <c r="AF100" s="79">
        <v>46</v>
      </c>
      <c r="AG100" s="76">
        <v>0</v>
      </c>
      <c r="AH100" s="75">
        <v>82</v>
      </c>
      <c r="AI100" s="78">
        <v>0</v>
      </c>
      <c r="AJ100" s="75">
        <v>117</v>
      </c>
      <c r="AK100" s="78">
        <v>1</v>
      </c>
      <c r="AL100" s="50"/>
      <c r="AM100" s="23"/>
      <c r="AN100" s="50"/>
      <c r="AO100" s="80">
        <f t="shared" si="59"/>
        <v>1810</v>
      </c>
      <c r="AP100" s="56">
        <f t="shared" si="60"/>
        <v>1877</v>
      </c>
      <c r="AQ100" s="81">
        <f t="shared" si="61"/>
        <v>1974</v>
      </c>
      <c r="AR100" s="56">
        <f t="shared" si="62"/>
        <v>1758</v>
      </c>
      <c r="AS100" s="81">
        <f t="shared" si="63"/>
        <v>1200</v>
      </c>
      <c r="AT100" s="81">
        <f t="shared" si="64"/>
        <v>1300</v>
      </c>
      <c r="AU100" s="81">
        <f t="shared" si="65"/>
        <v>1200</v>
      </c>
      <c r="AV100" s="81">
        <f t="shared" si="66"/>
        <v>1200</v>
      </c>
      <c r="AW100" s="56">
        <f t="shared" si="67"/>
        <v>1688</v>
      </c>
      <c r="AX100" s="81">
        <f t="shared" si="68"/>
        <v>1488</v>
      </c>
      <c r="AY100" s="81">
        <f t="shared" si="69"/>
        <v>1392</v>
      </c>
      <c r="AZ100" s="2"/>
      <c r="BA100" s="82">
        <f t="shared" si="70"/>
        <v>12</v>
      </c>
      <c r="BB100" s="81">
        <f t="shared" si="71"/>
        <v>12</v>
      </c>
      <c r="BC100" s="81">
        <f t="shared" si="72"/>
        <v>10</v>
      </c>
      <c r="BD100" s="56">
        <f t="shared" si="73"/>
        <v>9</v>
      </c>
      <c r="BE100" s="81">
        <f t="shared" si="74"/>
        <v>7</v>
      </c>
      <c r="BF100" s="81">
        <f t="shared" si="75"/>
        <v>7</v>
      </c>
      <c r="BG100" s="81">
        <f t="shared" si="76"/>
        <v>10</v>
      </c>
      <c r="BH100" s="81">
        <f t="shared" si="77"/>
        <v>5</v>
      </c>
      <c r="BI100" s="81">
        <f t="shared" si="78"/>
        <v>8</v>
      </c>
      <c r="BJ100" s="81">
        <f t="shared" si="79"/>
        <v>9</v>
      </c>
      <c r="BK100" s="81">
        <f t="shared" si="80"/>
        <v>4</v>
      </c>
      <c r="BL100" s="57">
        <f t="shared" si="90"/>
        <v>93</v>
      </c>
      <c r="BM100" s="56">
        <f t="shared" si="91"/>
        <v>4</v>
      </c>
      <c r="BN100" s="56">
        <f t="shared" si="92"/>
        <v>12</v>
      </c>
      <c r="BO100" s="58">
        <f t="shared" si="93"/>
        <v>77</v>
      </c>
      <c r="BQ100" s="83">
        <f t="shared" si="81"/>
        <v>6</v>
      </c>
      <c r="BR100" s="84">
        <f t="shared" si="82"/>
        <v>141</v>
      </c>
    </row>
    <row r="101" spans="1:70" ht="15" customHeight="1" x14ac:dyDescent="0.25">
      <c r="A101" s="61">
        <v>97</v>
      </c>
      <c r="B101" s="62" t="s">
        <v>130</v>
      </c>
      <c r="C101" s="63" t="s">
        <v>31</v>
      </c>
      <c r="D101" s="89"/>
      <c r="E101" s="64">
        <f t="shared" si="83"/>
        <v>1505.44</v>
      </c>
      <c r="F101" s="65">
        <f t="shared" si="84"/>
        <v>85.44</v>
      </c>
      <c r="G101" s="67">
        <v>1420</v>
      </c>
      <c r="H101" s="66"/>
      <c r="I101" s="67">
        <f t="shared" si="85"/>
        <v>-342.90909090909099</v>
      </c>
      <c r="J101" s="68">
        <f t="shared" si="86"/>
        <v>52</v>
      </c>
      <c r="K101" s="69">
        <v>12</v>
      </c>
      <c r="L101" s="70">
        <v>11</v>
      </c>
      <c r="M101" s="71">
        <f t="shared" si="87"/>
        <v>1762.909090909091</v>
      </c>
      <c r="N101" s="67">
        <f t="shared" si="88"/>
        <v>131</v>
      </c>
      <c r="O101" s="72">
        <f t="shared" si="89"/>
        <v>108</v>
      </c>
      <c r="P101" s="73">
        <v>24</v>
      </c>
      <c r="Q101" s="74">
        <v>0</v>
      </c>
      <c r="R101" s="75">
        <v>32</v>
      </c>
      <c r="S101" s="76">
        <v>1</v>
      </c>
      <c r="T101" s="77">
        <v>14</v>
      </c>
      <c r="U101" s="78">
        <v>1</v>
      </c>
      <c r="V101" s="75">
        <v>50</v>
      </c>
      <c r="W101" s="78">
        <v>1</v>
      </c>
      <c r="X101" s="77">
        <v>34</v>
      </c>
      <c r="Y101" s="78">
        <v>2</v>
      </c>
      <c r="Z101" s="77">
        <v>26</v>
      </c>
      <c r="AA101" s="78">
        <v>2</v>
      </c>
      <c r="AB101" s="77">
        <v>38</v>
      </c>
      <c r="AC101" s="76">
        <v>2</v>
      </c>
      <c r="AD101" s="73">
        <v>36</v>
      </c>
      <c r="AE101" s="74">
        <v>0</v>
      </c>
      <c r="AF101" s="79">
        <v>60</v>
      </c>
      <c r="AG101" s="76">
        <v>2</v>
      </c>
      <c r="AH101" s="75">
        <v>20</v>
      </c>
      <c r="AI101" s="78">
        <v>1</v>
      </c>
      <c r="AJ101" s="75">
        <v>18</v>
      </c>
      <c r="AK101" s="78">
        <v>0</v>
      </c>
      <c r="AL101" s="50"/>
      <c r="AM101" s="23"/>
      <c r="AN101" s="50"/>
      <c r="AO101" s="80">
        <f t="shared" ref="AO101:AO132" si="94">IF(B101="BRIVS",0,(LOOKUP(P101,$A$5:$A$150,$G$5:$G$150)))</f>
        <v>1810</v>
      </c>
      <c r="AP101" s="56">
        <f t="shared" ref="AP101:AP132" si="95">IF(B101="BRIVS",0,(LOOKUP(R101,$A$5:$A$150,$G$5:$G$150)))</f>
        <v>1766</v>
      </c>
      <c r="AQ101" s="81">
        <f t="shared" ref="AQ101:AQ132" si="96">IF(B101="BRIVS",0,(LOOKUP(T101,$A$5:$A$150,$G$5:$G$150)))</f>
        <v>1877</v>
      </c>
      <c r="AR101" s="56">
        <f t="shared" ref="AR101:AR132" si="97">IF(B101="BRIVS",0,(LOOKUP(V101,$A$5:$A$150,$G$5:$G$150)))</f>
        <v>1665</v>
      </c>
      <c r="AS101" s="81">
        <f t="shared" ref="AS101:AS132" si="98">IF(B101="BRIVS",0,(LOOKUP(X101,$A$5:$A$150,$G$5:$G$150)))</f>
        <v>1758</v>
      </c>
      <c r="AT101" s="81">
        <f t="shared" ref="AT101:AT132" si="99">IF(B101="BRIVS",0,(LOOKUP(Z101,$A$5:$A$150,$G$5:$G$150)))</f>
        <v>1798</v>
      </c>
      <c r="AU101" s="81">
        <f t="shared" ref="AU101:AU132" si="100">IF(B101="BRIVS",0,(LOOKUP(AB101,$A$5:$A$150,$G$5:$G$150)))</f>
        <v>1717</v>
      </c>
      <c r="AV101" s="81">
        <f t="shared" ref="AV101:AV132" si="101">IF(B101="BRIVS",0,(LOOKUP(AD101,$A$5:$A$150,$G$5:$G$150)))</f>
        <v>1719</v>
      </c>
      <c r="AW101" s="56">
        <f t="shared" ref="AW101:AW132" si="102">IF(B101="BRIVS",0,(LOOKUP(AF101,$A$5:$A$150,$G$5:$G$150)))</f>
        <v>1611</v>
      </c>
      <c r="AX101" s="81">
        <f t="shared" ref="AX101:AX132" si="103">IF(B101="BRIVS",0,(LOOKUP(AH101,$A$5:$A$150,$G$5:$G$150)))</f>
        <v>1830</v>
      </c>
      <c r="AY101" s="81">
        <f t="shared" ref="AY101:AY132" si="104">IF(B101="BRIVS",0,(LOOKUP(AJ101,$A$5:$A$150,$G$5:$G$150)))</f>
        <v>1841</v>
      </c>
      <c r="AZ101" s="2"/>
      <c r="BA101" s="82">
        <f t="shared" ref="BA101:BA132" si="105">IF(P101=999,0,(LOOKUP($P101,$A$5:$A$150,$K$5:$K$150)))</f>
        <v>13</v>
      </c>
      <c r="BB101" s="81">
        <f t="shared" ref="BB101:BB132" si="106">IF(R101=999,0,(LOOKUP($R101,$A$5:$A$150,$K$5:$K$150)))</f>
        <v>13</v>
      </c>
      <c r="BC101" s="81">
        <f t="shared" ref="BC101:BC132" si="107">IF(T101=999,0,(LOOKUP($T101,$A$5:$A$150,$K$5:$K$150)))</f>
        <v>12</v>
      </c>
      <c r="BD101" s="56">
        <f t="shared" ref="BD101:BD132" si="108">IF(V101=999,0,(LOOKUP($V101,$A$5:$A$150,$K$5:$K$150)))</f>
        <v>10</v>
      </c>
      <c r="BE101" s="81">
        <f t="shared" ref="BE101:BE132" si="109">IF(X101=999,0,(LOOKUP($X101,$A$5:$A$150,$K$5:$K$150)))</f>
        <v>9</v>
      </c>
      <c r="BF101" s="81">
        <f t="shared" ref="BF101:BF132" si="110">IF(Z101=999,0,(LOOKUP($Z101,$A$5:$A$150,$K$5:$K$150)))</f>
        <v>10</v>
      </c>
      <c r="BG101" s="81">
        <f t="shared" ref="BG101:BG132" si="111">IF(AB101=999,0,(LOOKUP($AB101,$A$5:$A$150,$K$5:$K$150)))</f>
        <v>12</v>
      </c>
      <c r="BH101" s="81">
        <f t="shared" ref="BH101:BH132" si="112">IF(AD101=999,0,(LOOKUP($AD101,$A$5:$A$150,$K$5:$K$150)))</f>
        <v>12</v>
      </c>
      <c r="BI101" s="81">
        <f t="shared" ref="BI101:BI132" si="113">IF(AF101=999,0,(LOOKUP($AF101,$A$5:$A$150,$K$5:$K$150)))</f>
        <v>12</v>
      </c>
      <c r="BJ101" s="81">
        <f t="shared" ref="BJ101:BJ132" si="114">IF(AH101=999,0,(LOOKUP($AH101,$A$5:$A$150,$K$5:$K$150)))</f>
        <v>14</v>
      </c>
      <c r="BK101" s="81">
        <f t="shared" ref="BK101:BK132" si="115">IF(AJ101=999,0,(LOOKUP($AJ101,$A$5:$A$150,$K$5:$K$150)))</f>
        <v>14</v>
      </c>
      <c r="BL101" s="57">
        <f t="shared" si="90"/>
        <v>131</v>
      </c>
      <c r="BM101" s="56">
        <f t="shared" si="91"/>
        <v>9</v>
      </c>
      <c r="BN101" s="56">
        <f t="shared" si="92"/>
        <v>14</v>
      </c>
      <c r="BO101" s="58">
        <f t="shared" si="93"/>
        <v>108</v>
      </c>
      <c r="BQ101" s="83">
        <f t="shared" ref="BQ101:BQ132" si="116">COUNTIF($K$5:$K$150,"&lt;"&amp;K101)+COUNTIFS($K$5:$K$150,K101,$N$5:$N$150,"&lt;"&amp;N101)+COUNTIFS($K$5:$K$150,K101,$N$5:$N$150,N101,$O$5:$O$150,"&lt;"&amp;O101)+1</f>
        <v>95</v>
      </c>
      <c r="BR101" s="84">
        <f t="shared" ref="BR101:BR132" si="117">IF(L101=0,0,RANK(BQ101,$BQ$5:$BQ$150,0))</f>
        <v>52</v>
      </c>
    </row>
    <row r="102" spans="1:70" ht="15" customHeight="1" x14ac:dyDescent="0.25">
      <c r="A102" s="61">
        <v>98</v>
      </c>
      <c r="B102" s="62" t="s">
        <v>131</v>
      </c>
      <c r="C102" s="63" t="s">
        <v>31</v>
      </c>
      <c r="D102" s="89"/>
      <c r="E102" s="64">
        <f t="shared" si="83"/>
        <v>1460.76</v>
      </c>
      <c r="F102" s="65">
        <f t="shared" si="84"/>
        <v>41.759999999999991</v>
      </c>
      <c r="G102" s="67">
        <v>1419</v>
      </c>
      <c r="H102" s="66"/>
      <c r="I102" s="67">
        <f t="shared" si="85"/>
        <v>-235.27272727272725</v>
      </c>
      <c r="J102" s="68">
        <f t="shared" si="86"/>
        <v>93</v>
      </c>
      <c r="K102" s="69">
        <v>10</v>
      </c>
      <c r="L102" s="70">
        <v>11</v>
      </c>
      <c r="M102" s="71">
        <f t="shared" si="87"/>
        <v>1654.2727272727273</v>
      </c>
      <c r="N102" s="67">
        <f t="shared" si="88"/>
        <v>117</v>
      </c>
      <c r="O102" s="72">
        <f t="shared" si="89"/>
        <v>97</v>
      </c>
      <c r="P102" s="73">
        <v>25</v>
      </c>
      <c r="Q102" s="74">
        <v>0</v>
      </c>
      <c r="R102" s="75">
        <v>15</v>
      </c>
      <c r="S102" s="76">
        <v>2</v>
      </c>
      <c r="T102" s="77">
        <v>43</v>
      </c>
      <c r="U102" s="78">
        <v>1</v>
      </c>
      <c r="V102" s="75">
        <v>33</v>
      </c>
      <c r="W102" s="78">
        <v>0</v>
      </c>
      <c r="X102" s="77">
        <v>37</v>
      </c>
      <c r="Y102" s="78">
        <v>2</v>
      </c>
      <c r="Z102" s="77">
        <v>23</v>
      </c>
      <c r="AA102" s="78">
        <v>1</v>
      </c>
      <c r="AB102" s="77">
        <v>31</v>
      </c>
      <c r="AC102" s="76">
        <v>0</v>
      </c>
      <c r="AD102" s="73">
        <v>53</v>
      </c>
      <c r="AE102" s="74">
        <v>0</v>
      </c>
      <c r="AF102" s="79">
        <v>136</v>
      </c>
      <c r="AG102" s="76">
        <v>2</v>
      </c>
      <c r="AH102" s="75">
        <v>145</v>
      </c>
      <c r="AI102" s="78">
        <v>2</v>
      </c>
      <c r="AJ102" s="75">
        <v>51</v>
      </c>
      <c r="AK102" s="78">
        <v>0</v>
      </c>
      <c r="AL102" s="50"/>
      <c r="AM102" s="23"/>
      <c r="AN102" s="50"/>
      <c r="AO102" s="80">
        <f t="shared" si="94"/>
        <v>1801</v>
      </c>
      <c r="AP102" s="56">
        <f t="shared" si="95"/>
        <v>1873</v>
      </c>
      <c r="AQ102" s="81">
        <f t="shared" si="96"/>
        <v>1694</v>
      </c>
      <c r="AR102" s="56">
        <f t="shared" si="97"/>
        <v>1764</v>
      </c>
      <c r="AS102" s="81">
        <f t="shared" si="98"/>
        <v>1719</v>
      </c>
      <c r="AT102" s="81">
        <f t="shared" si="99"/>
        <v>1810</v>
      </c>
      <c r="AU102" s="81">
        <f t="shared" si="100"/>
        <v>1767</v>
      </c>
      <c r="AV102" s="81">
        <f t="shared" si="101"/>
        <v>1658</v>
      </c>
      <c r="AW102" s="56">
        <f t="shared" si="102"/>
        <v>1249</v>
      </c>
      <c r="AX102" s="81">
        <f t="shared" si="103"/>
        <v>1200</v>
      </c>
      <c r="AY102" s="81">
        <f t="shared" si="104"/>
        <v>1662</v>
      </c>
      <c r="AZ102" s="2"/>
      <c r="BA102" s="82">
        <f t="shared" si="105"/>
        <v>13</v>
      </c>
      <c r="BB102" s="81">
        <f t="shared" si="106"/>
        <v>7</v>
      </c>
      <c r="BC102" s="81">
        <f t="shared" si="107"/>
        <v>13</v>
      </c>
      <c r="BD102" s="56">
        <f t="shared" si="108"/>
        <v>12</v>
      </c>
      <c r="BE102" s="81">
        <f t="shared" si="109"/>
        <v>9</v>
      </c>
      <c r="BF102" s="81">
        <f t="shared" si="110"/>
        <v>12</v>
      </c>
      <c r="BG102" s="81">
        <f t="shared" si="111"/>
        <v>11</v>
      </c>
      <c r="BH102" s="81">
        <f t="shared" si="112"/>
        <v>10</v>
      </c>
      <c r="BI102" s="81">
        <f t="shared" si="113"/>
        <v>8</v>
      </c>
      <c r="BJ102" s="81">
        <f t="shared" si="114"/>
        <v>10</v>
      </c>
      <c r="BK102" s="81">
        <f t="shared" si="115"/>
        <v>12</v>
      </c>
      <c r="BL102" s="57">
        <f t="shared" si="90"/>
        <v>117</v>
      </c>
      <c r="BM102" s="56">
        <f t="shared" si="91"/>
        <v>7</v>
      </c>
      <c r="BN102" s="56">
        <f t="shared" si="92"/>
        <v>13</v>
      </c>
      <c r="BO102" s="58">
        <f t="shared" si="93"/>
        <v>97</v>
      </c>
      <c r="BQ102" s="83">
        <f t="shared" si="116"/>
        <v>54</v>
      </c>
      <c r="BR102" s="84">
        <f t="shared" si="117"/>
        <v>93</v>
      </c>
    </row>
    <row r="103" spans="1:70" ht="15" customHeight="1" x14ac:dyDescent="0.25">
      <c r="A103" s="61">
        <v>99</v>
      </c>
      <c r="B103" s="62" t="s">
        <v>132</v>
      </c>
      <c r="C103" s="63" t="s">
        <v>31</v>
      </c>
      <c r="D103" s="89"/>
      <c r="E103" s="64">
        <f t="shared" si="83"/>
        <v>1453.58</v>
      </c>
      <c r="F103" s="65">
        <f t="shared" si="84"/>
        <v>50.58</v>
      </c>
      <c r="G103" s="67">
        <v>1403</v>
      </c>
      <c r="H103" s="66"/>
      <c r="I103" s="67">
        <f t="shared" si="85"/>
        <v>-366.27272727272725</v>
      </c>
      <c r="J103" s="68">
        <f t="shared" si="86"/>
        <v>116</v>
      </c>
      <c r="K103" s="69">
        <v>8</v>
      </c>
      <c r="L103" s="70">
        <v>11</v>
      </c>
      <c r="M103" s="71">
        <f t="shared" si="87"/>
        <v>1769.2727272727273</v>
      </c>
      <c r="N103" s="67">
        <f t="shared" si="88"/>
        <v>127</v>
      </c>
      <c r="O103" s="72">
        <f t="shared" si="89"/>
        <v>101</v>
      </c>
      <c r="P103" s="73">
        <v>26</v>
      </c>
      <c r="Q103" s="74">
        <v>1</v>
      </c>
      <c r="R103" s="75">
        <v>22</v>
      </c>
      <c r="S103" s="76">
        <v>0</v>
      </c>
      <c r="T103" s="77">
        <v>18</v>
      </c>
      <c r="U103" s="78">
        <v>1</v>
      </c>
      <c r="V103" s="75">
        <v>60</v>
      </c>
      <c r="W103" s="78">
        <v>0</v>
      </c>
      <c r="X103" s="77">
        <v>46</v>
      </c>
      <c r="Y103" s="78">
        <v>2</v>
      </c>
      <c r="Z103" s="77">
        <v>58</v>
      </c>
      <c r="AA103" s="78">
        <v>0</v>
      </c>
      <c r="AB103" s="77">
        <v>15</v>
      </c>
      <c r="AC103" s="76">
        <v>2</v>
      </c>
      <c r="AD103" s="73">
        <v>50</v>
      </c>
      <c r="AE103" s="74">
        <v>2</v>
      </c>
      <c r="AF103" s="79">
        <v>30</v>
      </c>
      <c r="AG103" s="76">
        <v>0</v>
      </c>
      <c r="AH103" s="75">
        <v>21</v>
      </c>
      <c r="AI103" s="78">
        <v>0</v>
      </c>
      <c r="AJ103" s="75">
        <v>10</v>
      </c>
      <c r="AK103" s="78">
        <v>0</v>
      </c>
      <c r="AL103" s="50"/>
      <c r="AM103" s="23"/>
      <c r="AN103" s="50"/>
      <c r="AO103" s="80">
        <f t="shared" si="94"/>
        <v>1798</v>
      </c>
      <c r="AP103" s="56">
        <f t="shared" si="95"/>
        <v>1811</v>
      </c>
      <c r="AQ103" s="81">
        <f t="shared" si="96"/>
        <v>1841</v>
      </c>
      <c r="AR103" s="56">
        <f t="shared" si="97"/>
        <v>1611</v>
      </c>
      <c r="AS103" s="81">
        <f t="shared" si="98"/>
        <v>1688</v>
      </c>
      <c r="AT103" s="81">
        <f t="shared" si="99"/>
        <v>1621</v>
      </c>
      <c r="AU103" s="81">
        <f t="shared" si="100"/>
        <v>1873</v>
      </c>
      <c r="AV103" s="81">
        <f t="shared" si="101"/>
        <v>1665</v>
      </c>
      <c r="AW103" s="56">
        <f t="shared" si="102"/>
        <v>1769</v>
      </c>
      <c r="AX103" s="81">
        <f t="shared" si="103"/>
        <v>1811</v>
      </c>
      <c r="AY103" s="81">
        <f t="shared" si="104"/>
        <v>1974</v>
      </c>
      <c r="AZ103" s="2"/>
      <c r="BA103" s="82">
        <f t="shared" si="105"/>
        <v>10</v>
      </c>
      <c r="BB103" s="81">
        <f t="shared" si="106"/>
        <v>19</v>
      </c>
      <c r="BC103" s="81">
        <f t="shared" si="107"/>
        <v>14</v>
      </c>
      <c r="BD103" s="56">
        <f t="shared" si="108"/>
        <v>12</v>
      </c>
      <c r="BE103" s="81">
        <f t="shared" si="109"/>
        <v>8</v>
      </c>
      <c r="BF103" s="81">
        <f t="shared" si="110"/>
        <v>14</v>
      </c>
      <c r="BG103" s="81">
        <f t="shared" si="111"/>
        <v>7</v>
      </c>
      <c r="BH103" s="81">
        <f t="shared" si="112"/>
        <v>10</v>
      </c>
      <c r="BI103" s="81">
        <f t="shared" si="113"/>
        <v>12</v>
      </c>
      <c r="BJ103" s="81">
        <f t="shared" si="114"/>
        <v>11</v>
      </c>
      <c r="BK103" s="81">
        <f t="shared" si="115"/>
        <v>10</v>
      </c>
      <c r="BL103" s="57">
        <f t="shared" si="90"/>
        <v>127</v>
      </c>
      <c r="BM103" s="56">
        <f t="shared" si="91"/>
        <v>7</v>
      </c>
      <c r="BN103" s="56">
        <f t="shared" si="92"/>
        <v>19</v>
      </c>
      <c r="BO103" s="58">
        <f t="shared" si="93"/>
        <v>101</v>
      </c>
      <c r="BQ103" s="83">
        <f t="shared" si="116"/>
        <v>31</v>
      </c>
      <c r="BR103" s="84">
        <f t="shared" si="117"/>
        <v>116</v>
      </c>
    </row>
    <row r="104" spans="1:70" ht="15" customHeight="1" x14ac:dyDescent="0.25">
      <c r="A104" s="61">
        <v>100</v>
      </c>
      <c r="B104" s="62" t="s">
        <v>133</v>
      </c>
      <c r="C104" s="63" t="s">
        <v>31</v>
      </c>
      <c r="D104" s="89"/>
      <c r="E104" s="64">
        <f t="shared" si="83"/>
        <v>1509.56</v>
      </c>
      <c r="F104" s="65">
        <f t="shared" si="84"/>
        <v>109.56000000000002</v>
      </c>
      <c r="G104" s="67">
        <v>1400</v>
      </c>
      <c r="H104" s="66"/>
      <c r="I104" s="67">
        <f t="shared" si="85"/>
        <v>-361.63636363636374</v>
      </c>
      <c r="J104" s="68">
        <f t="shared" si="86"/>
        <v>20</v>
      </c>
      <c r="K104" s="69">
        <v>14</v>
      </c>
      <c r="L104" s="70">
        <v>11</v>
      </c>
      <c r="M104" s="71">
        <f t="shared" si="87"/>
        <v>1761.6363636363637</v>
      </c>
      <c r="N104" s="67">
        <f t="shared" si="88"/>
        <v>141</v>
      </c>
      <c r="O104" s="72">
        <f t="shared" si="89"/>
        <v>115</v>
      </c>
      <c r="P104" s="73">
        <v>27</v>
      </c>
      <c r="Q104" s="74">
        <v>2</v>
      </c>
      <c r="R104" s="75">
        <v>39</v>
      </c>
      <c r="S104" s="76">
        <v>1</v>
      </c>
      <c r="T104" s="77">
        <v>35</v>
      </c>
      <c r="U104" s="78">
        <v>1</v>
      </c>
      <c r="V104" s="75">
        <v>23</v>
      </c>
      <c r="W104" s="78">
        <v>2</v>
      </c>
      <c r="X104" s="77">
        <v>9</v>
      </c>
      <c r="Y104" s="78">
        <v>1</v>
      </c>
      <c r="Z104" s="77">
        <v>33</v>
      </c>
      <c r="AA104" s="78">
        <v>1</v>
      </c>
      <c r="AB104" s="77">
        <v>49</v>
      </c>
      <c r="AC104" s="76">
        <v>0</v>
      </c>
      <c r="AD104" s="73">
        <v>52</v>
      </c>
      <c r="AE104" s="74">
        <v>2</v>
      </c>
      <c r="AF104" s="79">
        <v>24</v>
      </c>
      <c r="AG104" s="76">
        <v>2</v>
      </c>
      <c r="AH104" s="75">
        <v>40</v>
      </c>
      <c r="AI104" s="78">
        <v>0</v>
      </c>
      <c r="AJ104" s="75">
        <v>38</v>
      </c>
      <c r="AK104" s="78">
        <v>2</v>
      </c>
      <c r="AL104" s="50"/>
      <c r="AM104" s="23"/>
      <c r="AN104" s="50"/>
      <c r="AO104" s="80">
        <f t="shared" si="94"/>
        <v>1790</v>
      </c>
      <c r="AP104" s="56">
        <f t="shared" si="95"/>
        <v>1714</v>
      </c>
      <c r="AQ104" s="81">
        <f t="shared" si="96"/>
        <v>1749</v>
      </c>
      <c r="AR104" s="56">
        <f t="shared" si="97"/>
        <v>1810</v>
      </c>
      <c r="AS104" s="81">
        <f t="shared" si="98"/>
        <v>1974</v>
      </c>
      <c r="AT104" s="81">
        <f t="shared" si="99"/>
        <v>1764</v>
      </c>
      <c r="AU104" s="81">
        <f t="shared" si="100"/>
        <v>1675</v>
      </c>
      <c r="AV104" s="81">
        <f t="shared" si="101"/>
        <v>1661</v>
      </c>
      <c r="AW104" s="56">
        <f t="shared" si="102"/>
        <v>1810</v>
      </c>
      <c r="AX104" s="81">
        <f t="shared" si="103"/>
        <v>1714</v>
      </c>
      <c r="AY104" s="81">
        <f t="shared" si="104"/>
        <v>1717</v>
      </c>
      <c r="AZ104" s="2"/>
      <c r="BA104" s="82">
        <f t="shared" si="105"/>
        <v>12</v>
      </c>
      <c r="BB104" s="81">
        <f t="shared" si="106"/>
        <v>14</v>
      </c>
      <c r="BC104" s="81">
        <f t="shared" si="107"/>
        <v>13</v>
      </c>
      <c r="BD104" s="56">
        <f t="shared" si="108"/>
        <v>12</v>
      </c>
      <c r="BE104" s="81">
        <f t="shared" si="109"/>
        <v>15</v>
      </c>
      <c r="BF104" s="81">
        <f t="shared" si="110"/>
        <v>12</v>
      </c>
      <c r="BG104" s="81">
        <f t="shared" si="111"/>
        <v>13</v>
      </c>
      <c r="BH104" s="81">
        <f t="shared" si="112"/>
        <v>11</v>
      </c>
      <c r="BI104" s="81">
        <f t="shared" si="113"/>
        <v>13</v>
      </c>
      <c r="BJ104" s="81">
        <f t="shared" si="114"/>
        <v>14</v>
      </c>
      <c r="BK104" s="81">
        <f t="shared" si="115"/>
        <v>12</v>
      </c>
      <c r="BL104" s="57">
        <f t="shared" si="90"/>
        <v>141</v>
      </c>
      <c r="BM104" s="56">
        <f t="shared" si="91"/>
        <v>11</v>
      </c>
      <c r="BN104" s="56">
        <f t="shared" si="92"/>
        <v>15</v>
      </c>
      <c r="BO104" s="58">
        <f t="shared" si="93"/>
        <v>115</v>
      </c>
      <c r="BQ104" s="83">
        <f t="shared" si="116"/>
        <v>126</v>
      </c>
      <c r="BR104" s="84">
        <f t="shared" si="117"/>
        <v>20</v>
      </c>
    </row>
    <row r="105" spans="1:70" ht="15" customHeight="1" x14ac:dyDescent="0.25">
      <c r="A105" s="61">
        <v>101</v>
      </c>
      <c r="B105" s="62" t="s">
        <v>134</v>
      </c>
      <c r="C105" s="63" t="s">
        <v>31</v>
      </c>
      <c r="D105" s="89"/>
      <c r="E105" s="64">
        <f t="shared" si="83"/>
        <v>1379.52</v>
      </c>
      <c r="F105" s="65">
        <f t="shared" si="84"/>
        <v>-20.479999999999983</v>
      </c>
      <c r="G105" s="67">
        <v>1400</v>
      </c>
      <c r="H105" s="66"/>
      <c r="I105" s="67">
        <f t="shared" si="85"/>
        <v>-88.727272727272748</v>
      </c>
      <c r="J105" s="68">
        <f t="shared" si="86"/>
        <v>134</v>
      </c>
      <c r="K105" s="69">
        <v>7</v>
      </c>
      <c r="L105" s="70">
        <v>11</v>
      </c>
      <c r="M105" s="71">
        <f t="shared" si="87"/>
        <v>1488.7272727272727</v>
      </c>
      <c r="N105" s="67">
        <f t="shared" si="88"/>
        <v>98</v>
      </c>
      <c r="O105" s="72">
        <f t="shared" si="89"/>
        <v>79</v>
      </c>
      <c r="P105" s="73">
        <v>28</v>
      </c>
      <c r="Q105" s="74">
        <v>0</v>
      </c>
      <c r="R105" s="75">
        <v>52</v>
      </c>
      <c r="S105" s="76">
        <v>0</v>
      </c>
      <c r="T105" s="77">
        <v>78</v>
      </c>
      <c r="U105" s="78">
        <v>0</v>
      </c>
      <c r="V105" s="75">
        <v>126</v>
      </c>
      <c r="W105" s="78">
        <v>0</v>
      </c>
      <c r="X105" s="77">
        <v>121</v>
      </c>
      <c r="Y105" s="78">
        <v>2</v>
      </c>
      <c r="Z105" s="77">
        <v>136</v>
      </c>
      <c r="AA105" s="78">
        <v>2</v>
      </c>
      <c r="AB105" s="77">
        <v>34</v>
      </c>
      <c r="AC105" s="76">
        <v>0</v>
      </c>
      <c r="AD105" s="73">
        <v>142</v>
      </c>
      <c r="AE105" s="74">
        <v>2</v>
      </c>
      <c r="AF105" s="79">
        <v>48</v>
      </c>
      <c r="AG105" s="76">
        <v>0</v>
      </c>
      <c r="AH105" s="75">
        <v>129</v>
      </c>
      <c r="AI105" s="78">
        <v>1</v>
      </c>
      <c r="AJ105" s="75">
        <v>69</v>
      </c>
      <c r="AK105" s="78">
        <v>0</v>
      </c>
      <c r="AL105" s="50"/>
      <c r="AM105" s="23"/>
      <c r="AN105" s="50"/>
      <c r="AO105" s="80">
        <f t="shared" si="94"/>
        <v>1789</v>
      </c>
      <c r="AP105" s="56">
        <f t="shared" si="95"/>
        <v>1661</v>
      </c>
      <c r="AQ105" s="81">
        <f t="shared" si="96"/>
        <v>1509</v>
      </c>
      <c r="AR105" s="56">
        <f t="shared" si="97"/>
        <v>1300</v>
      </c>
      <c r="AS105" s="81">
        <f t="shared" si="98"/>
        <v>1355</v>
      </c>
      <c r="AT105" s="81">
        <f t="shared" si="99"/>
        <v>1249</v>
      </c>
      <c r="AU105" s="81">
        <f t="shared" si="100"/>
        <v>1758</v>
      </c>
      <c r="AV105" s="81">
        <f t="shared" si="101"/>
        <v>1200</v>
      </c>
      <c r="AW105" s="56">
        <f t="shared" si="102"/>
        <v>1681</v>
      </c>
      <c r="AX105" s="81">
        <f t="shared" si="103"/>
        <v>1300</v>
      </c>
      <c r="AY105" s="81">
        <f t="shared" si="104"/>
        <v>1574</v>
      </c>
      <c r="AZ105" s="2"/>
      <c r="BA105" s="82">
        <f t="shared" si="105"/>
        <v>14</v>
      </c>
      <c r="BB105" s="81">
        <f t="shared" si="106"/>
        <v>11</v>
      </c>
      <c r="BC105" s="81">
        <f t="shared" si="107"/>
        <v>10</v>
      </c>
      <c r="BD105" s="56">
        <f t="shared" si="108"/>
        <v>10</v>
      </c>
      <c r="BE105" s="81">
        <f t="shared" si="109"/>
        <v>5</v>
      </c>
      <c r="BF105" s="81">
        <f t="shared" si="110"/>
        <v>8</v>
      </c>
      <c r="BG105" s="81">
        <f t="shared" si="111"/>
        <v>9</v>
      </c>
      <c r="BH105" s="81">
        <f t="shared" si="112"/>
        <v>7</v>
      </c>
      <c r="BI105" s="81">
        <f t="shared" si="113"/>
        <v>8</v>
      </c>
      <c r="BJ105" s="81">
        <f t="shared" si="114"/>
        <v>7</v>
      </c>
      <c r="BK105" s="81">
        <f t="shared" si="115"/>
        <v>9</v>
      </c>
      <c r="BL105" s="57">
        <f t="shared" si="90"/>
        <v>98</v>
      </c>
      <c r="BM105" s="56">
        <f t="shared" si="91"/>
        <v>5</v>
      </c>
      <c r="BN105" s="56">
        <f t="shared" si="92"/>
        <v>14</v>
      </c>
      <c r="BO105" s="58">
        <f t="shared" si="93"/>
        <v>79</v>
      </c>
      <c r="BQ105" s="83">
        <f t="shared" si="116"/>
        <v>13</v>
      </c>
      <c r="BR105" s="84">
        <f t="shared" si="117"/>
        <v>134</v>
      </c>
    </row>
    <row r="106" spans="1:70" ht="15" customHeight="1" x14ac:dyDescent="0.25">
      <c r="A106" s="61">
        <v>102</v>
      </c>
      <c r="B106" s="62" t="s">
        <v>135</v>
      </c>
      <c r="C106" s="63" t="s">
        <v>31</v>
      </c>
      <c r="D106" s="89"/>
      <c r="E106" s="64">
        <f t="shared" si="83"/>
        <v>1400.34</v>
      </c>
      <c r="F106" s="65">
        <f t="shared" si="84"/>
        <v>0.34000000000000696</v>
      </c>
      <c r="G106" s="67">
        <v>1400</v>
      </c>
      <c r="H106" s="66"/>
      <c r="I106" s="67">
        <f t="shared" si="85"/>
        <v>-92.454545454545496</v>
      </c>
      <c r="J106" s="68">
        <f t="shared" si="86"/>
        <v>114</v>
      </c>
      <c r="K106" s="69">
        <v>9</v>
      </c>
      <c r="L106" s="70">
        <v>11</v>
      </c>
      <c r="M106" s="71">
        <f t="shared" si="87"/>
        <v>1492.4545454545455</v>
      </c>
      <c r="N106" s="67">
        <f t="shared" si="88"/>
        <v>99</v>
      </c>
      <c r="O106" s="72">
        <f t="shared" si="89"/>
        <v>80</v>
      </c>
      <c r="P106" s="73">
        <v>29</v>
      </c>
      <c r="Q106" s="74">
        <v>0</v>
      </c>
      <c r="R106" s="75">
        <v>17</v>
      </c>
      <c r="S106" s="76">
        <v>0</v>
      </c>
      <c r="T106" s="77">
        <v>27</v>
      </c>
      <c r="U106" s="78">
        <v>0</v>
      </c>
      <c r="V106" s="75">
        <v>140</v>
      </c>
      <c r="W106" s="78">
        <v>2</v>
      </c>
      <c r="X106" s="77">
        <v>48</v>
      </c>
      <c r="Y106" s="78">
        <v>0</v>
      </c>
      <c r="Z106" s="77">
        <v>142</v>
      </c>
      <c r="AA106" s="78">
        <v>0</v>
      </c>
      <c r="AB106" s="77">
        <v>146</v>
      </c>
      <c r="AC106" s="76">
        <v>2</v>
      </c>
      <c r="AD106" s="73">
        <v>139</v>
      </c>
      <c r="AE106" s="74">
        <v>0</v>
      </c>
      <c r="AF106" s="79">
        <v>119</v>
      </c>
      <c r="AG106" s="76">
        <v>2</v>
      </c>
      <c r="AH106" s="75">
        <v>107</v>
      </c>
      <c r="AI106" s="78">
        <v>2</v>
      </c>
      <c r="AJ106" s="75">
        <v>37</v>
      </c>
      <c r="AK106" s="78">
        <v>1</v>
      </c>
      <c r="AL106" s="50"/>
      <c r="AM106" s="23"/>
      <c r="AN106" s="50"/>
      <c r="AO106" s="80">
        <f t="shared" si="94"/>
        <v>1785</v>
      </c>
      <c r="AP106" s="56">
        <f t="shared" si="95"/>
        <v>1859</v>
      </c>
      <c r="AQ106" s="81">
        <f t="shared" si="96"/>
        <v>1790</v>
      </c>
      <c r="AR106" s="56">
        <f t="shared" si="97"/>
        <v>1200</v>
      </c>
      <c r="AS106" s="81">
        <f t="shared" si="98"/>
        <v>1681</v>
      </c>
      <c r="AT106" s="81">
        <f t="shared" si="99"/>
        <v>1200</v>
      </c>
      <c r="AU106" s="81">
        <f t="shared" si="100"/>
        <v>1200</v>
      </c>
      <c r="AV106" s="81">
        <f t="shared" si="101"/>
        <v>1200</v>
      </c>
      <c r="AW106" s="56">
        <f t="shared" si="102"/>
        <v>1383</v>
      </c>
      <c r="AX106" s="81">
        <f t="shared" si="103"/>
        <v>1400</v>
      </c>
      <c r="AY106" s="81">
        <f t="shared" si="104"/>
        <v>1719</v>
      </c>
      <c r="AZ106" s="2"/>
      <c r="BA106" s="82">
        <f t="shared" si="105"/>
        <v>15</v>
      </c>
      <c r="BB106" s="81">
        <f t="shared" si="106"/>
        <v>15</v>
      </c>
      <c r="BC106" s="81">
        <f t="shared" si="107"/>
        <v>12</v>
      </c>
      <c r="BD106" s="56">
        <f t="shared" si="108"/>
        <v>4</v>
      </c>
      <c r="BE106" s="81">
        <f t="shared" si="109"/>
        <v>8</v>
      </c>
      <c r="BF106" s="81">
        <f t="shared" si="110"/>
        <v>7</v>
      </c>
      <c r="BG106" s="81">
        <f t="shared" si="111"/>
        <v>5</v>
      </c>
      <c r="BH106" s="81">
        <f t="shared" si="112"/>
        <v>8</v>
      </c>
      <c r="BI106" s="81">
        <f t="shared" si="113"/>
        <v>8</v>
      </c>
      <c r="BJ106" s="81">
        <f t="shared" si="114"/>
        <v>8</v>
      </c>
      <c r="BK106" s="81">
        <f t="shared" si="115"/>
        <v>9</v>
      </c>
      <c r="BL106" s="57">
        <f t="shared" si="90"/>
        <v>99</v>
      </c>
      <c r="BM106" s="56">
        <f t="shared" si="91"/>
        <v>4</v>
      </c>
      <c r="BN106" s="56">
        <f t="shared" si="92"/>
        <v>15</v>
      </c>
      <c r="BO106" s="58">
        <f t="shared" si="93"/>
        <v>80</v>
      </c>
      <c r="BQ106" s="83">
        <f t="shared" si="116"/>
        <v>32</v>
      </c>
      <c r="BR106" s="84">
        <f t="shared" si="117"/>
        <v>114</v>
      </c>
    </row>
    <row r="107" spans="1:70" ht="15" customHeight="1" x14ac:dyDescent="0.25">
      <c r="A107" s="61">
        <v>103</v>
      </c>
      <c r="B107" s="62" t="s">
        <v>136</v>
      </c>
      <c r="C107" s="63" t="s">
        <v>31</v>
      </c>
      <c r="D107" s="89"/>
      <c r="E107" s="64">
        <f t="shared" si="83"/>
        <v>1419.18</v>
      </c>
      <c r="F107" s="65">
        <f t="shared" si="84"/>
        <v>19.179999999999993</v>
      </c>
      <c r="G107" s="67">
        <v>1400</v>
      </c>
      <c r="H107" s="66"/>
      <c r="I107" s="67">
        <f t="shared" si="85"/>
        <v>-223.5454545454545</v>
      </c>
      <c r="J107" s="68">
        <f t="shared" si="86"/>
        <v>128</v>
      </c>
      <c r="K107" s="69">
        <v>8</v>
      </c>
      <c r="L107" s="70">
        <v>11</v>
      </c>
      <c r="M107" s="71">
        <f t="shared" si="87"/>
        <v>1623.5454545454545</v>
      </c>
      <c r="N107" s="67">
        <f t="shared" si="88"/>
        <v>102</v>
      </c>
      <c r="O107" s="72">
        <f t="shared" si="89"/>
        <v>81</v>
      </c>
      <c r="P107" s="73">
        <v>30</v>
      </c>
      <c r="Q107" s="74">
        <v>1</v>
      </c>
      <c r="R107" s="75">
        <v>34</v>
      </c>
      <c r="S107" s="76">
        <v>2</v>
      </c>
      <c r="T107" s="77">
        <v>42</v>
      </c>
      <c r="U107" s="78">
        <v>0</v>
      </c>
      <c r="V107" s="75">
        <v>26</v>
      </c>
      <c r="W107" s="78">
        <v>0</v>
      </c>
      <c r="X107" s="77">
        <v>50</v>
      </c>
      <c r="Y107" s="78">
        <v>0</v>
      </c>
      <c r="Z107" s="77">
        <v>80</v>
      </c>
      <c r="AA107" s="78">
        <v>0</v>
      </c>
      <c r="AB107" s="77">
        <v>46</v>
      </c>
      <c r="AC107" s="76">
        <v>1</v>
      </c>
      <c r="AD107" s="73">
        <v>15</v>
      </c>
      <c r="AE107" s="74">
        <v>0</v>
      </c>
      <c r="AF107" s="79">
        <v>72</v>
      </c>
      <c r="AG107" s="76">
        <v>2</v>
      </c>
      <c r="AH107" s="75">
        <v>136</v>
      </c>
      <c r="AI107" s="78">
        <v>0</v>
      </c>
      <c r="AJ107" s="75">
        <v>129</v>
      </c>
      <c r="AK107" s="78">
        <v>2</v>
      </c>
      <c r="AL107" s="50"/>
      <c r="AM107" s="23"/>
      <c r="AN107" s="50"/>
      <c r="AO107" s="80">
        <f t="shared" si="94"/>
        <v>1769</v>
      </c>
      <c r="AP107" s="56">
        <f t="shared" si="95"/>
        <v>1758</v>
      </c>
      <c r="AQ107" s="81">
        <f t="shared" si="96"/>
        <v>1704</v>
      </c>
      <c r="AR107" s="56">
        <f t="shared" si="97"/>
        <v>1798</v>
      </c>
      <c r="AS107" s="81">
        <f t="shared" si="98"/>
        <v>1665</v>
      </c>
      <c r="AT107" s="81">
        <f t="shared" si="99"/>
        <v>1502</v>
      </c>
      <c r="AU107" s="81">
        <f t="shared" si="100"/>
        <v>1688</v>
      </c>
      <c r="AV107" s="81">
        <f t="shared" si="101"/>
        <v>1873</v>
      </c>
      <c r="AW107" s="56">
        <f t="shared" si="102"/>
        <v>1553</v>
      </c>
      <c r="AX107" s="81">
        <f t="shared" si="103"/>
        <v>1249</v>
      </c>
      <c r="AY107" s="81">
        <f t="shared" si="104"/>
        <v>1300</v>
      </c>
      <c r="AZ107" s="2"/>
      <c r="BA107" s="82">
        <f t="shared" si="105"/>
        <v>12</v>
      </c>
      <c r="BB107" s="81">
        <f t="shared" si="106"/>
        <v>9</v>
      </c>
      <c r="BC107" s="81">
        <f t="shared" si="107"/>
        <v>15</v>
      </c>
      <c r="BD107" s="56">
        <f t="shared" si="108"/>
        <v>10</v>
      </c>
      <c r="BE107" s="81">
        <f t="shared" si="109"/>
        <v>10</v>
      </c>
      <c r="BF107" s="81">
        <f t="shared" si="110"/>
        <v>10</v>
      </c>
      <c r="BG107" s="81">
        <f t="shared" si="111"/>
        <v>8</v>
      </c>
      <c r="BH107" s="81">
        <f t="shared" si="112"/>
        <v>7</v>
      </c>
      <c r="BI107" s="81">
        <f t="shared" si="113"/>
        <v>6</v>
      </c>
      <c r="BJ107" s="81">
        <f t="shared" si="114"/>
        <v>8</v>
      </c>
      <c r="BK107" s="81">
        <f t="shared" si="115"/>
        <v>7</v>
      </c>
      <c r="BL107" s="57">
        <f t="shared" si="90"/>
        <v>102</v>
      </c>
      <c r="BM107" s="56">
        <f t="shared" si="91"/>
        <v>6</v>
      </c>
      <c r="BN107" s="56">
        <f t="shared" si="92"/>
        <v>15</v>
      </c>
      <c r="BO107" s="58">
        <f t="shared" si="93"/>
        <v>81</v>
      </c>
      <c r="BQ107" s="83">
        <f t="shared" si="116"/>
        <v>19</v>
      </c>
      <c r="BR107" s="84">
        <f t="shared" si="117"/>
        <v>128</v>
      </c>
    </row>
    <row r="108" spans="1:70" ht="15" customHeight="1" x14ac:dyDescent="0.25">
      <c r="A108" s="61">
        <v>104</v>
      </c>
      <c r="B108" s="62" t="s">
        <v>137</v>
      </c>
      <c r="C108" s="63" t="s">
        <v>31</v>
      </c>
      <c r="D108" s="89"/>
      <c r="E108" s="64">
        <f t="shared" si="83"/>
        <v>1508.34</v>
      </c>
      <c r="F108" s="65">
        <f t="shared" si="84"/>
        <v>108.33999999999997</v>
      </c>
      <c r="G108" s="67">
        <v>1400</v>
      </c>
      <c r="H108" s="66"/>
      <c r="I108" s="67">
        <f t="shared" si="85"/>
        <v>-356.09090909090901</v>
      </c>
      <c r="J108" s="68">
        <f t="shared" si="86"/>
        <v>23</v>
      </c>
      <c r="K108" s="69">
        <v>14</v>
      </c>
      <c r="L108" s="70">
        <v>11</v>
      </c>
      <c r="M108" s="71">
        <f t="shared" si="87"/>
        <v>1756.090909090909</v>
      </c>
      <c r="N108" s="67">
        <f t="shared" si="88"/>
        <v>139</v>
      </c>
      <c r="O108" s="72">
        <f t="shared" si="89"/>
        <v>114</v>
      </c>
      <c r="P108" s="73">
        <v>31</v>
      </c>
      <c r="Q108" s="74">
        <v>2</v>
      </c>
      <c r="R108" s="75">
        <v>43</v>
      </c>
      <c r="S108" s="76">
        <v>2</v>
      </c>
      <c r="T108" s="77">
        <v>19</v>
      </c>
      <c r="U108" s="78">
        <v>0</v>
      </c>
      <c r="V108" s="75">
        <v>25</v>
      </c>
      <c r="W108" s="78">
        <v>1</v>
      </c>
      <c r="X108" s="77">
        <v>29</v>
      </c>
      <c r="Y108" s="78">
        <v>2</v>
      </c>
      <c r="Z108" s="77">
        <v>39</v>
      </c>
      <c r="AA108" s="78">
        <v>0</v>
      </c>
      <c r="AB108" s="77">
        <v>65</v>
      </c>
      <c r="AC108" s="76">
        <v>2</v>
      </c>
      <c r="AD108" s="73">
        <v>55</v>
      </c>
      <c r="AE108" s="74">
        <v>2</v>
      </c>
      <c r="AF108" s="79">
        <v>27</v>
      </c>
      <c r="AG108" s="76">
        <v>0</v>
      </c>
      <c r="AH108" s="75">
        <v>14</v>
      </c>
      <c r="AI108" s="78">
        <v>1</v>
      </c>
      <c r="AJ108" s="75">
        <v>23</v>
      </c>
      <c r="AK108" s="78">
        <v>2</v>
      </c>
      <c r="AL108" s="50"/>
      <c r="AM108" s="23"/>
      <c r="AN108" s="50"/>
      <c r="AO108" s="80">
        <f t="shared" si="94"/>
        <v>1767</v>
      </c>
      <c r="AP108" s="56">
        <f t="shared" si="95"/>
        <v>1694</v>
      </c>
      <c r="AQ108" s="81">
        <f t="shared" si="96"/>
        <v>1837</v>
      </c>
      <c r="AR108" s="56">
        <f t="shared" si="97"/>
        <v>1801</v>
      </c>
      <c r="AS108" s="81">
        <f t="shared" si="98"/>
        <v>1785</v>
      </c>
      <c r="AT108" s="81">
        <f t="shared" si="99"/>
        <v>1714</v>
      </c>
      <c r="AU108" s="81">
        <f t="shared" si="100"/>
        <v>1601</v>
      </c>
      <c r="AV108" s="81">
        <f t="shared" si="101"/>
        <v>1641</v>
      </c>
      <c r="AW108" s="56">
        <f t="shared" si="102"/>
        <v>1790</v>
      </c>
      <c r="AX108" s="81">
        <f t="shared" si="103"/>
        <v>1877</v>
      </c>
      <c r="AY108" s="81">
        <f t="shared" si="104"/>
        <v>1810</v>
      </c>
      <c r="AZ108" s="2"/>
      <c r="BA108" s="82">
        <f t="shared" si="105"/>
        <v>11</v>
      </c>
      <c r="BB108" s="81">
        <f t="shared" si="106"/>
        <v>13</v>
      </c>
      <c r="BC108" s="81">
        <f t="shared" si="107"/>
        <v>15</v>
      </c>
      <c r="BD108" s="56">
        <f t="shared" si="108"/>
        <v>13</v>
      </c>
      <c r="BE108" s="81">
        <f t="shared" si="109"/>
        <v>15</v>
      </c>
      <c r="BF108" s="81">
        <f t="shared" si="110"/>
        <v>14</v>
      </c>
      <c r="BG108" s="81">
        <f t="shared" si="111"/>
        <v>10</v>
      </c>
      <c r="BH108" s="81">
        <f t="shared" si="112"/>
        <v>12</v>
      </c>
      <c r="BI108" s="81">
        <f t="shared" si="113"/>
        <v>12</v>
      </c>
      <c r="BJ108" s="81">
        <f t="shared" si="114"/>
        <v>12</v>
      </c>
      <c r="BK108" s="81">
        <f t="shared" si="115"/>
        <v>12</v>
      </c>
      <c r="BL108" s="57">
        <f t="shared" si="90"/>
        <v>139</v>
      </c>
      <c r="BM108" s="56">
        <f t="shared" si="91"/>
        <v>10</v>
      </c>
      <c r="BN108" s="56">
        <f t="shared" si="92"/>
        <v>15</v>
      </c>
      <c r="BO108" s="58">
        <f t="shared" si="93"/>
        <v>114</v>
      </c>
      <c r="BQ108" s="83">
        <f t="shared" si="116"/>
        <v>124</v>
      </c>
      <c r="BR108" s="84">
        <f t="shared" si="117"/>
        <v>23</v>
      </c>
    </row>
    <row r="109" spans="1:70" ht="15" customHeight="1" x14ac:dyDescent="0.25">
      <c r="A109" s="61">
        <v>105</v>
      </c>
      <c r="B109" s="62" t="s">
        <v>138</v>
      </c>
      <c r="C109" s="63" t="s">
        <v>31</v>
      </c>
      <c r="D109" s="89"/>
      <c r="E109" s="64">
        <f t="shared" si="83"/>
        <v>1455.38</v>
      </c>
      <c r="F109" s="65">
        <f t="shared" si="84"/>
        <v>55.38</v>
      </c>
      <c r="G109" s="67">
        <v>1400</v>
      </c>
      <c r="H109" s="66"/>
      <c r="I109" s="67">
        <f t="shared" si="85"/>
        <v>-251.72727272727275</v>
      </c>
      <c r="J109" s="68">
        <f t="shared" si="86"/>
        <v>78</v>
      </c>
      <c r="K109" s="69">
        <v>11</v>
      </c>
      <c r="L109" s="70">
        <v>11</v>
      </c>
      <c r="M109" s="71">
        <f t="shared" si="87"/>
        <v>1651.7272727272727</v>
      </c>
      <c r="N109" s="67">
        <f t="shared" si="88"/>
        <v>108</v>
      </c>
      <c r="O109" s="72">
        <f t="shared" si="89"/>
        <v>90</v>
      </c>
      <c r="P109" s="73">
        <v>32</v>
      </c>
      <c r="Q109" s="74">
        <v>2</v>
      </c>
      <c r="R109" s="75">
        <v>24</v>
      </c>
      <c r="S109" s="76">
        <v>0</v>
      </c>
      <c r="T109" s="77">
        <v>40</v>
      </c>
      <c r="U109" s="78">
        <v>0</v>
      </c>
      <c r="V109" s="75">
        <v>62</v>
      </c>
      <c r="W109" s="78">
        <v>0</v>
      </c>
      <c r="X109" s="77">
        <v>78</v>
      </c>
      <c r="Y109" s="78">
        <v>0</v>
      </c>
      <c r="Z109" s="77">
        <v>15</v>
      </c>
      <c r="AA109" s="78">
        <v>0</v>
      </c>
      <c r="AB109" s="77">
        <v>117</v>
      </c>
      <c r="AC109" s="76">
        <v>2</v>
      </c>
      <c r="AD109" s="73">
        <v>46</v>
      </c>
      <c r="AE109" s="74">
        <v>1</v>
      </c>
      <c r="AF109" s="79">
        <v>69</v>
      </c>
      <c r="AG109" s="76">
        <v>2</v>
      </c>
      <c r="AH109" s="75">
        <v>34</v>
      </c>
      <c r="AI109" s="78">
        <v>2</v>
      </c>
      <c r="AJ109" s="75">
        <v>85</v>
      </c>
      <c r="AK109" s="78">
        <v>2</v>
      </c>
      <c r="AL109" s="50"/>
      <c r="AM109" s="23"/>
      <c r="AN109" s="50"/>
      <c r="AO109" s="80">
        <f t="shared" si="94"/>
        <v>1766</v>
      </c>
      <c r="AP109" s="56">
        <f t="shared" si="95"/>
        <v>1810</v>
      </c>
      <c r="AQ109" s="81">
        <f t="shared" si="96"/>
        <v>1714</v>
      </c>
      <c r="AR109" s="56">
        <f t="shared" si="97"/>
        <v>1609</v>
      </c>
      <c r="AS109" s="81">
        <f t="shared" si="98"/>
        <v>1509</v>
      </c>
      <c r="AT109" s="81">
        <f t="shared" si="99"/>
        <v>1873</v>
      </c>
      <c r="AU109" s="81">
        <f t="shared" si="100"/>
        <v>1392</v>
      </c>
      <c r="AV109" s="81">
        <f t="shared" si="101"/>
        <v>1688</v>
      </c>
      <c r="AW109" s="56">
        <f t="shared" si="102"/>
        <v>1574</v>
      </c>
      <c r="AX109" s="81">
        <f t="shared" si="103"/>
        <v>1758</v>
      </c>
      <c r="AY109" s="81">
        <f t="shared" si="104"/>
        <v>1476</v>
      </c>
      <c r="AZ109" s="2"/>
      <c r="BA109" s="82">
        <f t="shared" si="105"/>
        <v>13</v>
      </c>
      <c r="BB109" s="81">
        <f t="shared" si="106"/>
        <v>13</v>
      </c>
      <c r="BC109" s="81">
        <f t="shared" si="107"/>
        <v>14</v>
      </c>
      <c r="BD109" s="56">
        <f t="shared" si="108"/>
        <v>12</v>
      </c>
      <c r="BE109" s="81">
        <f t="shared" si="109"/>
        <v>10</v>
      </c>
      <c r="BF109" s="81">
        <f t="shared" si="110"/>
        <v>7</v>
      </c>
      <c r="BG109" s="81">
        <f t="shared" si="111"/>
        <v>4</v>
      </c>
      <c r="BH109" s="81">
        <f t="shared" si="112"/>
        <v>8</v>
      </c>
      <c r="BI109" s="81">
        <f t="shared" si="113"/>
        <v>9</v>
      </c>
      <c r="BJ109" s="81">
        <f t="shared" si="114"/>
        <v>9</v>
      </c>
      <c r="BK109" s="81">
        <f t="shared" si="115"/>
        <v>9</v>
      </c>
      <c r="BL109" s="57">
        <f t="shared" si="90"/>
        <v>108</v>
      </c>
      <c r="BM109" s="56">
        <f t="shared" si="91"/>
        <v>4</v>
      </c>
      <c r="BN109" s="56">
        <f t="shared" si="92"/>
        <v>14</v>
      </c>
      <c r="BO109" s="58">
        <f t="shared" si="93"/>
        <v>90</v>
      </c>
      <c r="BQ109" s="83">
        <f t="shared" si="116"/>
        <v>69</v>
      </c>
      <c r="BR109" s="84">
        <f t="shared" si="117"/>
        <v>78</v>
      </c>
    </row>
    <row r="110" spans="1:70" ht="15" customHeight="1" x14ac:dyDescent="0.25">
      <c r="A110" s="61">
        <v>106</v>
      </c>
      <c r="B110" s="62" t="s">
        <v>139</v>
      </c>
      <c r="C110" s="63" t="s">
        <v>31</v>
      </c>
      <c r="D110" s="89"/>
      <c r="E110" s="64">
        <f t="shared" si="83"/>
        <v>1436.4</v>
      </c>
      <c r="F110" s="65">
        <f t="shared" si="84"/>
        <v>36.399999999999991</v>
      </c>
      <c r="G110" s="67">
        <v>1400</v>
      </c>
      <c r="H110" s="66"/>
      <c r="I110" s="67">
        <f t="shared" si="85"/>
        <v>-301.81818181818176</v>
      </c>
      <c r="J110" s="68">
        <f t="shared" si="86"/>
        <v>123</v>
      </c>
      <c r="K110" s="69">
        <v>8</v>
      </c>
      <c r="L110" s="70">
        <v>11</v>
      </c>
      <c r="M110" s="71">
        <f t="shared" si="87"/>
        <v>1701.8181818181818</v>
      </c>
      <c r="N110" s="67">
        <f t="shared" si="88"/>
        <v>108</v>
      </c>
      <c r="O110" s="72">
        <f t="shared" si="89"/>
        <v>84</v>
      </c>
      <c r="P110" s="73">
        <v>33</v>
      </c>
      <c r="Q110" s="74">
        <v>1</v>
      </c>
      <c r="R110" s="75">
        <v>1</v>
      </c>
      <c r="S110" s="76">
        <v>0</v>
      </c>
      <c r="T110" s="77">
        <v>32</v>
      </c>
      <c r="U110" s="78">
        <v>0</v>
      </c>
      <c r="V110" s="75">
        <v>46</v>
      </c>
      <c r="W110" s="78">
        <v>1</v>
      </c>
      <c r="X110" s="77">
        <v>84</v>
      </c>
      <c r="Y110" s="78">
        <v>2</v>
      </c>
      <c r="Z110" s="77">
        <v>66</v>
      </c>
      <c r="AA110" s="78">
        <v>0</v>
      </c>
      <c r="AB110" s="77">
        <v>48</v>
      </c>
      <c r="AC110" s="76">
        <v>0</v>
      </c>
      <c r="AD110" s="73">
        <v>56</v>
      </c>
      <c r="AE110" s="74">
        <v>2</v>
      </c>
      <c r="AF110" s="79">
        <v>50</v>
      </c>
      <c r="AG110" s="76">
        <v>0</v>
      </c>
      <c r="AH110" s="75">
        <v>57</v>
      </c>
      <c r="AI110" s="78">
        <v>0</v>
      </c>
      <c r="AJ110" s="75">
        <v>68</v>
      </c>
      <c r="AK110" s="78">
        <v>2</v>
      </c>
      <c r="AL110" s="50"/>
      <c r="AM110" s="23"/>
      <c r="AN110" s="50"/>
      <c r="AO110" s="80">
        <f t="shared" si="94"/>
        <v>1764</v>
      </c>
      <c r="AP110" s="56">
        <f t="shared" si="95"/>
        <v>2244</v>
      </c>
      <c r="AQ110" s="81">
        <f t="shared" si="96"/>
        <v>1766</v>
      </c>
      <c r="AR110" s="56">
        <f t="shared" si="97"/>
        <v>1688</v>
      </c>
      <c r="AS110" s="81">
        <f t="shared" si="98"/>
        <v>1487</v>
      </c>
      <c r="AT110" s="81">
        <f t="shared" si="99"/>
        <v>1594</v>
      </c>
      <c r="AU110" s="81">
        <f t="shared" si="100"/>
        <v>1681</v>
      </c>
      <c r="AV110" s="81">
        <f t="shared" si="101"/>
        <v>1628</v>
      </c>
      <c r="AW110" s="56">
        <f t="shared" si="102"/>
        <v>1665</v>
      </c>
      <c r="AX110" s="81">
        <f t="shared" si="103"/>
        <v>1623</v>
      </c>
      <c r="AY110" s="81">
        <f t="shared" si="104"/>
        <v>1580</v>
      </c>
      <c r="AZ110" s="2"/>
      <c r="BA110" s="82">
        <f t="shared" si="105"/>
        <v>12</v>
      </c>
      <c r="BB110" s="81">
        <f t="shared" si="106"/>
        <v>18</v>
      </c>
      <c r="BC110" s="81">
        <f t="shared" si="107"/>
        <v>13</v>
      </c>
      <c r="BD110" s="56">
        <f t="shared" si="108"/>
        <v>8</v>
      </c>
      <c r="BE110" s="81">
        <f t="shared" si="109"/>
        <v>6</v>
      </c>
      <c r="BF110" s="81">
        <f t="shared" si="110"/>
        <v>13</v>
      </c>
      <c r="BG110" s="81">
        <f t="shared" si="111"/>
        <v>8</v>
      </c>
      <c r="BH110" s="81">
        <f t="shared" si="112"/>
        <v>6</v>
      </c>
      <c r="BI110" s="81">
        <f t="shared" si="113"/>
        <v>10</v>
      </c>
      <c r="BJ110" s="81">
        <f t="shared" si="114"/>
        <v>8</v>
      </c>
      <c r="BK110" s="81">
        <f t="shared" si="115"/>
        <v>6</v>
      </c>
      <c r="BL110" s="57">
        <f t="shared" si="90"/>
        <v>108</v>
      </c>
      <c r="BM110" s="56">
        <f t="shared" si="91"/>
        <v>6</v>
      </c>
      <c r="BN110" s="56">
        <f t="shared" si="92"/>
        <v>18</v>
      </c>
      <c r="BO110" s="58">
        <f t="shared" si="93"/>
        <v>84</v>
      </c>
      <c r="BQ110" s="83">
        <f t="shared" si="116"/>
        <v>24</v>
      </c>
      <c r="BR110" s="84">
        <f t="shared" si="117"/>
        <v>123</v>
      </c>
    </row>
    <row r="111" spans="1:70" ht="15" customHeight="1" x14ac:dyDescent="0.25">
      <c r="A111" s="61">
        <v>107</v>
      </c>
      <c r="B111" s="62" t="s">
        <v>140</v>
      </c>
      <c r="C111" s="63" t="s">
        <v>31</v>
      </c>
      <c r="D111" s="89"/>
      <c r="E111" s="64">
        <f t="shared" si="83"/>
        <v>1419.44</v>
      </c>
      <c r="F111" s="65">
        <f t="shared" si="84"/>
        <v>19.440000000000008</v>
      </c>
      <c r="G111" s="67">
        <v>1400</v>
      </c>
      <c r="H111" s="66"/>
      <c r="I111" s="67">
        <f t="shared" si="85"/>
        <v>-224.72727272727275</v>
      </c>
      <c r="J111" s="68">
        <f t="shared" si="86"/>
        <v>125</v>
      </c>
      <c r="K111" s="69">
        <v>8</v>
      </c>
      <c r="L111" s="70">
        <v>11</v>
      </c>
      <c r="M111" s="71">
        <f t="shared" si="87"/>
        <v>1624.7272727272727</v>
      </c>
      <c r="N111" s="67">
        <f t="shared" si="88"/>
        <v>103</v>
      </c>
      <c r="O111" s="72">
        <f t="shared" si="89"/>
        <v>83</v>
      </c>
      <c r="P111" s="73">
        <v>34</v>
      </c>
      <c r="Q111" s="74">
        <v>1</v>
      </c>
      <c r="R111" s="75">
        <v>30</v>
      </c>
      <c r="S111" s="76">
        <v>0</v>
      </c>
      <c r="T111" s="77">
        <v>46</v>
      </c>
      <c r="U111" s="78">
        <v>2</v>
      </c>
      <c r="V111" s="75">
        <v>32</v>
      </c>
      <c r="W111" s="78">
        <v>0</v>
      </c>
      <c r="X111" s="77">
        <v>56</v>
      </c>
      <c r="Y111" s="78">
        <v>1</v>
      </c>
      <c r="Z111" s="77">
        <v>68</v>
      </c>
      <c r="AA111" s="78">
        <v>2</v>
      </c>
      <c r="AB111" s="77">
        <v>58</v>
      </c>
      <c r="AC111" s="76">
        <v>0</v>
      </c>
      <c r="AD111" s="73">
        <v>70</v>
      </c>
      <c r="AE111" s="74">
        <v>0</v>
      </c>
      <c r="AF111" s="79">
        <v>76</v>
      </c>
      <c r="AG111" s="76">
        <v>0</v>
      </c>
      <c r="AH111" s="75">
        <v>102</v>
      </c>
      <c r="AI111" s="78">
        <v>0</v>
      </c>
      <c r="AJ111" s="75">
        <v>72</v>
      </c>
      <c r="AK111" s="78">
        <v>2</v>
      </c>
      <c r="AL111" s="50"/>
      <c r="AM111" s="23"/>
      <c r="AN111" s="50"/>
      <c r="AO111" s="80">
        <f t="shared" si="94"/>
        <v>1758</v>
      </c>
      <c r="AP111" s="56">
        <f t="shared" si="95"/>
        <v>1769</v>
      </c>
      <c r="AQ111" s="81">
        <f t="shared" si="96"/>
        <v>1688</v>
      </c>
      <c r="AR111" s="56">
        <f t="shared" si="97"/>
        <v>1766</v>
      </c>
      <c r="AS111" s="81">
        <f t="shared" si="98"/>
        <v>1628</v>
      </c>
      <c r="AT111" s="81">
        <f t="shared" si="99"/>
        <v>1580</v>
      </c>
      <c r="AU111" s="81">
        <f t="shared" si="100"/>
        <v>1621</v>
      </c>
      <c r="AV111" s="81">
        <f t="shared" si="101"/>
        <v>1572</v>
      </c>
      <c r="AW111" s="56">
        <f t="shared" si="102"/>
        <v>1537</v>
      </c>
      <c r="AX111" s="81">
        <f t="shared" si="103"/>
        <v>1400</v>
      </c>
      <c r="AY111" s="81">
        <f t="shared" si="104"/>
        <v>1553</v>
      </c>
      <c r="AZ111" s="2"/>
      <c r="BA111" s="82">
        <f t="shared" si="105"/>
        <v>9</v>
      </c>
      <c r="BB111" s="81">
        <f t="shared" si="106"/>
        <v>12</v>
      </c>
      <c r="BC111" s="81">
        <f t="shared" si="107"/>
        <v>8</v>
      </c>
      <c r="BD111" s="56">
        <f t="shared" si="108"/>
        <v>13</v>
      </c>
      <c r="BE111" s="81">
        <f t="shared" si="109"/>
        <v>6</v>
      </c>
      <c r="BF111" s="81">
        <f t="shared" si="110"/>
        <v>6</v>
      </c>
      <c r="BG111" s="81">
        <f t="shared" si="111"/>
        <v>14</v>
      </c>
      <c r="BH111" s="81">
        <f t="shared" si="112"/>
        <v>12</v>
      </c>
      <c r="BI111" s="81">
        <f t="shared" si="113"/>
        <v>8</v>
      </c>
      <c r="BJ111" s="81">
        <f t="shared" si="114"/>
        <v>9</v>
      </c>
      <c r="BK111" s="81">
        <f t="shared" si="115"/>
        <v>6</v>
      </c>
      <c r="BL111" s="57">
        <f t="shared" si="90"/>
        <v>103</v>
      </c>
      <c r="BM111" s="56">
        <f t="shared" si="91"/>
        <v>6</v>
      </c>
      <c r="BN111" s="56">
        <f t="shared" si="92"/>
        <v>14</v>
      </c>
      <c r="BO111" s="58">
        <f t="shared" si="93"/>
        <v>83</v>
      </c>
      <c r="BQ111" s="83">
        <f t="shared" si="116"/>
        <v>22</v>
      </c>
      <c r="BR111" s="84">
        <f t="shared" si="117"/>
        <v>125</v>
      </c>
    </row>
    <row r="112" spans="1:70" ht="15" customHeight="1" x14ac:dyDescent="0.25">
      <c r="A112" s="61">
        <v>108</v>
      </c>
      <c r="B112" s="62" t="s">
        <v>141</v>
      </c>
      <c r="C112" s="63" t="s">
        <v>44</v>
      </c>
      <c r="D112" s="89"/>
      <c r="E112" s="64">
        <f t="shared" si="83"/>
        <v>1483.64</v>
      </c>
      <c r="F112" s="65">
        <f t="shared" si="84"/>
        <v>83.640000000000015</v>
      </c>
      <c r="G112" s="67">
        <v>1400</v>
      </c>
      <c r="H112" s="66"/>
      <c r="I112" s="67">
        <f t="shared" si="85"/>
        <v>-334.72727272727275</v>
      </c>
      <c r="J112" s="68">
        <f t="shared" si="86"/>
        <v>55</v>
      </c>
      <c r="K112" s="69">
        <v>12</v>
      </c>
      <c r="L112" s="70">
        <v>11</v>
      </c>
      <c r="M112" s="71">
        <f t="shared" si="87"/>
        <v>1734.7272727272727</v>
      </c>
      <c r="N112" s="67">
        <f t="shared" si="88"/>
        <v>130</v>
      </c>
      <c r="O112" s="72">
        <f t="shared" si="89"/>
        <v>106</v>
      </c>
      <c r="P112" s="73">
        <v>35</v>
      </c>
      <c r="Q112" s="74">
        <v>1</v>
      </c>
      <c r="R112" s="75">
        <v>37</v>
      </c>
      <c r="S112" s="76">
        <v>2</v>
      </c>
      <c r="T112" s="77">
        <v>39</v>
      </c>
      <c r="U112" s="78">
        <v>0</v>
      </c>
      <c r="V112" s="75">
        <v>43</v>
      </c>
      <c r="W112" s="78">
        <v>2</v>
      </c>
      <c r="X112" s="77">
        <v>33</v>
      </c>
      <c r="Y112" s="78">
        <v>0</v>
      </c>
      <c r="Z112" s="77">
        <v>29</v>
      </c>
      <c r="AA112" s="78">
        <v>2</v>
      </c>
      <c r="AB112" s="77">
        <v>14</v>
      </c>
      <c r="AC112" s="76">
        <v>0</v>
      </c>
      <c r="AD112" s="73">
        <v>23</v>
      </c>
      <c r="AE112" s="74">
        <v>0</v>
      </c>
      <c r="AF112" s="79">
        <v>65</v>
      </c>
      <c r="AG112" s="76">
        <v>1</v>
      </c>
      <c r="AH112" s="75">
        <v>41</v>
      </c>
      <c r="AI112" s="78">
        <v>2</v>
      </c>
      <c r="AJ112" s="75">
        <v>53</v>
      </c>
      <c r="AK112" s="78">
        <v>2</v>
      </c>
      <c r="AL112" s="50"/>
      <c r="AM112" s="23"/>
      <c r="AN112" s="50"/>
      <c r="AO112" s="80">
        <f t="shared" si="94"/>
        <v>1749</v>
      </c>
      <c r="AP112" s="56">
        <f t="shared" si="95"/>
        <v>1719</v>
      </c>
      <c r="AQ112" s="81">
        <f t="shared" si="96"/>
        <v>1714</v>
      </c>
      <c r="AR112" s="56">
        <f t="shared" si="97"/>
        <v>1694</v>
      </c>
      <c r="AS112" s="81">
        <f t="shared" si="98"/>
        <v>1764</v>
      </c>
      <c r="AT112" s="81">
        <f t="shared" si="99"/>
        <v>1785</v>
      </c>
      <c r="AU112" s="81">
        <f t="shared" si="100"/>
        <v>1877</v>
      </c>
      <c r="AV112" s="81">
        <f t="shared" si="101"/>
        <v>1810</v>
      </c>
      <c r="AW112" s="56">
        <f t="shared" si="102"/>
        <v>1601</v>
      </c>
      <c r="AX112" s="81">
        <f t="shared" si="103"/>
        <v>1711</v>
      </c>
      <c r="AY112" s="81">
        <f t="shared" si="104"/>
        <v>1658</v>
      </c>
      <c r="AZ112" s="2"/>
      <c r="BA112" s="82">
        <f t="shared" si="105"/>
        <v>13</v>
      </c>
      <c r="BB112" s="81">
        <f t="shared" si="106"/>
        <v>9</v>
      </c>
      <c r="BC112" s="81">
        <f t="shared" si="107"/>
        <v>14</v>
      </c>
      <c r="BD112" s="56">
        <f t="shared" si="108"/>
        <v>13</v>
      </c>
      <c r="BE112" s="81">
        <f t="shared" si="109"/>
        <v>12</v>
      </c>
      <c r="BF112" s="81">
        <f t="shared" si="110"/>
        <v>15</v>
      </c>
      <c r="BG112" s="81">
        <f t="shared" si="111"/>
        <v>12</v>
      </c>
      <c r="BH112" s="81">
        <f t="shared" si="112"/>
        <v>12</v>
      </c>
      <c r="BI112" s="81">
        <f t="shared" si="113"/>
        <v>10</v>
      </c>
      <c r="BJ112" s="81">
        <f t="shared" si="114"/>
        <v>10</v>
      </c>
      <c r="BK112" s="81">
        <f t="shared" si="115"/>
        <v>10</v>
      </c>
      <c r="BL112" s="57">
        <f t="shared" si="90"/>
        <v>130</v>
      </c>
      <c r="BM112" s="56">
        <f t="shared" si="91"/>
        <v>9</v>
      </c>
      <c r="BN112" s="56">
        <f t="shared" si="92"/>
        <v>15</v>
      </c>
      <c r="BO112" s="58">
        <f t="shared" si="93"/>
        <v>106</v>
      </c>
      <c r="BQ112" s="83">
        <f t="shared" si="116"/>
        <v>92</v>
      </c>
      <c r="BR112" s="84">
        <f t="shared" si="117"/>
        <v>55</v>
      </c>
    </row>
    <row r="113" spans="1:70" ht="15" customHeight="1" x14ac:dyDescent="0.25">
      <c r="A113" s="61">
        <v>109</v>
      </c>
      <c r="B113" s="62" t="s">
        <v>142</v>
      </c>
      <c r="C113" s="63" t="s">
        <v>31</v>
      </c>
      <c r="D113" s="89"/>
      <c r="E113" s="64">
        <f t="shared" si="83"/>
        <v>1479.4</v>
      </c>
      <c r="F113" s="65">
        <f t="shared" si="84"/>
        <v>79.400000000000006</v>
      </c>
      <c r="G113" s="67">
        <v>1400</v>
      </c>
      <c r="H113" s="66"/>
      <c r="I113" s="67">
        <f t="shared" si="85"/>
        <v>-315.4545454545455</v>
      </c>
      <c r="J113" s="68">
        <f t="shared" si="86"/>
        <v>56</v>
      </c>
      <c r="K113" s="69">
        <v>12</v>
      </c>
      <c r="L113" s="70">
        <v>11</v>
      </c>
      <c r="M113" s="71">
        <f t="shared" si="87"/>
        <v>1715.4545454545455</v>
      </c>
      <c r="N113" s="67">
        <f t="shared" si="88"/>
        <v>129</v>
      </c>
      <c r="O113" s="72">
        <f t="shared" si="89"/>
        <v>107</v>
      </c>
      <c r="P113" s="73">
        <v>36</v>
      </c>
      <c r="Q113" s="74">
        <v>0</v>
      </c>
      <c r="R113" s="75">
        <v>58</v>
      </c>
      <c r="S113" s="76">
        <v>2</v>
      </c>
      <c r="T113" s="77">
        <v>48</v>
      </c>
      <c r="U113" s="78">
        <v>2</v>
      </c>
      <c r="V113" s="75">
        <v>24</v>
      </c>
      <c r="W113" s="78">
        <v>1</v>
      </c>
      <c r="X113" s="77">
        <v>30</v>
      </c>
      <c r="Y113" s="78">
        <v>2</v>
      </c>
      <c r="Z113" s="77">
        <v>20</v>
      </c>
      <c r="AA113" s="78">
        <v>0</v>
      </c>
      <c r="AB113" s="77">
        <v>44</v>
      </c>
      <c r="AC113" s="76">
        <v>0</v>
      </c>
      <c r="AD113" s="73">
        <v>38</v>
      </c>
      <c r="AE113" s="74">
        <v>0</v>
      </c>
      <c r="AF113" s="79">
        <v>34</v>
      </c>
      <c r="AG113" s="76">
        <v>2</v>
      </c>
      <c r="AH113" s="75">
        <v>60</v>
      </c>
      <c r="AI113" s="78">
        <v>1</v>
      </c>
      <c r="AJ113" s="75">
        <v>50</v>
      </c>
      <c r="AK113" s="78">
        <v>2</v>
      </c>
      <c r="AL113" s="50"/>
      <c r="AM113" s="23"/>
      <c r="AN113" s="50"/>
      <c r="AO113" s="80">
        <f t="shared" si="94"/>
        <v>1719</v>
      </c>
      <c r="AP113" s="56">
        <f t="shared" si="95"/>
        <v>1621</v>
      </c>
      <c r="AQ113" s="81">
        <f t="shared" si="96"/>
        <v>1681</v>
      </c>
      <c r="AR113" s="56">
        <f t="shared" si="97"/>
        <v>1810</v>
      </c>
      <c r="AS113" s="81">
        <f t="shared" si="98"/>
        <v>1769</v>
      </c>
      <c r="AT113" s="81">
        <f t="shared" si="99"/>
        <v>1830</v>
      </c>
      <c r="AU113" s="81">
        <f t="shared" si="100"/>
        <v>1689</v>
      </c>
      <c r="AV113" s="81">
        <f t="shared" si="101"/>
        <v>1717</v>
      </c>
      <c r="AW113" s="56">
        <f t="shared" si="102"/>
        <v>1758</v>
      </c>
      <c r="AX113" s="81">
        <f t="shared" si="103"/>
        <v>1611</v>
      </c>
      <c r="AY113" s="81">
        <f t="shared" si="104"/>
        <v>1665</v>
      </c>
      <c r="AZ113" s="2"/>
      <c r="BA113" s="82">
        <f t="shared" si="105"/>
        <v>12</v>
      </c>
      <c r="BB113" s="81">
        <f t="shared" si="106"/>
        <v>14</v>
      </c>
      <c r="BC113" s="81">
        <f t="shared" si="107"/>
        <v>8</v>
      </c>
      <c r="BD113" s="56">
        <f t="shared" si="108"/>
        <v>13</v>
      </c>
      <c r="BE113" s="81">
        <f t="shared" si="109"/>
        <v>12</v>
      </c>
      <c r="BF113" s="81">
        <f t="shared" si="110"/>
        <v>14</v>
      </c>
      <c r="BG113" s="81">
        <f t="shared" si="111"/>
        <v>13</v>
      </c>
      <c r="BH113" s="81">
        <f t="shared" si="112"/>
        <v>12</v>
      </c>
      <c r="BI113" s="81">
        <f t="shared" si="113"/>
        <v>9</v>
      </c>
      <c r="BJ113" s="81">
        <f t="shared" si="114"/>
        <v>12</v>
      </c>
      <c r="BK113" s="81">
        <f t="shared" si="115"/>
        <v>10</v>
      </c>
      <c r="BL113" s="57">
        <f t="shared" si="90"/>
        <v>129</v>
      </c>
      <c r="BM113" s="56">
        <f t="shared" si="91"/>
        <v>8</v>
      </c>
      <c r="BN113" s="56">
        <f t="shared" si="92"/>
        <v>14</v>
      </c>
      <c r="BO113" s="58">
        <f t="shared" si="93"/>
        <v>107</v>
      </c>
      <c r="BQ113" s="83">
        <f t="shared" si="116"/>
        <v>91</v>
      </c>
      <c r="BR113" s="84">
        <f t="shared" si="117"/>
        <v>56</v>
      </c>
    </row>
    <row r="114" spans="1:70" ht="15" customHeight="1" x14ac:dyDescent="0.25">
      <c r="A114" s="61">
        <v>110</v>
      </c>
      <c r="B114" s="62" t="s">
        <v>143</v>
      </c>
      <c r="C114" s="63" t="s">
        <v>31</v>
      </c>
      <c r="D114" s="89"/>
      <c r="E114" s="64">
        <f t="shared" si="83"/>
        <v>1499.24</v>
      </c>
      <c r="F114" s="65">
        <f t="shared" si="84"/>
        <v>99.240000000000009</v>
      </c>
      <c r="G114" s="67">
        <v>1400</v>
      </c>
      <c r="H114" s="66"/>
      <c r="I114" s="67">
        <f t="shared" si="85"/>
        <v>-314.72727272727275</v>
      </c>
      <c r="J114" s="68">
        <f t="shared" si="86"/>
        <v>24</v>
      </c>
      <c r="K114" s="69">
        <v>14</v>
      </c>
      <c r="L114" s="70">
        <v>11</v>
      </c>
      <c r="M114" s="71">
        <f t="shared" si="87"/>
        <v>1714.7272727272727</v>
      </c>
      <c r="N114" s="67">
        <f t="shared" si="88"/>
        <v>128</v>
      </c>
      <c r="O114" s="72">
        <f t="shared" si="89"/>
        <v>106</v>
      </c>
      <c r="P114" s="73">
        <v>37</v>
      </c>
      <c r="Q114" s="74">
        <v>1</v>
      </c>
      <c r="R114" s="75">
        <v>35</v>
      </c>
      <c r="S114" s="76">
        <v>0</v>
      </c>
      <c r="T114" s="77">
        <v>41</v>
      </c>
      <c r="U114" s="78">
        <v>2</v>
      </c>
      <c r="V114" s="75">
        <v>49</v>
      </c>
      <c r="W114" s="78">
        <v>0</v>
      </c>
      <c r="X114" s="77">
        <v>43</v>
      </c>
      <c r="Y114" s="78">
        <v>2</v>
      </c>
      <c r="Z114" s="77">
        <v>31</v>
      </c>
      <c r="AA114" s="78">
        <v>1</v>
      </c>
      <c r="AB114" s="77">
        <v>25</v>
      </c>
      <c r="AC114" s="76">
        <v>1</v>
      </c>
      <c r="AD114" s="73">
        <v>47</v>
      </c>
      <c r="AE114" s="74">
        <v>1</v>
      </c>
      <c r="AF114" s="79">
        <v>61</v>
      </c>
      <c r="AG114" s="76">
        <v>2</v>
      </c>
      <c r="AH114" s="75">
        <v>51</v>
      </c>
      <c r="AI114" s="78">
        <v>2</v>
      </c>
      <c r="AJ114" s="75">
        <v>27</v>
      </c>
      <c r="AK114" s="78">
        <v>2</v>
      </c>
      <c r="AL114" s="50"/>
      <c r="AM114" s="23"/>
      <c r="AN114" s="50"/>
      <c r="AO114" s="80">
        <f t="shared" si="94"/>
        <v>1719</v>
      </c>
      <c r="AP114" s="56">
        <f t="shared" si="95"/>
        <v>1749</v>
      </c>
      <c r="AQ114" s="81">
        <f t="shared" si="96"/>
        <v>1711</v>
      </c>
      <c r="AR114" s="56">
        <f t="shared" si="97"/>
        <v>1675</v>
      </c>
      <c r="AS114" s="81">
        <f t="shared" si="98"/>
        <v>1694</v>
      </c>
      <c r="AT114" s="81">
        <f t="shared" si="99"/>
        <v>1767</v>
      </c>
      <c r="AU114" s="81">
        <f t="shared" si="100"/>
        <v>1801</v>
      </c>
      <c r="AV114" s="81">
        <f t="shared" si="101"/>
        <v>1684</v>
      </c>
      <c r="AW114" s="56">
        <f t="shared" si="102"/>
        <v>1610</v>
      </c>
      <c r="AX114" s="81">
        <f t="shared" si="103"/>
        <v>1662</v>
      </c>
      <c r="AY114" s="81">
        <f t="shared" si="104"/>
        <v>1790</v>
      </c>
      <c r="AZ114" s="2"/>
      <c r="BA114" s="82">
        <f t="shared" si="105"/>
        <v>9</v>
      </c>
      <c r="BB114" s="81">
        <f t="shared" si="106"/>
        <v>13</v>
      </c>
      <c r="BC114" s="81">
        <f t="shared" si="107"/>
        <v>10</v>
      </c>
      <c r="BD114" s="56">
        <f t="shared" si="108"/>
        <v>13</v>
      </c>
      <c r="BE114" s="81">
        <f t="shared" si="109"/>
        <v>13</v>
      </c>
      <c r="BF114" s="81">
        <f t="shared" si="110"/>
        <v>11</v>
      </c>
      <c r="BG114" s="81">
        <f t="shared" si="111"/>
        <v>13</v>
      </c>
      <c r="BH114" s="81">
        <f t="shared" si="112"/>
        <v>11</v>
      </c>
      <c r="BI114" s="81">
        <f t="shared" si="113"/>
        <v>11</v>
      </c>
      <c r="BJ114" s="81">
        <f t="shared" si="114"/>
        <v>12</v>
      </c>
      <c r="BK114" s="81">
        <f t="shared" si="115"/>
        <v>12</v>
      </c>
      <c r="BL114" s="57">
        <f t="shared" si="90"/>
        <v>128</v>
      </c>
      <c r="BM114" s="56">
        <f t="shared" si="91"/>
        <v>9</v>
      </c>
      <c r="BN114" s="56">
        <f t="shared" si="92"/>
        <v>13</v>
      </c>
      <c r="BO114" s="58">
        <f t="shared" si="93"/>
        <v>106</v>
      </c>
      <c r="BQ114" s="83">
        <f t="shared" si="116"/>
        <v>123</v>
      </c>
      <c r="BR114" s="84">
        <f t="shared" si="117"/>
        <v>24</v>
      </c>
    </row>
    <row r="115" spans="1:70" ht="15" customHeight="1" x14ac:dyDescent="0.25">
      <c r="A115" s="61">
        <v>111</v>
      </c>
      <c r="B115" s="62" t="s">
        <v>144</v>
      </c>
      <c r="C115" s="63" t="s">
        <v>31</v>
      </c>
      <c r="D115" s="89"/>
      <c r="E115" s="64">
        <f t="shared" si="83"/>
        <v>1478</v>
      </c>
      <c r="F115" s="65">
        <f t="shared" si="84"/>
        <v>77.999999999999986</v>
      </c>
      <c r="G115" s="67">
        <v>1400</v>
      </c>
      <c r="H115" s="66"/>
      <c r="I115" s="67">
        <f t="shared" si="85"/>
        <v>-309.09090909090901</v>
      </c>
      <c r="J115" s="68">
        <f t="shared" si="86"/>
        <v>46</v>
      </c>
      <c r="K115" s="69">
        <v>12</v>
      </c>
      <c r="L115" s="70">
        <v>11</v>
      </c>
      <c r="M115" s="71">
        <f t="shared" si="87"/>
        <v>1709.090909090909</v>
      </c>
      <c r="N115" s="67">
        <f t="shared" si="88"/>
        <v>141</v>
      </c>
      <c r="O115" s="72">
        <f t="shared" si="89"/>
        <v>116</v>
      </c>
      <c r="P115" s="73">
        <v>38</v>
      </c>
      <c r="Q115" s="74">
        <v>1</v>
      </c>
      <c r="R115" s="75">
        <v>40</v>
      </c>
      <c r="S115" s="76">
        <v>1</v>
      </c>
      <c r="T115" s="77">
        <v>50</v>
      </c>
      <c r="U115" s="78">
        <v>2</v>
      </c>
      <c r="V115" s="75">
        <v>36</v>
      </c>
      <c r="W115" s="78">
        <v>1</v>
      </c>
      <c r="X115" s="77">
        <v>52</v>
      </c>
      <c r="Y115" s="78">
        <v>1</v>
      </c>
      <c r="Z115" s="77">
        <v>54</v>
      </c>
      <c r="AA115" s="78">
        <v>1</v>
      </c>
      <c r="AB115" s="77">
        <v>62</v>
      </c>
      <c r="AC115" s="76">
        <v>2</v>
      </c>
      <c r="AD115" s="73">
        <v>24</v>
      </c>
      <c r="AE115" s="74">
        <v>1</v>
      </c>
      <c r="AF115" s="79">
        <v>42</v>
      </c>
      <c r="AG115" s="76">
        <v>1</v>
      </c>
      <c r="AH115" s="75">
        <v>29</v>
      </c>
      <c r="AI115" s="78">
        <v>0</v>
      </c>
      <c r="AJ115" s="75">
        <v>30</v>
      </c>
      <c r="AK115" s="78">
        <v>1</v>
      </c>
      <c r="AL115" s="50"/>
      <c r="AM115" s="23"/>
      <c r="AN115" s="50"/>
      <c r="AO115" s="80">
        <f t="shared" si="94"/>
        <v>1717</v>
      </c>
      <c r="AP115" s="56">
        <f t="shared" si="95"/>
        <v>1714</v>
      </c>
      <c r="AQ115" s="81">
        <f t="shared" si="96"/>
        <v>1665</v>
      </c>
      <c r="AR115" s="56">
        <f t="shared" si="97"/>
        <v>1719</v>
      </c>
      <c r="AS115" s="81">
        <f t="shared" si="98"/>
        <v>1661</v>
      </c>
      <c r="AT115" s="81">
        <f t="shared" si="99"/>
        <v>1647</v>
      </c>
      <c r="AU115" s="81">
        <f t="shared" si="100"/>
        <v>1609</v>
      </c>
      <c r="AV115" s="81">
        <f t="shared" si="101"/>
        <v>1810</v>
      </c>
      <c r="AW115" s="56">
        <f t="shared" si="102"/>
        <v>1704</v>
      </c>
      <c r="AX115" s="81">
        <f t="shared" si="103"/>
        <v>1785</v>
      </c>
      <c r="AY115" s="81">
        <f t="shared" si="104"/>
        <v>1769</v>
      </c>
      <c r="AZ115" s="2"/>
      <c r="BA115" s="82">
        <f t="shared" si="105"/>
        <v>12</v>
      </c>
      <c r="BB115" s="81">
        <f t="shared" si="106"/>
        <v>14</v>
      </c>
      <c r="BC115" s="81">
        <f t="shared" si="107"/>
        <v>10</v>
      </c>
      <c r="BD115" s="56">
        <f t="shared" si="108"/>
        <v>12</v>
      </c>
      <c r="BE115" s="81">
        <f t="shared" si="109"/>
        <v>11</v>
      </c>
      <c r="BF115" s="81">
        <f t="shared" si="110"/>
        <v>15</v>
      </c>
      <c r="BG115" s="81">
        <f t="shared" si="111"/>
        <v>12</v>
      </c>
      <c r="BH115" s="81">
        <f t="shared" si="112"/>
        <v>13</v>
      </c>
      <c r="BI115" s="81">
        <f t="shared" si="113"/>
        <v>15</v>
      </c>
      <c r="BJ115" s="81">
        <f t="shared" si="114"/>
        <v>15</v>
      </c>
      <c r="BK115" s="81">
        <f t="shared" si="115"/>
        <v>12</v>
      </c>
      <c r="BL115" s="57">
        <f t="shared" si="90"/>
        <v>141</v>
      </c>
      <c r="BM115" s="56">
        <f t="shared" si="91"/>
        <v>10</v>
      </c>
      <c r="BN115" s="56">
        <f t="shared" si="92"/>
        <v>15</v>
      </c>
      <c r="BO115" s="58">
        <f t="shared" si="93"/>
        <v>116</v>
      </c>
      <c r="BQ115" s="83">
        <f t="shared" si="116"/>
        <v>101</v>
      </c>
      <c r="BR115" s="84">
        <f t="shared" si="117"/>
        <v>46</v>
      </c>
    </row>
    <row r="116" spans="1:70" ht="15" customHeight="1" x14ac:dyDescent="0.25">
      <c r="A116" s="61">
        <v>112</v>
      </c>
      <c r="B116" s="62" t="s">
        <v>145</v>
      </c>
      <c r="C116" s="63" t="s">
        <v>31</v>
      </c>
      <c r="D116" s="89"/>
      <c r="E116" s="64">
        <f t="shared" si="83"/>
        <v>1461.44</v>
      </c>
      <c r="F116" s="65">
        <f t="shared" si="84"/>
        <v>61.44</v>
      </c>
      <c r="G116" s="67">
        <v>1400</v>
      </c>
      <c r="H116" s="66"/>
      <c r="I116" s="67">
        <f t="shared" si="85"/>
        <v>-324.72727272727275</v>
      </c>
      <c r="J116" s="68">
        <f t="shared" si="86"/>
        <v>83</v>
      </c>
      <c r="K116" s="69">
        <v>10</v>
      </c>
      <c r="L116" s="70">
        <v>11</v>
      </c>
      <c r="M116" s="71">
        <f t="shared" si="87"/>
        <v>1724.7272727272727</v>
      </c>
      <c r="N116" s="67">
        <f t="shared" si="88"/>
        <v>136</v>
      </c>
      <c r="O116" s="72">
        <f t="shared" si="89"/>
        <v>111</v>
      </c>
      <c r="P116" s="73">
        <v>39</v>
      </c>
      <c r="Q116" s="74">
        <v>0</v>
      </c>
      <c r="R116" s="75">
        <v>27</v>
      </c>
      <c r="S116" s="76">
        <v>2</v>
      </c>
      <c r="T116" s="77">
        <v>47</v>
      </c>
      <c r="U116" s="78">
        <v>2</v>
      </c>
      <c r="V116" s="75">
        <v>35</v>
      </c>
      <c r="W116" s="78">
        <v>2</v>
      </c>
      <c r="X116" s="77">
        <v>17</v>
      </c>
      <c r="Y116" s="78">
        <v>0</v>
      </c>
      <c r="Z116" s="77">
        <v>55</v>
      </c>
      <c r="AA116" s="78">
        <v>0</v>
      </c>
      <c r="AB116" s="77">
        <v>53</v>
      </c>
      <c r="AC116" s="76">
        <v>2</v>
      </c>
      <c r="AD116" s="73">
        <v>33</v>
      </c>
      <c r="AE116" s="74">
        <v>1</v>
      </c>
      <c r="AF116" s="79">
        <v>23</v>
      </c>
      <c r="AG116" s="76">
        <v>1</v>
      </c>
      <c r="AH116" s="75">
        <v>43</v>
      </c>
      <c r="AI116" s="78">
        <v>0</v>
      </c>
      <c r="AJ116" s="75">
        <v>62</v>
      </c>
      <c r="AK116" s="78">
        <v>0</v>
      </c>
      <c r="AL116" s="50"/>
      <c r="AM116" s="23"/>
      <c r="AN116" s="50"/>
      <c r="AO116" s="80">
        <f t="shared" si="94"/>
        <v>1714</v>
      </c>
      <c r="AP116" s="56">
        <f t="shared" si="95"/>
        <v>1790</v>
      </c>
      <c r="AQ116" s="81">
        <f t="shared" si="96"/>
        <v>1684</v>
      </c>
      <c r="AR116" s="56">
        <f t="shared" si="97"/>
        <v>1749</v>
      </c>
      <c r="AS116" s="81">
        <f t="shared" si="98"/>
        <v>1859</v>
      </c>
      <c r="AT116" s="81">
        <f t="shared" si="99"/>
        <v>1641</v>
      </c>
      <c r="AU116" s="81">
        <f t="shared" si="100"/>
        <v>1658</v>
      </c>
      <c r="AV116" s="81">
        <f t="shared" si="101"/>
        <v>1764</v>
      </c>
      <c r="AW116" s="56">
        <f t="shared" si="102"/>
        <v>1810</v>
      </c>
      <c r="AX116" s="81">
        <f t="shared" si="103"/>
        <v>1694</v>
      </c>
      <c r="AY116" s="81">
        <f t="shared" si="104"/>
        <v>1609</v>
      </c>
      <c r="AZ116" s="2"/>
      <c r="BA116" s="82">
        <f t="shared" si="105"/>
        <v>14</v>
      </c>
      <c r="BB116" s="81">
        <f t="shared" si="106"/>
        <v>12</v>
      </c>
      <c r="BC116" s="81">
        <f t="shared" si="107"/>
        <v>11</v>
      </c>
      <c r="BD116" s="56">
        <f t="shared" si="108"/>
        <v>13</v>
      </c>
      <c r="BE116" s="81">
        <f t="shared" si="109"/>
        <v>15</v>
      </c>
      <c r="BF116" s="81">
        <f t="shared" si="110"/>
        <v>12</v>
      </c>
      <c r="BG116" s="81">
        <f t="shared" si="111"/>
        <v>10</v>
      </c>
      <c r="BH116" s="81">
        <f t="shared" si="112"/>
        <v>12</v>
      </c>
      <c r="BI116" s="81">
        <f t="shared" si="113"/>
        <v>12</v>
      </c>
      <c r="BJ116" s="81">
        <f t="shared" si="114"/>
        <v>13</v>
      </c>
      <c r="BK116" s="81">
        <f t="shared" si="115"/>
        <v>12</v>
      </c>
      <c r="BL116" s="57">
        <f t="shared" si="90"/>
        <v>136</v>
      </c>
      <c r="BM116" s="56">
        <f t="shared" si="91"/>
        <v>10</v>
      </c>
      <c r="BN116" s="56">
        <f t="shared" si="92"/>
        <v>15</v>
      </c>
      <c r="BO116" s="58">
        <f t="shared" si="93"/>
        <v>111</v>
      </c>
      <c r="BQ116" s="83">
        <f t="shared" si="116"/>
        <v>64</v>
      </c>
      <c r="BR116" s="84">
        <f t="shared" si="117"/>
        <v>83</v>
      </c>
    </row>
    <row r="117" spans="1:70" ht="15" customHeight="1" x14ac:dyDescent="0.25">
      <c r="A117" s="61">
        <v>113</v>
      </c>
      <c r="B117" s="62" t="s">
        <v>146</v>
      </c>
      <c r="C117" s="63" t="s">
        <v>31</v>
      </c>
      <c r="D117" s="89"/>
      <c r="E117" s="64">
        <f t="shared" si="83"/>
        <v>1448.9</v>
      </c>
      <c r="F117" s="65">
        <f t="shared" si="84"/>
        <v>48.9</v>
      </c>
      <c r="G117" s="67">
        <v>1400</v>
      </c>
      <c r="H117" s="66"/>
      <c r="I117" s="67">
        <f t="shared" si="85"/>
        <v>-267.72727272727275</v>
      </c>
      <c r="J117" s="68">
        <f t="shared" si="86"/>
        <v>89</v>
      </c>
      <c r="K117" s="69">
        <v>10</v>
      </c>
      <c r="L117" s="70">
        <v>11</v>
      </c>
      <c r="M117" s="71">
        <f t="shared" si="87"/>
        <v>1667.7272727272727</v>
      </c>
      <c r="N117" s="67">
        <f t="shared" si="88"/>
        <v>123</v>
      </c>
      <c r="O117" s="72">
        <f t="shared" si="89"/>
        <v>102</v>
      </c>
      <c r="P117" s="73">
        <v>40</v>
      </c>
      <c r="Q117" s="74">
        <v>1</v>
      </c>
      <c r="R117" s="75">
        <v>38</v>
      </c>
      <c r="S117" s="76">
        <v>1</v>
      </c>
      <c r="T117" s="77">
        <v>52</v>
      </c>
      <c r="U117" s="78">
        <v>1</v>
      </c>
      <c r="V117" s="75">
        <v>54</v>
      </c>
      <c r="W117" s="78">
        <v>0</v>
      </c>
      <c r="X117" s="77">
        <v>66</v>
      </c>
      <c r="Y117" s="78">
        <v>1</v>
      </c>
      <c r="Z117" s="77">
        <v>70</v>
      </c>
      <c r="AA117" s="78">
        <v>0</v>
      </c>
      <c r="AB117" s="77">
        <v>56</v>
      </c>
      <c r="AC117" s="76">
        <v>2</v>
      </c>
      <c r="AD117" s="73">
        <v>68</v>
      </c>
      <c r="AE117" s="74">
        <v>2</v>
      </c>
      <c r="AF117" s="79">
        <v>35</v>
      </c>
      <c r="AG117" s="76">
        <v>0</v>
      </c>
      <c r="AH117" s="75">
        <v>37</v>
      </c>
      <c r="AI117" s="78">
        <v>2</v>
      </c>
      <c r="AJ117" s="75">
        <v>33</v>
      </c>
      <c r="AK117" s="78">
        <v>0</v>
      </c>
      <c r="AL117" s="50"/>
      <c r="AM117" s="23"/>
      <c r="AN117" s="50"/>
      <c r="AO117" s="80">
        <f t="shared" si="94"/>
        <v>1714</v>
      </c>
      <c r="AP117" s="56">
        <f t="shared" si="95"/>
        <v>1717</v>
      </c>
      <c r="AQ117" s="81">
        <f t="shared" si="96"/>
        <v>1661</v>
      </c>
      <c r="AR117" s="56">
        <f t="shared" si="97"/>
        <v>1647</v>
      </c>
      <c r="AS117" s="81">
        <f t="shared" si="98"/>
        <v>1594</v>
      </c>
      <c r="AT117" s="81">
        <f t="shared" si="99"/>
        <v>1572</v>
      </c>
      <c r="AU117" s="81">
        <f t="shared" si="100"/>
        <v>1628</v>
      </c>
      <c r="AV117" s="81">
        <f t="shared" si="101"/>
        <v>1580</v>
      </c>
      <c r="AW117" s="56">
        <f t="shared" si="102"/>
        <v>1749</v>
      </c>
      <c r="AX117" s="81">
        <f t="shared" si="103"/>
        <v>1719</v>
      </c>
      <c r="AY117" s="81">
        <f t="shared" si="104"/>
        <v>1764</v>
      </c>
      <c r="AZ117" s="2"/>
      <c r="BA117" s="82">
        <f t="shared" si="105"/>
        <v>14</v>
      </c>
      <c r="BB117" s="81">
        <f t="shared" si="106"/>
        <v>12</v>
      </c>
      <c r="BC117" s="81">
        <f t="shared" si="107"/>
        <v>11</v>
      </c>
      <c r="BD117" s="56">
        <f t="shared" si="108"/>
        <v>15</v>
      </c>
      <c r="BE117" s="81">
        <f t="shared" si="109"/>
        <v>13</v>
      </c>
      <c r="BF117" s="81">
        <f t="shared" si="110"/>
        <v>12</v>
      </c>
      <c r="BG117" s="81">
        <f t="shared" si="111"/>
        <v>6</v>
      </c>
      <c r="BH117" s="81">
        <f t="shared" si="112"/>
        <v>6</v>
      </c>
      <c r="BI117" s="81">
        <f t="shared" si="113"/>
        <v>13</v>
      </c>
      <c r="BJ117" s="81">
        <f t="shared" si="114"/>
        <v>9</v>
      </c>
      <c r="BK117" s="81">
        <f t="shared" si="115"/>
        <v>12</v>
      </c>
      <c r="BL117" s="57">
        <f t="shared" si="90"/>
        <v>123</v>
      </c>
      <c r="BM117" s="56">
        <f t="shared" si="91"/>
        <v>6</v>
      </c>
      <c r="BN117" s="56">
        <f t="shared" si="92"/>
        <v>15</v>
      </c>
      <c r="BO117" s="58">
        <f t="shared" si="93"/>
        <v>102</v>
      </c>
      <c r="BQ117" s="83">
        <f t="shared" si="116"/>
        <v>58</v>
      </c>
      <c r="BR117" s="84">
        <f t="shared" si="117"/>
        <v>89</v>
      </c>
    </row>
    <row r="118" spans="1:70" ht="15" customHeight="1" x14ac:dyDescent="0.25">
      <c r="A118" s="61">
        <v>114</v>
      </c>
      <c r="B118" s="62" t="s">
        <v>147</v>
      </c>
      <c r="C118" s="63" t="s">
        <v>31</v>
      </c>
      <c r="D118" s="89"/>
      <c r="E118" s="64">
        <f t="shared" si="83"/>
        <v>1470.48</v>
      </c>
      <c r="F118" s="65">
        <f t="shared" si="84"/>
        <v>70.479999999999976</v>
      </c>
      <c r="G118" s="67">
        <v>1400</v>
      </c>
      <c r="H118" s="66"/>
      <c r="I118" s="67">
        <f t="shared" si="85"/>
        <v>-320.36363636363626</v>
      </c>
      <c r="J118" s="68">
        <f t="shared" si="86"/>
        <v>72</v>
      </c>
      <c r="K118" s="69">
        <v>11</v>
      </c>
      <c r="L118" s="70">
        <v>11</v>
      </c>
      <c r="M118" s="71">
        <f t="shared" si="87"/>
        <v>1720.3636363636363</v>
      </c>
      <c r="N118" s="67">
        <f t="shared" si="88"/>
        <v>127</v>
      </c>
      <c r="O118" s="72">
        <f t="shared" si="89"/>
        <v>105</v>
      </c>
      <c r="P118" s="73">
        <v>41</v>
      </c>
      <c r="Q118" s="74">
        <v>1</v>
      </c>
      <c r="R118" s="75">
        <v>47</v>
      </c>
      <c r="S118" s="76">
        <v>1</v>
      </c>
      <c r="T118" s="77">
        <v>51</v>
      </c>
      <c r="U118" s="78">
        <v>1</v>
      </c>
      <c r="V118" s="75">
        <v>37</v>
      </c>
      <c r="W118" s="78">
        <v>2</v>
      </c>
      <c r="X118" s="77">
        <v>55</v>
      </c>
      <c r="Y118" s="78">
        <v>1</v>
      </c>
      <c r="Z118" s="77">
        <v>35</v>
      </c>
      <c r="AA118" s="78">
        <v>2</v>
      </c>
      <c r="AB118" s="77">
        <v>59</v>
      </c>
      <c r="AC118" s="76">
        <v>1</v>
      </c>
      <c r="AD118" s="73">
        <v>7</v>
      </c>
      <c r="AE118" s="74">
        <v>0</v>
      </c>
      <c r="AF118" s="79">
        <v>31</v>
      </c>
      <c r="AG118" s="76">
        <v>0</v>
      </c>
      <c r="AH118" s="75">
        <v>67</v>
      </c>
      <c r="AI118" s="78">
        <v>2</v>
      </c>
      <c r="AJ118" s="75">
        <v>25</v>
      </c>
      <c r="AK118" s="78">
        <v>0</v>
      </c>
      <c r="AL118" s="50"/>
      <c r="AM118" s="23"/>
      <c r="AN118" s="50"/>
      <c r="AO118" s="80">
        <f t="shared" si="94"/>
        <v>1711</v>
      </c>
      <c r="AP118" s="56">
        <f t="shared" si="95"/>
        <v>1684</v>
      </c>
      <c r="AQ118" s="81">
        <f t="shared" si="96"/>
        <v>1662</v>
      </c>
      <c r="AR118" s="56">
        <f t="shared" si="97"/>
        <v>1719</v>
      </c>
      <c r="AS118" s="81">
        <f t="shared" si="98"/>
        <v>1641</v>
      </c>
      <c r="AT118" s="81">
        <f t="shared" si="99"/>
        <v>1749</v>
      </c>
      <c r="AU118" s="81">
        <f t="shared" si="100"/>
        <v>1617</v>
      </c>
      <c r="AV118" s="81">
        <f t="shared" si="101"/>
        <v>1989</v>
      </c>
      <c r="AW118" s="56">
        <f t="shared" si="102"/>
        <v>1767</v>
      </c>
      <c r="AX118" s="81">
        <f t="shared" si="103"/>
        <v>1584</v>
      </c>
      <c r="AY118" s="81">
        <f t="shared" si="104"/>
        <v>1801</v>
      </c>
      <c r="AZ118" s="2"/>
      <c r="BA118" s="82">
        <f t="shared" si="105"/>
        <v>10</v>
      </c>
      <c r="BB118" s="81">
        <f t="shared" si="106"/>
        <v>11</v>
      </c>
      <c r="BC118" s="81">
        <f t="shared" si="107"/>
        <v>12</v>
      </c>
      <c r="BD118" s="56">
        <f t="shared" si="108"/>
        <v>9</v>
      </c>
      <c r="BE118" s="81">
        <f t="shared" si="109"/>
        <v>12</v>
      </c>
      <c r="BF118" s="81">
        <f t="shared" si="110"/>
        <v>13</v>
      </c>
      <c r="BG118" s="81">
        <f t="shared" si="111"/>
        <v>13</v>
      </c>
      <c r="BH118" s="81">
        <f t="shared" si="112"/>
        <v>13</v>
      </c>
      <c r="BI118" s="81">
        <f t="shared" si="113"/>
        <v>11</v>
      </c>
      <c r="BJ118" s="81">
        <f t="shared" si="114"/>
        <v>10</v>
      </c>
      <c r="BK118" s="81">
        <f t="shared" si="115"/>
        <v>13</v>
      </c>
      <c r="BL118" s="57">
        <f t="shared" si="90"/>
        <v>127</v>
      </c>
      <c r="BM118" s="56">
        <f t="shared" si="91"/>
        <v>9</v>
      </c>
      <c r="BN118" s="56">
        <f t="shared" si="92"/>
        <v>13</v>
      </c>
      <c r="BO118" s="58">
        <f t="shared" si="93"/>
        <v>105</v>
      </c>
      <c r="BQ118" s="83">
        <f t="shared" si="116"/>
        <v>75</v>
      </c>
      <c r="BR118" s="84">
        <f t="shared" si="117"/>
        <v>72</v>
      </c>
    </row>
    <row r="119" spans="1:70" ht="15" customHeight="1" x14ac:dyDescent="0.25">
      <c r="A119" s="61">
        <v>115</v>
      </c>
      <c r="B119" s="62" t="s">
        <v>148</v>
      </c>
      <c r="C119" s="63" t="s">
        <v>31</v>
      </c>
      <c r="D119" s="89"/>
      <c r="E119" s="64">
        <f t="shared" si="83"/>
        <v>1453.18</v>
      </c>
      <c r="F119" s="65">
        <f t="shared" si="84"/>
        <v>53.180000000000014</v>
      </c>
      <c r="G119" s="67">
        <v>1400</v>
      </c>
      <c r="H119" s="66"/>
      <c r="I119" s="67">
        <f t="shared" si="85"/>
        <v>-287.18181818181824</v>
      </c>
      <c r="J119" s="68">
        <f t="shared" si="86"/>
        <v>84</v>
      </c>
      <c r="K119" s="69">
        <v>10</v>
      </c>
      <c r="L119" s="70">
        <v>11</v>
      </c>
      <c r="M119" s="71">
        <f t="shared" si="87"/>
        <v>1687.1818181818182</v>
      </c>
      <c r="N119" s="67">
        <f t="shared" si="88"/>
        <v>129</v>
      </c>
      <c r="O119" s="72">
        <f t="shared" si="89"/>
        <v>106</v>
      </c>
      <c r="P119" s="73">
        <v>42</v>
      </c>
      <c r="Q119" s="74">
        <v>1</v>
      </c>
      <c r="R119" s="75">
        <v>46</v>
      </c>
      <c r="S119" s="76">
        <v>2</v>
      </c>
      <c r="T119" s="77">
        <v>54</v>
      </c>
      <c r="U119" s="78">
        <v>2</v>
      </c>
      <c r="V119" s="75">
        <v>28</v>
      </c>
      <c r="W119" s="78">
        <v>0</v>
      </c>
      <c r="X119" s="77">
        <v>36</v>
      </c>
      <c r="Y119" s="78">
        <v>0</v>
      </c>
      <c r="Z119" s="77">
        <v>30</v>
      </c>
      <c r="AA119" s="78">
        <v>0</v>
      </c>
      <c r="AB119" s="77">
        <v>41</v>
      </c>
      <c r="AC119" s="76">
        <v>2</v>
      </c>
      <c r="AD119" s="73">
        <v>37</v>
      </c>
      <c r="AE119" s="74">
        <v>1</v>
      </c>
      <c r="AF119" s="79">
        <v>43</v>
      </c>
      <c r="AG119" s="76">
        <v>0</v>
      </c>
      <c r="AH119" s="75">
        <v>61</v>
      </c>
      <c r="AI119" s="78">
        <v>1</v>
      </c>
      <c r="AJ119" s="75">
        <v>78</v>
      </c>
      <c r="AK119" s="78">
        <v>1</v>
      </c>
      <c r="AL119" s="50"/>
      <c r="AM119" s="23"/>
      <c r="AN119" s="50"/>
      <c r="AO119" s="80">
        <f t="shared" si="94"/>
        <v>1704</v>
      </c>
      <c r="AP119" s="56">
        <f t="shared" si="95"/>
        <v>1688</v>
      </c>
      <c r="AQ119" s="81">
        <f t="shared" si="96"/>
        <v>1647</v>
      </c>
      <c r="AR119" s="56">
        <f t="shared" si="97"/>
        <v>1789</v>
      </c>
      <c r="AS119" s="81">
        <f t="shared" si="98"/>
        <v>1719</v>
      </c>
      <c r="AT119" s="81">
        <f t="shared" si="99"/>
        <v>1769</v>
      </c>
      <c r="AU119" s="81">
        <f t="shared" si="100"/>
        <v>1711</v>
      </c>
      <c r="AV119" s="81">
        <f t="shared" si="101"/>
        <v>1719</v>
      </c>
      <c r="AW119" s="56">
        <f t="shared" si="102"/>
        <v>1694</v>
      </c>
      <c r="AX119" s="81">
        <f t="shared" si="103"/>
        <v>1610</v>
      </c>
      <c r="AY119" s="81">
        <f t="shared" si="104"/>
        <v>1509</v>
      </c>
      <c r="AZ119" s="2"/>
      <c r="BA119" s="82">
        <f t="shared" si="105"/>
        <v>15</v>
      </c>
      <c r="BB119" s="81">
        <f t="shared" si="106"/>
        <v>8</v>
      </c>
      <c r="BC119" s="81">
        <f t="shared" si="107"/>
        <v>15</v>
      </c>
      <c r="BD119" s="56">
        <f t="shared" si="108"/>
        <v>14</v>
      </c>
      <c r="BE119" s="81">
        <f t="shared" si="109"/>
        <v>12</v>
      </c>
      <c r="BF119" s="81">
        <f t="shared" si="110"/>
        <v>12</v>
      </c>
      <c r="BG119" s="81">
        <f t="shared" si="111"/>
        <v>10</v>
      </c>
      <c r="BH119" s="81">
        <f t="shared" si="112"/>
        <v>9</v>
      </c>
      <c r="BI119" s="81">
        <f t="shared" si="113"/>
        <v>13</v>
      </c>
      <c r="BJ119" s="81">
        <f t="shared" si="114"/>
        <v>11</v>
      </c>
      <c r="BK119" s="81">
        <f t="shared" si="115"/>
        <v>10</v>
      </c>
      <c r="BL119" s="57">
        <f t="shared" si="90"/>
        <v>129</v>
      </c>
      <c r="BM119" s="56">
        <f t="shared" si="91"/>
        <v>8</v>
      </c>
      <c r="BN119" s="56">
        <f t="shared" si="92"/>
        <v>15</v>
      </c>
      <c r="BO119" s="58">
        <f t="shared" si="93"/>
        <v>106</v>
      </c>
      <c r="BQ119" s="83">
        <f t="shared" si="116"/>
        <v>63</v>
      </c>
      <c r="BR119" s="84">
        <f t="shared" si="117"/>
        <v>84</v>
      </c>
    </row>
    <row r="120" spans="1:70" ht="15" customHeight="1" x14ac:dyDescent="0.25">
      <c r="A120" s="61">
        <v>116</v>
      </c>
      <c r="B120" s="62" t="s">
        <v>149</v>
      </c>
      <c r="C120" s="63" t="s">
        <v>31</v>
      </c>
      <c r="D120" s="89"/>
      <c r="E120" s="64">
        <f t="shared" si="83"/>
        <v>1471.4</v>
      </c>
      <c r="F120" s="65">
        <f t="shared" si="84"/>
        <v>71.399999999999977</v>
      </c>
      <c r="G120" s="67">
        <v>1400</v>
      </c>
      <c r="H120" s="66"/>
      <c r="I120" s="67">
        <f t="shared" si="85"/>
        <v>-279.09090909090901</v>
      </c>
      <c r="J120" s="68">
        <f t="shared" si="86"/>
        <v>53</v>
      </c>
      <c r="K120" s="69">
        <v>12</v>
      </c>
      <c r="L120" s="70">
        <v>11</v>
      </c>
      <c r="M120" s="71">
        <f t="shared" si="87"/>
        <v>1679.090909090909</v>
      </c>
      <c r="N120" s="67">
        <f t="shared" si="88"/>
        <v>131</v>
      </c>
      <c r="O120" s="72">
        <f t="shared" si="89"/>
        <v>107</v>
      </c>
      <c r="P120" s="73">
        <v>43</v>
      </c>
      <c r="Q120" s="74">
        <v>0</v>
      </c>
      <c r="R120" s="75">
        <v>31</v>
      </c>
      <c r="S120" s="76">
        <v>2</v>
      </c>
      <c r="T120" s="77">
        <v>53</v>
      </c>
      <c r="U120" s="78">
        <v>2</v>
      </c>
      <c r="V120" s="75">
        <v>55</v>
      </c>
      <c r="W120" s="78">
        <v>1</v>
      </c>
      <c r="X120" s="77">
        <v>59</v>
      </c>
      <c r="Y120" s="78">
        <v>1</v>
      </c>
      <c r="Z120" s="77">
        <v>40</v>
      </c>
      <c r="AA120" s="78">
        <v>0</v>
      </c>
      <c r="AB120" s="77">
        <v>35</v>
      </c>
      <c r="AC120" s="76">
        <v>2</v>
      </c>
      <c r="AD120" s="73">
        <v>27</v>
      </c>
      <c r="AE120" s="74">
        <v>0</v>
      </c>
      <c r="AF120" s="79">
        <v>47</v>
      </c>
      <c r="AG120" s="76">
        <v>1</v>
      </c>
      <c r="AH120" s="75">
        <v>73</v>
      </c>
      <c r="AI120" s="78">
        <v>1</v>
      </c>
      <c r="AJ120" s="75">
        <v>64</v>
      </c>
      <c r="AK120" s="78">
        <v>2</v>
      </c>
      <c r="AL120" s="50"/>
      <c r="AM120" s="23"/>
      <c r="AN120" s="50"/>
      <c r="AO120" s="80">
        <f t="shared" si="94"/>
        <v>1694</v>
      </c>
      <c r="AP120" s="56">
        <f t="shared" si="95"/>
        <v>1767</v>
      </c>
      <c r="AQ120" s="81">
        <f t="shared" si="96"/>
        <v>1658</v>
      </c>
      <c r="AR120" s="56">
        <f t="shared" si="97"/>
        <v>1641</v>
      </c>
      <c r="AS120" s="81">
        <f t="shared" si="98"/>
        <v>1617</v>
      </c>
      <c r="AT120" s="81">
        <f t="shared" si="99"/>
        <v>1714</v>
      </c>
      <c r="AU120" s="81">
        <f t="shared" si="100"/>
        <v>1749</v>
      </c>
      <c r="AV120" s="81">
        <f t="shared" si="101"/>
        <v>1790</v>
      </c>
      <c r="AW120" s="56">
        <f t="shared" si="102"/>
        <v>1684</v>
      </c>
      <c r="AX120" s="81">
        <f t="shared" si="103"/>
        <v>1551</v>
      </c>
      <c r="AY120" s="81">
        <f t="shared" si="104"/>
        <v>1605</v>
      </c>
      <c r="AZ120" s="2"/>
      <c r="BA120" s="82">
        <f t="shared" si="105"/>
        <v>13</v>
      </c>
      <c r="BB120" s="81">
        <f t="shared" si="106"/>
        <v>11</v>
      </c>
      <c r="BC120" s="81">
        <f t="shared" si="107"/>
        <v>10</v>
      </c>
      <c r="BD120" s="56">
        <f t="shared" si="108"/>
        <v>12</v>
      </c>
      <c r="BE120" s="81">
        <f t="shared" si="109"/>
        <v>13</v>
      </c>
      <c r="BF120" s="81">
        <f t="shared" si="110"/>
        <v>14</v>
      </c>
      <c r="BG120" s="81">
        <f t="shared" si="111"/>
        <v>13</v>
      </c>
      <c r="BH120" s="81">
        <f t="shared" si="112"/>
        <v>12</v>
      </c>
      <c r="BI120" s="81">
        <f t="shared" si="113"/>
        <v>11</v>
      </c>
      <c r="BJ120" s="81">
        <f t="shared" si="114"/>
        <v>12</v>
      </c>
      <c r="BK120" s="81">
        <f t="shared" si="115"/>
        <v>10</v>
      </c>
      <c r="BL120" s="57">
        <f t="shared" si="90"/>
        <v>131</v>
      </c>
      <c r="BM120" s="56">
        <f t="shared" si="91"/>
        <v>10</v>
      </c>
      <c r="BN120" s="56">
        <f t="shared" si="92"/>
        <v>14</v>
      </c>
      <c r="BO120" s="58">
        <f t="shared" si="93"/>
        <v>107</v>
      </c>
      <c r="BQ120" s="83">
        <f t="shared" si="116"/>
        <v>94</v>
      </c>
      <c r="BR120" s="84">
        <f t="shared" si="117"/>
        <v>53</v>
      </c>
    </row>
    <row r="121" spans="1:70" ht="15" customHeight="1" x14ac:dyDescent="0.25">
      <c r="A121" s="61">
        <v>117</v>
      </c>
      <c r="B121" s="62" t="s">
        <v>150</v>
      </c>
      <c r="C121" s="63" t="s">
        <v>31</v>
      </c>
      <c r="D121" s="89"/>
      <c r="E121" s="64">
        <f t="shared" si="83"/>
        <v>1326.44</v>
      </c>
      <c r="F121" s="65">
        <f t="shared" si="84"/>
        <v>-65.559999999999988</v>
      </c>
      <c r="G121" s="67">
        <v>1392</v>
      </c>
      <c r="H121" s="66"/>
      <c r="I121" s="67">
        <f t="shared" si="85"/>
        <v>-20.181818181818244</v>
      </c>
      <c r="J121" s="68">
        <f t="shared" si="86"/>
        <v>145</v>
      </c>
      <c r="K121" s="69">
        <v>4</v>
      </c>
      <c r="L121" s="70">
        <v>11</v>
      </c>
      <c r="M121" s="71">
        <f t="shared" si="87"/>
        <v>1412.1818181818182</v>
      </c>
      <c r="N121" s="67">
        <f t="shared" si="88"/>
        <v>82</v>
      </c>
      <c r="O121" s="72">
        <f t="shared" si="89"/>
        <v>65</v>
      </c>
      <c r="P121" s="73">
        <v>44</v>
      </c>
      <c r="Q121" s="74">
        <v>0</v>
      </c>
      <c r="R121" s="75">
        <v>68</v>
      </c>
      <c r="S121" s="76">
        <v>0</v>
      </c>
      <c r="T121" s="77">
        <v>84</v>
      </c>
      <c r="U121" s="78">
        <v>1</v>
      </c>
      <c r="V121" s="75">
        <v>80</v>
      </c>
      <c r="W121" s="78">
        <v>0</v>
      </c>
      <c r="X121" s="77">
        <v>146</v>
      </c>
      <c r="Y121" s="78">
        <v>0</v>
      </c>
      <c r="Z121" s="77">
        <v>140</v>
      </c>
      <c r="AA121" s="78">
        <v>1</v>
      </c>
      <c r="AB121" s="77">
        <v>105</v>
      </c>
      <c r="AC121" s="76">
        <v>0</v>
      </c>
      <c r="AD121" s="73">
        <v>121</v>
      </c>
      <c r="AE121" s="74">
        <v>0</v>
      </c>
      <c r="AF121" s="79">
        <v>82</v>
      </c>
      <c r="AG121" s="76">
        <v>0</v>
      </c>
      <c r="AH121" s="75">
        <v>142</v>
      </c>
      <c r="AI121" s="78">
        <v>1</v>
      </c>
      <c r="AJ121" s="75">
        <v>96</v>
      </c>
      <c r="AK121" s="78">
        <v>1</v>
      </c>
      <c r="AL121" s="50"/>
      <c r="AM121" s="23"/>
      <c r="AN121" s="50"/>
      <c r="AO121" s="80">
        <f t="shared" si="94"/>
        <v>1689</v>
      </c>
      <c r="AP121" s="56">
        <f t="shared" si="95"/>
        <v>1580</v>
      </c>
      <c r="AQ121" s="81">
        <f t="shared" si="96"/>
        <v>1487</v>
      </c>
      <c r="AR121" s="56">
        <f t="shared" si="97"/>
        <v>1502</v>
      </c>
      <c r="AS121" s="81">
        <f t="shared" si="98"/>
        <v>1200</v>
      </c>
      <c r="AT121" s="81">
        <f t="shared" si="99"/>
        <v>1200</v>
      </c>
      <c r="AU121" s="81">
        <f t="shared" si="100"/>
        <v>1400</v>
      </c>
      <c r="AV121" s="81">
        <f t="shared" si="101"/>
        <v>1355</v>
      </c>
      <c r="AW121" s="56">
        <f t="shared" si="102"/>
        <v>1488</v>
      </c>
      <c r="AX121" s="81">
        <f t="shared" si="103"/>
        <v>1200</v>
      </c>
      <c r="AY121" s="81">
        <f t="shared" si="104"/>
        <v>1433</v>
      </c>
      <c r="AZ121" s="2"/>
      <c r="BA121" s="82">
        <f t="shared" si="105"/>
        <v>13</v>
      </c>
      <c r="BB121" s="81">
        <f t="shared" si="106"/>
        <v>6</v>
      </c>
      <c r="BC121" s="81">
        <f t="shared" si="107"/>
        <v>6</v>
      </c>
      <c r="BD121" s="56">
        <f t="shared" si="108"/>
        <v>10</v>
      </c>
      <c r="BE121" s="81">
        <f t="shared" si="109"/>
        <v>5</v>
      </c>
      <c r="BF121" s="81">
        <f t="shared" si="110"/>
        <v>4</v>
      </c>
      <c r="BG121" s="81">
        <f t="shared" si="111"/>
        <v>11</v>
      </c>
      <c r="BH121" s="81">
        <f t="shared" si="112"/>
        <v>5</v>
      </c>
      <c r="BI121" s="81">
        <f t="shared" si="113"/>
        <v>9</v>
      </c>
      <c r="BJ121" s="81">
        <f t="shared" si="114"/>
        <v>7</v>
      </c>
      <c r="BK121" s="81">
        <f t="shared" si="115"/>
        <v>6</v>
      </c>
      <c r="BL121" s="57">
        <f t="shared" si="90"/>
        <v>82</v>
      </c>
      <c r="BM121" s="56">
        <f t="shared" si="91"/>
        <v>4</v>
      </c>
      <c r="BN121" s="56">
        <f t="shared" si="92"/>
        <v>13</v>
      </c>
      <c r="BO121" s="58">
        <f t="shared" si="93"/>
        <v>65</v>
      </c>
      <c r="BQ121" s="83">
        <f t="shared" si="116"/>
        <v>1</v>
      </c>
      <c r="BR121" s="84">
        <f t="shared" si="117"/>
        <v>145</v>
      </c>
    </row>
    <row r="122" spans="1:70" ht="15" customHeight="1" x14ac:dyDescent="0.25">
      <c r="A122" s="61">
        <v>118</v>
      </c>
      <c r="B122" s="62" t="s">
        <v>151</v>
      </c>
      <c r="C122" s="63" t="s">
        <v>44</v>
      </c>
      <c r="D122" s="89"/>
      <c r="E122" s="64">
        <f t="shared" si="83"/>
        <v>1391.74</v>
      </c>
      <c r="F122" s="65">
        <f t="shared" si="84"/>
        <v>5.7400000000000162</v>
      </c>
      <c r="G122" s="67">
        <v>1386</v>
      </c>
      <c r="H122" s="66"/>
      <c r="I122" s="67">
        <f t="shared" si="85"/>
        <v>-207.90909090909099</v>
      </c>
      <c r="J122" s="68">
        <f t="shared" si="86"/>
        <v>132</v>
      </c>
      <c r="K122" s="69">
        <v>7</v>
      </c>
      <c r="L122" s="70">
        <v>11</v>
      </c>
      <c r="M122" s="71">
        <f t="shared" si="87"/>
        <v>1593.909090909091</v>
      </c>
      <c r="N122" s="67">
        <f t="shared" si="88"/>
        <v>104</v>
      </c>
      <c r="O122" s="72">
        <f t="shared" si="89"/>
        <v>84</v>
      </c>
      <c r="P122" s="73">
        <v>45</v>
      </c>
      <c r="Q122" s="74">
        <v>0</v>
      </c>
      <c r="R122" s="75">
        <v>61</v>
      </c>
      <c r="S122" s="76">
        <v>2</v>
      </c>
      <c r="T122" s="77">
        <v>69</v>
      </c>
      <c r="U122" s="78">
        <v>0</v>
      </c>
      <c r="V122" s="75">
        <v>77</v>
      </c>
      <c r="W122" s="78">
        <v>0</v>
      </c>
      <c r="X122" s="77">
        <v>58</v>
      </c>
      <c r="Y122" s="78">
        <v>0</v>
      </c>
      <c r="Z122" s="77">
        <v>46</v>
      </c>
      <c r="AA122" s="78">
        <v>1</v>
      </c>
      <c r="AB122" s="77">
        <v>76</v>
      </c>
      <c r="AC122" s="76">
        <v>1</v>
      </c>
      <c r="AD122" s="73">
        <v>57</v>
      </c>
      <c r="AE122" s="74">
        <v>2</v>
      </c>
      <c r="AF122" s="79">
        <v>41</v>
      </c>
      <c r="AG122" s="76">
        <v>0</v>
      </c>
      <c r="AH122" s="75">
        <v>88</v>
      </c>
      <c r="AI122" s="78">
        <v>0</v>
      </c>
      <c r="AJ122" s="75">
        <v>84</v>
      </c>
      <c r="AK122" s="78">
        <v>1</v>
      </c>
      <c r="AL122" s="50"/>
      <c r="AM122" s="23"/>
      <c r="AN122" s="50"/>
      <c r="AO122" s="80">
        <f t="shared" si="94"/>
        <v>1688</v>
      </c>
      <c r="AP122" s="56">
        <f t="shared" si="95"/>
        <v>1610</v>
      </c>
      <c r="AQ122" s="81">
        <f t="shared" si="96"/>
        <v>1574</v>
      </c>
      <c r="AR122" s="56">
        <f t="shared" si="97"/>
        <v>1526</v>
      </c>
      <c r="AS122" s="81">
        <f t="shared" si="98"/>
        <v>1621</v>
      </c>
      <c r="AT122" s="81">
        <f t="shared" si="99"/>
        <v>1688</v>
      </c>
      <c r="AU122" s="81">
        <f t="shared" si="100"/>
        <v>1537</v>
      </c>
      <c r="AV122" s="81">
        <f t="shared" si="101"/>
        <v>1623</v>
      </c>
      <c r="AW122" s="56">
        <f t="shared" si="102"/>
        <v>1711</v>
      </c>
      <c r="AX122" s="81">
        <f t="shared" si="103"/>
        <v>1468</v>
      </c>
      <c r="AY122" s="81">
        <f t="shared" si="104"/>
        <v>1487</v>
      </c>
      <c r="AZ122" s="2"/>
      <c r="BA122" s="82">
        <f t="shared" si="105"/>
        <v>12</v>
      </c>
      <c r="BB122" s="81">
        <f t="shared" si="106"/>
        <v>11</v>
      </c>
      <c r="BC122" s="81">
        <f t="shared" si="107"/>
        <v>9</v>
      </c>
      <c r="BD122" s="56">
        <f t="shared" si="108"/>
        <v>8</v>
      </c>
      <c r="BE122" s="81">
        <f t="shared" si="109"/>
        <v>14</v>
      </c>
      <c r="BF122" s="81">
        <f t="shared" si="110"/>
        <v>8</v>
      </c>
      <c r="BG122" s="81">
        <f t="shared" si="111"/>
        <v>8</v>
      </c>
      <c r="BH122" s="81">
        <f t="shared" si="112"/>
        <v>8</v>
      </c>
      <c r="BI122" s="81">
        <f t="shared" si="113"/>
        <v>10</v>
      </c>
      <c r="BJ122" s="81">
        <f t="shared" si="114"/>
        <v>10</v>
      </c>
      <c r="BK122" s="81">
        <f t="shared" si="115"/>
        <v>6</v>
      </c>
      <c r="BL122" s="57">
        <f t="shared" si="90"/>
        <v>104</v>
      </c>
      <c r="BM122" s="56">
        <f t="shared" si="91"/>
        <v>6</v>
      </c>
      <c r="BN122" s="56">
        <f t="shared" si="92"/>
        <v>14</v>
      </c>
      <c r="BO122" s="58">
        <f t="shared" si="93"/>
        <v>84</v>
      </c>
      <c r="BQ122" s="83">
        <f t="shared" si="116"/>
        <v>15</v>
      </c>
      <c r="BR122" s="84">
        <f t="shared" si="117"/>
        <v>132</v>
      </c>
    </row>
    <row r="123" spans="1:70" ht="15" customHeight="1" x14ac:dyDescent="0.25">
      <c r="A123" s="61">
        <v>119</v>
      </c>
      <c r="B123" s="62" t="s">
        <v>152</v>
      </c>
      <c r="C123" s="63" t="s">
        <v>122</v>
      </c>
      <c r="D123" s="89"/>
      <c r="E123" s="64">
        <f t="shared" si="83"/>
        <v>1393.1</v>
      </c>
      <c r="F123" s="65">
        <f t="shared" si="84"/>
        <v>10.099999999999998</v>
      </c>
      <c r="G123" s="67">
        <v>1383</v>
      </c>
      <c r="H123" s="66"/>
      <c r="I123" s="67">
        <f t="shared" si="85"/>
        <v>-182.27272727272725</v>
      </c>
      <c r="J123" s="68">
        <f t="shared" si="86"/>
        <v>131</v>
      </c>
      <c r="K123" s="69">
        <v>8</v>
      </c>
      <c r="L123" s="70">
        <v>11</v>
      </c>
      <c r="M123" s="71">
        <f t="shared" si="87"/>
        <v>1565.2727272727273</v>
      </c>
      <c r="N123" s="67">
        <f t="shared" si="88"/>
        <v>93</v>
      </c>
      <c r="O123" s="72">
        <f t="shared" si="89"/>
        <v>73</v>
      </c>
      <c r="P123" s="73">
        <v>46</v>
      </c>
      <c r="Q123" s="74">
        <v>1</v>
      </c>
      <c r="R123" s="75">
        <v>42</v>
      </c>
      <c r="S123" s="76">
        <v>0</v>
      </c>
      <c r="T123" s="77">
        <v>34</v>
      </c>
      <c r="U123" s="78">
        <v>2</v>
      </c>
      <c r="V123" s="75">
        <v>52</v>
      </c>
      <c r="W123" s="78">
        <v>0</v>
      </c>
      <c r="X123" s="77">
        <v>72</v>
      </c>
      <c r="Y123" s="78">
        <v>1</v>
      </c>
      <c r="Z123" s="77">
        <v>78</v>
      </c>
      <c r="AA123" s="78">
        <v>0</v>
      </c>
      <c r="AB123" s="77">
        <v>68</v>
      </c>
      <c r="AC123" s="76">
        <v>0</v>
      </c>
      <c r="AD123" s="73">
        <v>76</v>
      </c>
      <c r="AE123" s="74">
        <v>0</v>
      </c>
      <c r="AF123" s="79">
        <v>102</v>
      </c>
      <c r="AG123" s="76">
        <v>0</v>
      </c>
      <c r="AH123" s="75">
        <v>146</v>
      </c>
      <c r="AI123" s="78">
        <v>2</v>
      </c>
      <c r="AJ123" s="75">
        <v>56</v>
      </c>
      <c r="AK123" s="78">
        <v>2</v>
      </c>
      <c r="AL123" s="50"/>
      <c r="AM123" s="23"/>
      <c r="AN123" s="50"/>
      <c r="AO123" s="80">
        <f t="shared" si="94"/>
        <v>1688</v>
      </c>
      <c r="AP123" s="56">
        <f t="shared" si="95"/>
        <v>1704</v>
      </c>
      <c r="AQ123" s="81">
        <f t="shared" si="96"/>
        <v>1758</v>
      </c>
      <c r="AR123" s="56">
        <f t="shared" si="97"/>
        <v>1661</v>
      </c>
      <c r="AS123" s="81">
        <f t="shared" si="98"/>
        <v>1553</v>
      </c>
      <c r="AT123" s="81">
        <f t="shared" si="99"/>
        <v>1509</v>
      </c>
      <c r="AU123" s="81">
        <f t="shared" si="100"/>
        <v>1580</v>
      </c>
      <c r="AV123" s="81">
        <f t="shared" si="101"/>
        <v>1537</v>
      </c>
      <c r="AW123" s="56">
        <f t="shared" si="102"/>
        <v>1400</v>
      </c>
      <c r="AX123" s="81">
        <f t="shared" si="103"/>
        <v>1200</v>
      </c>
      <c r="AY123" s="81">
        <f t="shared" si="104"/>
        <v>1628</v>
      </c>
      <c r="AZ123" s="2"/>
      <c r="BA123" s="82">
        <f t="shared" si="105"/>
        <v>8</v>
      </c>
      <c r="BB123" s="81">
        <f t="shared" si="106"/>
        <v>15</v>
      </c>
      <c r="BC123" s="81">
        <f t="shared" si="107"/>
        <v>9</v>
      </c>
      <c r="BD123" s="56">
        <f t="shared" si="108"/>
        <v>11</v>
      </c>
      <c r="BE123" s="81">
        <f t="shared" si="109"/>
        <v>6</v>
      </c>
      <c r="BF123" s="81">
        <f t="shared" si="110"/>
        <v>10</v>
      </c>
      <c r="BG123" s="81">
        <f t="shared" si="111"/>
        <v>6</v>
      </c>
      <c r="BH123" s="81">
        <f t="shared" si="112"/>
        <v>8</v>
      </c>
      <c r="BI123" s="81">
        <f t="shared" si="113"/>
        <v>9</v>
      </c>
      <c r="BJ123" s="81">
        <f t="shared" si="114"/>
        <v>5</v>
      </c>
      <c r="BK123" s="81">
        <f t="shared" si="115"/>
        <v>6</v>
      </c>
      <c r="BL123" s="57">
        <f t="shared" si="90"/>
        <v>93</v>
      </c>
      <c r="BM123" s="56">
        <f t="shared" si="91"/>
        <v>5</v>
      </c>
      <c r="BN123" s="56">
        <f t="shared" si="92"/>
        <v>15</v>
      </c>
      <c r="BO123" s="58">
        <f t="shared" si="93"/>
        <v>73</v>
      </c>
      <c r="BQ123" s="83">
        <f t="shared" si="116"/>
        <v>16</v>
      </c>
      <c r="BR123" s="84">
        <f t="shared" si="117"/>
        <v>131</v>
      </c>
    </row>
    <row r="124" spans="1:70" ht="15" customHeight="1" x14ac:dyDescent="0.25">
      <c r="A124" s="61">
        <v>120</v>
      </c>
      <c r="B124" s="62" t="s">
        <v>153</v>
      </c>
      <c r="C124" s="63" t="s">
        <v>31</v>
      </c>
      <c r="D124" s="89"/>
      <c r="E124" s="64">
        <f t="shared" si="83"/>
        <v>1443.44</v>
      </c>
      <c r="F124" s="65">
        <f t="shared" si="84"/>
        <v>75.440000000000012</v>
      </c>
      <c r="G124" s="67">
        <v>1368</v>
      </c>
      <c r="H124" s="66"/>
      <c r="I124" s="67">
        <f t="shared" si="85"/>
        <v>-297.4545454545455</v>
      </c>
      <c r="J124" s="68">
        <f t="shared" si="86"/>
        <v>65</v>
      </c>
      <c r="K124" s="69">
        <v>12</v>
      </c>
      <c r="L124" s="70">
        <v>11</v>
      </c>
      <c r="M124" s="71">
        <f t="shared" si="87"/>
        <v>1665.4545454545455</v>
      </c>
      <c r="N124" s="67">
        <f t="shared" si="88"/>
        <v>124</v>
      </c>
      <c r="O124" s="72">
        <f t="shared" si="89"/>
        <v>103</v>
      </c>
      <c r="P124" s="73">
        <v>47</v>
      </c>
      <c r="Q124" s="74">
        <v>1</v>
      </c>
      <c r="R124" s="75">
        <v>41</v>
      </c>
      <c r="S124" s="76">
        <v>2</v>
      </c>
      <c r="T124" s="77">
        <v>55</v>
      </c>
      <c r="U124" s="78">
        <v>1</v>
      </c>
      <c r="V124" s="75">
        <v>59</v>
      </c>
      <c r="W124" s="78">
        <v>1</v>
      </c>
      <c r="X124" s="77">
        <v>51</v>
      </c>
      <c r="Y124" s="78">
        <v>1</v>
      </c>
      <c r="Z124" s="77">
        <v>49</v>
      </c>
      <c r="AA124" s="78">
        <v>0</v>
      </c>
      <c r="AB124" s="77">
        <v>60</v>
      </c>
      <c r="AC124" s="76">
        <v>1</v>
      </c>
      <c r="AD124" s="73">
        <v>30</v>
      </c>
      <c r="AE124" s="74">
        <v>1</v>
      </c>
      <c r="AF124" s="79">
        <v>52</v>
      </c>
      <c r="AG124" s="76">
        <v>0</v>
      </c>
      <c r="AH124" s="75">
        <v>48</v>
      </c>
      <c r="AI124" s="78">
        <v>2</v>
      </c>
      <c r="AJ124" s="75">
        <v>63</v>
      </c>
      <c r="AK124" s="78">
        <v>2</v>
      </c>
      <c r="AL124" s="50"/>
      <c r="AM124" s="23"/>
      <c r="AN124" s="50"/>
      <c r="AO124" s="80">
        <f t="shared" si="94"/>
        <v>1684</v>
      </c>
      <c r="AP124" s="56">
        <f t="shared" si="95"/>
        <v>1711</v>
      </c>
      <c r="AQ124" s="81">
        <f t="shared" si="96"/>
        <v>1641</v>
      </c>
      <c r="AR124" s="56">
        <f t="shared" si="97"/>
        <v>1617</v>
      </c>
      <c r="AS124" s="81">
        <f t="shared" si="98"/>
        <v>1662</v>
      </c>
      <c r="AT124" s="81">
        <f t="shared" si="99"/>
        <v>1675</v>
      </c>
      <c r="AU124" s="81">
        <f t="shared" si="100"/>
        <v>1611</v>
      </c>
      <c r="AV124" s="81">
        <f t="shared" si="101"/>
        <v>1769</v>
      </c>
      <c r="AW124" s="56">
        <f t="shared" si="102"/>
        <v>1661</v>
      </c>
      <c r="AX124" s="81">
        <f t="shared" si="103"/>
        <v>1681</v>
      </c>
      <c r="AY124" s="81">
        <f t="shared" si="104"/>
        <v>1608</v>
      </c>
      <c r="AZ124" s="2"/>
      <c r="BA124" s="82">
        <f t="shared" si="105"/>
        <v>11</v>
      </c>
      <c r="BB124" s="81">
        <f t="shared" si="106"/>
        <v>10</v>
      </c>
      <c r="BC124" s="81">
        <f t="shared" si="107"/>
        <v>12</v>
      </c>
      <c r="BD124" s="56">
        <f t="shared" si="108"/>
        <v>13</v>
      </c>
      <c r="BE124" s="81">
        <f t="shared" si="109"/>
        <v>12</v>
      </c>
      <c r="BF124" s="81">
        <f t="shared" si="110"/>
        <v>13</v>
      </c>
      <c r="BG124" s="81">
        <f t="shared" si="111"/>
        <v>12</v>
      </c>
      <c r="BH124" s="81">
        <f t="shared" si="112"/>
        <v>12</v>
      </c>
      <c r="BI124" s="81">
        <f t="shared" si="113"/>
        <v>11</v>
      </c>
      <c r="BJ124" s="81">
        <f t="shared" si="114"/>
        <v>8</v>
      </c>
      <c r="BK124" s="81">
        <f t="shared" si="115"/>
        <v>10</v>
      </c>
      <c r="BL124" s="57">
        <f t="shared" si="90"/>
        <v>124</v>
      </c>
      <c r="BM124" s="56">
        <f t="shared" si="91"/>
        <v>8</v>
      </c>
      <c r="BN124" s="56">
        <f t="shared" si="92"/>
        <v>13</v>
      </c>
      <c r="BO124" s="58">
        <f t="shared" si="93"/>
        <v>103</v>
      </c>
      <c r="BQ124" s="83">
        <f t="shared" si="116"/>
        <v>82</v>
      </c>
      <c r="BR124" s="84">
        <f t="shared" si="117"/>
        <v>65</v>
      </c>
    </row>
    <row r="125" spans="1:70" ht="15" customHeight="1" x14ac:dyDescent="0.25">
      <c r="A125" s="61">
        <v>121</v>
      </c>
      <c r="B125" s="62" t="s">
        <v>154</v>
      </c>
      <c r="C125" s="63" t="s">
        <v>44</v>
      </c>
      <c r="D125" s="89"/>
      <c r="E125" s="64">
        <f t="shared" si="83"/>
        <v>1314.1</v>
      </c>
      <c r="F125" s="65">
        <f t="shared" si="84"/>
        <v>-40.90000000000002</v>
      </c>
      <c r="G125" s="67">
        <v>1355</v>
      </c>
      <c r="H125" s="66"/>
      <c r="I125" s="67">
        <f t="shared" si="85"/>
        <v>-86.818181818181756</v>
      </c>
      <c r="J125" s="68">
        <f t="shared" si="86"/>
        <v>144</v>
      </c>
      <c r="K125" s="69">
        <v>5</v>
      </c>
      <c r="L125" s="70">
        <v>11</v>
      </c>
      <c r="M125" s="71">
        <f t="shared" si="87"/>
        <v>1441.8181818181818</v>
      </c>
      <c r="N125" s="67">
        <f t="shared" si="88"/>
        <v>78</v>
      </c>
      <c r="O125" s="72">
        <f t="shared" si="89"/>
        <v>61</v>
      </c>
      <c r="P125" s="73">
        <v>48</v>
      </c>
      <c r="Q125" s="74">
        <v>0</v>
      </c>
      <c r="R125" s="75">
        <v>76</v>
      </c>
      <c r="S125" s="76">
        <v>1</v>
      </c>
      <c r="T125" s="77">
        <v>74</v>
      </c>
      <c r="U125" s="78">
        <v>0</v>
      </c>
      <c r="V125" s="75">
        <v>82</v>
      </c>
      <c r="W125" s="78">
        <v>0</v>
      </c>
      <c r="X125" s="77">
        <v>101</v>
      </c>
      <c r="Y125" s="78">
        <v>0</v>
      </c>
      <c r="Z125" s="77">
        <v>132</v>
      </c>
      <c r="AA125" s="78">
        <v>0</v>
      </c>
      <c r="AB125" s="77">
        <v>140</v>
      </c>
      <c r="AC125" s="76">
        <v>1</v>
      </c>
      <c r="AD125" s="73">
        <v>117</v>
      </c>
      <c r="AE125" s="74">
        <v>2</v>
      </c>
      <c r="AF125" s="79">
        <v>84</v>
      </c>
      <c r="AG125" s="76">
        <v>0</v>
      </c>
      <c r="AH125" s="75">
        <v>56</v>
      </c>
      <c r="AI125" s="78">
        <v>0</v>
      </c>
      <c r="AJ125" s="75">
        <v>146</v>
      </c>
      <c r="AK125" s="78">
        <v>1</v>
      </c>
      <c r="AL125" s="50"/>
      <c r="AM125" s="23"/>
      <c r="AN125" s="50"/>
      <c r="AO125" s="80">
        <f t="shared" si="94"/>
        <v>1681</v>
      </c>
      <c r="AP125" s="56">
        <f t="shared" si="95"/>
        <v>1537</v>
      </c>
      <c r="AQ125" s="81">
        <f t="shared" si="96"/>
        <v>1547</v>
      </c>
      <c r="AR125" s="56">
        <f t="shared" si="97"/>
        <v>1488</v>
      </c>
      <c r="AS125" s="81">
        <f t="shared" si="98"/>
        <v>1400</v>
      </c>
      <c r="AT125" s="81">
        <f t="shared" si="99"/>
        <v>1300</v>
      </c>
      <c r="AU125" s="81">
        <f t="shared" si="100"/>
        <v>1200</v>
      </c>
      <c r="AV125" s="81">
        <f t="shared" si="101"/>
        <v>1392</v>
      </c>
      <c r="AW125" s="56">
        <f t="shared" si="102"/>
        <v>1487</v>
      </c>
      <c r="AX125" s="81">
        <f t="shared" si="103"/>
        <v>1628</v>
      </c>
      <c r="AY125" s="81">
        <f t="shared" si="104"/>
        <v>1200</v>
      </c>
      <c r="AZ125" s="2"/>
      <c r="BA125" s="82">
        <f t="shared" si="105"/>
        <v>8</v>
      </c>
      <c r="BB125" s="81">
        <f t="shared" si="106"/>
        <v>8</v>
      </c>
      <c r="BC125" s="81">
        <f t="shared" si="107"/>
        <v>13</v>
      </c>
      <c r="BD125" s="56">
        <f t="shared" si="108"/>
        <v>9</v>
      </c>
      <c r="BE125" s="81">
        <f t="shared" si="109"/>
        <v>7</v>
      </c>
      <c r="BF125" s="81">
        <f t="shared" si="110"/>
        <v>8</v>
      </c>
      <c r="BG125" s="81">
        <f t="shared" si="111"/>
        <v>4</v>
      </c>
      <c r="BH125" s="81">
        <f t="shared" si="112"/>
        <v>4</v>
      </c>
      <c r="BI125" s="81">
        <f t="shared" si="113"/>
        <v>6</v>
      </c>
      <c r="BJ125" s="81">
        <f t="shared" si="114"/>
        <v>6</v>
      </c>
      <c r="BK125" s="81">
        <f t="shared" si="115"/>
        <v>5</v>
      </c>
      <c r="BL125" s="57">
        <f t="shared" si="90"/>
        <v>78</v>
      </c>
      <c r="BM125" s="56">
        <f t="shared" si="91"/>
        <v>4</v>
      </c>
      <c r="BN125" s="56">
        <f t="shared" si="92"/>
        <v>13</v>
      </c>
      <c r="BO125" s="58">
        <f t="shared" si="93"/>
        <v>61</v>
      </c>
      <c r="BQ125" s="83">
        <f t="shared" si="116"/>
        <v>3</v>
      </c>
      <c r="BR125" s="84">
        <f t="shared" si="117"/>
        <v>144</v>
      </c>
    </row>
    <row r="126" spans="1:70" ht="15" customHeight="1" x14ac:dyDescent="0.25">
      <c r="A126" s="61">
        <v>122</v>
      </c>
      <c r="B126" s="62" t="s">
        <v>155</v>
      </c>
      <c r="C126" s="63" t="s">
        <v>44</v>
      </c>
      <c r="D126" s="89"/>
      <c r="E126" s="64">
        <f t="shared" si="83"/>
        <v>1405.78</v>
      </c>
      <c r="F126" s="65">
        <f t="shared" si="84"/>
        <v>55.779999999999994</v>
      </c>
      <c r="G126" s="67">
        <v>1350</v>
      </c>
      <c r="H126" s="66"/>
      <c r="I126" s="67">
        <f t="shared" si="85"/>
        <v>-299</v>
      </c>
      <c r="J126" s="68">
        <f t="shared" si="86"/>
        <v>99</v>
      </c>
      <c r="K126" s="69">
        <v>10</v>
      </c>
      <c r="L126" s="70">
        <v>11</v>
      </c>
      <c r="M126" s="71">
        <f t="shared" si="87"/>
        <v>1649</v>
      </c>
      <c r="N126" s="67">
        <f t="shared" si="88"/>
        <v>112</v>
      </c>
      <c r="O126" s="72">
        <f t="shared" si="89"/>
        <v>93</v>
      </c>
      <c r="P126" s="73">
        <v>49</v>
      </c>
      <c r="Q126" s="74">
        <v>1</v>
      </c>
      <c r="R126" s="75">
        <v>55</v>
      </c>
      <c r="S126" s="76">
        <v>0</v>
      </c>
      <c r="T126" s="77">
        <v>37</v>
      </c>
      <c r="U126" s="78">
        <v>0</v>
      </c>
      <c r="V126" s="75">
        <v>41</v>
      </c>
      <c r="W126" s="78">
        <v>2</v>
      </c>
      <c r="X126" s="77">
        <v>47</v>
      </c>
      <c r="Y126" s="78">
        <v>2</v>
      </c>
      <c r="Z126" s="77">
        <v>65</v>
      </c>
      <c r="AA126" s="78">
        <v>0</v>
      </c>
      <c r="AB126" s="77">
        <v>43</v>
      </c>
      <c r="AC126" s="76">
        <v>0</v>
      </c>
      <c r="AD126" s="73">
        <v>81</v>
      </c>
      <c r="AE126" s="74">
        <v>1</v>
      </c>
      <c r="AF126" s="79">
        <v>68</v>
      </c>
      <c r="AG126" s="76">
        <v>2</v>
      </c>
      <c r="AH126" s="75">
        <v>50</v>
      </c>
      <c r="AI126" s="78">
        <v>0</v>
      </c>
      <c r="AJ126" s="75">
        <v>48</v>
      </c>
      <c r="AK126" s="78">
        <v>2</v>
      </c>
      <c r="AL126" s="50"/>
      <c r="AM126" s="23"/>
      <c r="AN126" s="50"/>
      <c r="AO126" s="80">
        <f t="shared" si="94"/>
        <v>1675</v>
      </c>
      <c r="AP126" s="56">
        <f t="shared" si="95"/>
        <v>1641</v>
      </c>
      <c r="AQ126" s="81">
        <f t="shared" si="96"/>
        <v>1719</v>
      </c>
      <c r="AR126" s="56">
        <f t="shared" si="97"/>
        <v>1711</v>
      </c>
      <c r="AS126" s="81">
        <f t="shared" si="98"/>
        <v>1684</v>
      </c>
      <c r="AT126" s="81">
        <f t="shared" si="99"/>
        <v>1601</v>
      </c>
      <c r="AU126" s="81">
        <f t="shared" si="100"/>
        <v>1694</v>
      </c>
      <c r="AV126" s="81">
        <f t="shared" si="101"/>
        <v>1488</v>
      </c>
      <c r="AW126" s="56">
        <f t="shared" si="102"/>
        <v>1580</v>
      </c>
      <c r="AX126" s="81">
        <f t="shared" si="103"/>
        <v>1665</v>
      </c>
      <c r="AY126" s="81">
        <f t="shared" si="104"/>
        <v>1681</v>
      </c>
      <c r="AZ126" s="2"/>
      <c r="BA126" s="82">
        <f t="shared" si="105"/>
        <v>13</v>
      </c>
      <c r="BB126" s="81">
        <f t="shared" si="106"/>
        <v>12</v>
      </c>
      <c r="BC126" s="81">
        <f t="shared" si="107"/>
        <v>9</v>
      </c>
      <c r="BD126" s="56">
        <f t="shared" si="108"/>
        <v>10</v>
      </c>
      <c r="BE126" s="81">
        <f t="shared" si="109"/>
        <v>11</v>
      </c>
      <c r="BF126" s="81">
        <f t="shared" si="110"/>
        <v>10</v>
      </c>
      <c r="BG126" s="81">
        <f t="shared" si="111"/>
        <v>13</v>
      </c>
      <c r="BH126" s="81">
        <f t="shared" si="112"/>
        <v>10</v>
      </c>
      <c r="BI126" s="81">
        <f t="shared" si="113"/>
        <v>6</v>
      </c>
      <c r="BJ126" s="81">
        <f t="shared" si="114"/>
        <v>10</v>
      </c>
      <c r="BK126" s="81">
        <f t="shared" si="115"/>
        <v>8</v>
      </c>
      <c r="BL126" s="57">
        <f t="shared" si="90"/>
        <v>112</v>
      </c>
      <c r="BM126" s="56">
        <f t="shared" si="91"/>
        <v>6</v>
      </c>
      <c r="BN126" s="56">
        <f t="shared" si="92"/>
        <v>13</v>
      </c>
      <c r="BO126" s="58">
        <f t="shared" si="93"/>
        <v>93</v>
      </c>
      <c r="BQ126" s="83">
        <f t="shared" si="116"/>
        <v>48</v>
      </c>
      <c r="BR126" s="84">
        <f t="shared" si="117"/>
        <v>99</v>
      </c>
    </row>
    <row r="127" spans="1:70" ht="15" customHeight="1" x14ac:dyDescent="0.25">
      <c r="A127" s="61">
        <v>123</v>
      </c>
      <c r="B127" s="62" t="s">
        <v>156</v>
      </c>
      <c r="C127" s="63" t="s">
        <v>44</v>
      </c>
      <c r="D127" s="89"/>
      <c r="E127" s="64">
        <f t="shared" si="83"/>
        <v>1340.92</v>
      </c>
      <c r="F127" s="65">
        <f t="shared" si="84"/>
        <v>20.920000000000023</v>
      </c>
      <c r="G127" s="67">
        <v>1320</v>
      </c>
      <c r="H127" s="66"/>
      <c r="I127" s="67">
        <f t="shared" si="85"/>
        <v>-276.90909090909099</v>
      </c>
      <c r="J127" s="68">
        <f t="shared" si="86"/>
        <v>133</v>
      </c>
      <c r="K127" s="69">
        <v>7</v>
      </c>
      <c r="L127" s="70">
        <v>11</v>
      </c>
      <c r="M127" s="71">
        <f t="shared" si="87"/>
        <v>1596.909090909091</v>
      </c>
      <c r="N127" s="67">
        <f t="shared" si="88"/>
        <v>103</v>
      </c>
      <c r="O127" s="72">
        <f t="shared" si="89"/>
        <v>84</v>
      </c>
      <c r="P127" s="73">
        <v>50</v>
      </c>
      <c r="Q127" s="74">
        <v>0</v>
      </c>
      <c r="R127" s="75">
        <v>78</v>
      </c>
      <c r="S127" s="76">
        <v>2</v>
      </c>
      <c r="T127" s="77">
        <v>56</v>
      </c>
      <c r="U127" s="78">
        <v>1</v>
      </c>
      <c r="V127" s="75">
        <v>63</v>
      </c>
      <c r="W127" s="78">
        <v>0</v>
      </c>
      <c r="X127" s="77">
        <v>76</v>
      </c>
      <c r="Y127" s="78">
        <v>2</v>
      </c>
      <c r="Z127" s="77">
        <v>44</v>
      </c>
      <c r="AA127" s="78">
        <v>0</v>
      </c>
      <c r="AB127" s="77">
        <v>47</v>
      </c>
      <c r="AC127" s="76">
        <v>0</v>
      </c>
      <c r="AD127" s="73">
        <v>87</v>
      </c>
      <c r="AE127" s="74">
        <v>1</v>
      </c>
      <c r="AF127" s="79">
        <v>81</v>
      </c>
      <c r="AG127" s="76">
        <v>0</v>
      </c>
      <c r="AH127" s="75">
        <v>77</v>
      </c>
      <c r="AI127" s="78">
        <v>1</v>
      </c>
      <c r="AJ127" s="75">
        <v>34</v>
      </c>
      <c r="AK127" s="78">
        <v>0</v>
      </c>
      <c r="AL127" s="50"/>
      <c r="AM127" s="23"/>
      <c r="AN127" s="50"/>
      <c r="AO127" s="80">
        <f t="shared" si="94"/>
        <v>1665</v>
      </c>
      <c r="AP127" s="56">
        <f t="shared" si="95"/>
        <v>1509</v>
      </c>
      <c r="AQ127" s="81">
        <f t="shared" si="96"/>
        <v>1628</v>
      </c>
      <c r="AR127" s="56">
        <f t="shared" si="97"/>
        <v>1608</v>
      </c>
      <c r="AS127" s="81">
        <f t="shared" si="98"/>
        <v>1537</v>
      </c>
      <c r="AT127" s="81">
        <f t="shared" si="99"/>
        <v>1689</v>
      </c>
      <c r="AU127" s="81">
        <f t="shared" si="100"/>
        <v>1684</v>
      </c>
      <c r="AV127" s="81">
        <f t="shared" si="101"/>
        <v>1474</v>
      </c>
      <c r="AW127" s="56">
        <f t="shared" si="102"/>
        <v>1488</v>
      </c>
      <c r="AX127" s="81">
        <f t="shared" si="103"/>
        <v>1526</v>
      </c>
      <c r="AY127" s="81">
        <f t="shared" si="104"/>
        <v>1758</v>
      </c>
      <c r="AZ127" s="2"/>
      <c r="BA127" s="82">
        <f t="shared" si="105"/>
        <v>10</v>
      </c>
      <c r="BB127" s="81">
        <f t="shared" si="106"/>
        <v>10</v>
      </c>
      <c r="BC127" s="81">
        <f t="shared" si="107"/>
        <v>6</v>
      </c>
      <c r="BD127" s="56">
        <f t="shared" si="108"/>
        <v>10</v>
      </c>
      <c r="BE127" s="81">
        <f t="shared" si="109"/>
        <v>8</v>
      </c>
      <c r="BF127" s="81">
        <f t="shared" si="110"/>
        <v>13</v>
      </c>
      <c r="BG127" s="81">
        <f t="shared" si="111"/>
        <v>11</v>
      </c>
      <c r="BH127" s="81">
        <f t="shared" si="112"/>
        <v>8</v>
      </c>
      <c r="BI127" s="81">
        <f t="shared" si="113"/>
        <v>10</v>
      </c>
      <c r="BJ127" s="81">
        <f t="shared" si="114"/>
        <v>8</v>
      </c>
      <c r="BK127" s="81">
        <f t="shared" si="115"/>
        <v>9</v>
      </c>
      <c r="BL127" s="57">
        <f t="shared" si="90"/>
        <v>103</v>
      </c>
      <c r="BM127" s="56">
        <f t="shared" si="91"/>
        <v>6</v>
      </c>
      <c r="BN127" s="56">
        <f t="shared" si="92"/>
        <v>13</v>
      </c>
      <c r="BO127" s="58">
        <f t="shared" si="93"/>
        <v>84</v>
      </c>
      <c r="BQ127" s="83">
        <f t="shared" si="116"/>
        <v>14</v>
      </c>
      <c r="BR127" s="84">
        <f t="shared" si="117"/>
        <v>133</v>
      </c>
    </row>
    <row r="128" spans="1:70" ht="15" customHeight="1" x14ac:dyDescent="0.25">
      <c r="A128" s="61">
        <v>124</v>
      </c>
      <c r="B128" s="62" t="s">
        <v>157</v>
      </c>
      <c r="C128" s="63" t="s">
        <v>31</v>
      </c>
      <c r="D128" s="89"/>
      <c r="E128" s="64">
        <f t="shared" si="83"/>
        <v>1332.58</v>
      </c>
      <c r="F128" s="65">
        <f t="shared" si="84"/>
        <v>32.580000000000013</v>
      </c>
      <c r="G128" s="67">
        <v>1300</v>
      </c>
      <c r="H128" s="66"/>
      <c r="I128" s="67">
        <f t="shared" si="85"/>
        <v>-284.4545454545455</v>
      </c>
      <c r="J128" s="68">
        <f t="shared" si="86"/>
        <v>126</v>
      </c>
      <c r="K128" s="69">
        <v>8</v>
      </c>
      <c r="L128" s="70">
        <v>11</v>
      </c>
      <c r="M128" s="71">
        <f t="shared" si="87"/>
        <v>1584.4545454545455</v>
      </c>
      <c r="N128" s="67">
        <f t="shared" si="88"/>
        <v>103</v>
      </c>
      <c r="O128" s="72">
        <f t="shared" si="89"/>
        <v>82</v>
      </c>
      <c r="P128" s="73">
        <v>51</v>
      </c>
      <c r="Q128" s="74">
        <v>0</v>
      </c>
      <c r="R128" s="75">
        <v>75</v>
      </c>
      <c r="S128" s="76">
        <v>0</v>
      </c>
      <c r="T128" s="77">
        <v>31</v>
      </c>
      <c r="U128" s="78">
        <v>0</v>
      </c>
      <c r="V128" s="75">
        <v>15</v>
      </c>
      <c r="W128" s="78">
        <v>2</v>
      </c>
      <c r="X128" s="77">
        <v>81</v>
      </c>
      <c r="Y128" s="78">
        <v>0</v>
      </c>
      <c r="Z128" s="77">
        <v>84</v>
      </c>
      <c r="AA128" s="78">
        <v>2</v>
      </c>
      <c r="AB128" s="77">
        <v>72</v>
      </c>
      <c r="AC128" s="76">
        <v>2</v>
      </c>
      <c r="AD128" s="73">
        <v>67</v>
      </c>
      <c r="AE128" s="74">
        <v>0</v>
      </c>
      <c r="AF128" s="79">
        <v>87</v>
      </c>
      <c r="AG128" s="76">
        <v>1</v>
      </c>
      <c r="AH128" s="75">
        <v>86</v>
      </c>
      <c r="AI128" s="78">
        <v>0</v>
      </c>
      <c r="AJ128" s="75">
        <v>77</v>
      </c>
      <c r="AK128" s="78">
        <v>1</v>
      </c>
      <c r="AL128" s="50"/>
      <c r="AM128" s="23"/>
      <c r="AN128" s="50"/>
      <c r="AO128" s="80">
        <f t="shared" si="94"/>
        <v>1662</v>
      </c>
      <c r="AP128" s="56">
        <f t="shared" si="95"/>
        <v>1541</v>
      </c>
      <c r="AQ128" s="81">
        <f t="shared" si="96"/>
        <v>1767</v>
      </c>
      <c r="AR128" s="56">
        <f t="shared" si="97"/>
        <v>1873</v>
      </c>
      <c r="AS128" s="81">
        <f t="shared" si="98"/>
        <v>1488</v>
      </c>
      <c r="AT128" s="81">
        <f t="shared" si="99"/>
        <v>1487</v>
      </c>
      <c r="AU128" s="81">
        <f t="shared" si="100"/>
        <v>1553</v>
      </c>
      <c r="AV128" s="81">
        <f t="shared" si="101"/>
        <v>1584</v>
      </c>
      <c r="AW128" s="56">
        <f t="shared" si="102"/>
        <v>1474</v>
      </c>
      <c r="AX128" s="81">
        <f t="shared" si="103"/>
        <v>1474</v>
      </c>
      <c r="AY128" s="81">
        <f t="shared" si="104"/>
        <v>1526</v>
      </c>
      <c r="AZ128" s="2"/>
      <c r="BA128" s="82">
        <f t="shared" si="105"/>
        <v>12</v>
      </c>
      <c r="BB128" s="81">
        <f t="shared" si="106"/>
        <v>15</v>
      </c>
      <c r="BC128" s="81">
        <f t="shared" si="107"/>
        <v>11</v>
      </c>
      <c r="BD128" s="56">
        <f t="shared" si="108"/>
        <v>7</v>
      </c>
      <c r="BE128" s="81">
        <f t="shared" si="109"/>
        <v>10</v>
      </c>
      <c r="BF128" s="81">
        <f t="shared" si="110"/>
        <v>6</v>
      </c>
      <c r="BG128" s="81">
        <f t="shared" si="111"/>
        <v>6</v>
      </c>
      <c r="BH128" s="81">
        <f t="shared" si="112"/>
        <v>10</v>
      </c>
      <c r="BI128" s="81">
        <f t="shared" si="113"/>
        <v>8</v>
      </c>
      <c r="BJ128" s="81">
        <f t="shared" si="114"/>
        <v>10</v>
      </c>
      <c r="BK128" s="81">
        <f t="shared" si="115"/>
        <v>8</v>
      </c>
      <c r="BL128" s="57">
        <f t="shared" si="90"/>
        <v>103</v>
      </c>
      <c r="BM128" s="56">
        <f t="shared" si="91"/>
        <v>6</v>
      </c>
      <c r="BN128" s="56">
        <f t="shared" si="92"/>
        <v>15</v>
      </c>
      <c r="BO128" s="58">
        <f t="shared" si="93"/>
        <v>82</v>
      </c>
      <c r="BQ128" s="83">
        <f t="shared" si="116"/>
        <v>21</v>
      </c>
      <c r="BR128" s="84">
        <f t="shared" si="117"/>
        <v>126</v>
      </c>
    </row>
    <row r="129" spans="1:70" ht="15" customHeight="1" x14ac:dyDescent="0.25">
      <c r="A129" s="61">
        <v>125</v>
      </c>
      <c r="B129" s="62" t="s">
        <v>158</v>
      </c>
      <c r="C129" s="63" t="s">
        <v>31</v>
      </c>
      <c r="D129" s="89"/>
      <c r="E129" s="64">
        <f t="shared" si="83"/>
        <v>1402.18</v>
      </c>
      <c r="F129" s="65">
        <f t="shared" si="84"/>
        <v>102.18</v>
      </c>
      <c r="G129" s="67">
        <v>1300</v>
      </c>
      <c r="H129" s="66"/>
      <c r="I129" s="67">
        <f t="shared" si="85"/>
        <v>-419</v>
      </c>
      <c r="J129" s="68">
        <f t="shared" si="86"/>
        <v>48</v>
      </c>
      <c r="K129" s="69">
        <v>12</v>
      </c>
      <c r="L129" s="70">
        <v>11</v>
      </c>
      <c r="M129" s="71">
        <f t="shared" si="87"/>
        <v>1719</v>
      </c>
      <c r="N129" s="67">
        <f t="shared" si="88"/>
        <v>134</v>
      </c>
      <c r="O129" s="72">
        <f t="shared" si="89"/>
        <v>110</v>
      </c>
      <c r="P129" s="73">
        <v>52</v>
      </c>
      <c r="Q129" s="74">
        <v>2</v>
      </c>
      <c r="R129" s="75">
        <v>28</v>
      </c>
      <c r="S129" s="76">
        <v>0</v>
      </c>
      <c r="T129" s="77">
        <v>60</v>
      </c>
      <c r="U129" s="78">
        <v>2</v>
      </c>
      <c r="V129" s="75">
        <v>38</v>
      </c>
      <c r="W129" s="78">
        <v>1</v>
      </c>
      <c r="X129" s="77">
        <v>54</v>
      </c>
      <c r="Y129" s="78">
        <v>1</v>
      </c>
      <c r="Z129" s="77">
        <v>32</v>
      </c>
      <c r="AA129" s="78">
        <v>2</v>
      </c>
      <c r="AB129" s="77">
        <v>36</v>
      </c>
      <c r="AC129" s="76">
        <v>1</v>
      </c>
      <c r="AD129" s="73">
        <v>44</v>
      </c>
      <c r="AE129" s="74">
        <v>0</v>
      </c>
      <c r="AF129" s="79">
        <v>64</v>
      </c>
      <c r="AG129" s="76">
        <v>1</v>
      </c>
      <c r="AH129" s="75">
        <v>24</v>
      </c>
      <c r="AI129" s="78">
        <v>0</v>
      </c>
      <c r="AJ129" s="75">
        <v>12</v>
      </c>
      <c r="AK129" s="78">
        <v>2</v>
      </c>
      <c r="AL129" s="50"/>
      <c r="AM129" s="23"/>
      <c r="AN129" s="50"/>
      <c r="AO129" s="80">
        <f t="shared" si="94"/>
        <v>1661</v>
      </c>
      <c r="AP129" s="56">
        <f t="shared" si="95"/>
        <v>1789</v>
      </c>
      <c r="AQ129" s="81">
        <f t="shared" si="96"/>
        <v>1611</v>
      </c>
      <c r="AR129" s="56">
        <f t="shared" si="97"/>
        <v>1717</v>
      </c>
      <c r="AS129" s="81">
        <f t="shared" si="98"/>
        <v>1647</v>
      </c>
      <c r="AT129" s="81">
        <f t="shared" si="99"/>
        <v>1766</v>
      </c>
      <c r="AU129" s="81">
        <f t="shared" si="100"/>
        <v>1719</v>
      </c>
      <c r="AV129" s="81">
        <f t="shared" si="101"/>
        <v>1689</v>
      </c>
      <c r="AW129" s="56">
        <f t="shared" si="102"/>
        <v>1605</v>
      </c>
      <c r="AX129" s="81">
        <f t="shared" si="103"/>
        <v>1810</v>
      </c>
      <c r="AY129" s="81">
        <f t="shared" si="104"/>
        <v>1895</v>
      </c>
      <c r="AZ129" s="2"/>
      <c r="BA129" s="82">
        <f t="shared" si="105"/>
        <v>11</v>
      </c>
      <c r="BB129" s="81">
        <f t="shared" si="106"/>
        <v>14</v>
      </c>
      <c r="BC129" s="81">
        <f t="shared" si="107"/>
        <v>12</v>
      </c>
      <c r="BD129" s="56">
        <f t="shared" si="108"/>
        <v>12</v>
      </c>
      <c r="BE129" s="81">
        <f t="shared" si="109"/>
        <v>15</v>
      </c>
      <c r="BF129" s="81">
        <f t="shared" si="110"/>
        <v>13</v>
      </c>
      <c r="BG129" s="81">
        <f t="shared" si="111"/>
        <v>12</v>
      </c>
      <c r="BH129" s="81">
        <f t="shared" si="112"/>
        <v>13</v>
      </c>
      <c r="BI129" s="81">
        <f t="shared" si="113"/>
        <v>10</v>
      </c>
      <c r="BJ129" s="81">
        <f t="shared" si="114"/>
        <v>13</v>
      </c>
      <c r="BK129" s="81">
        <f t="shared" si="115"/>
        <v>9</v>
      </c>
      <c r="BL129" s="57">
        <f t="shared" si="90"/>
        <v>134</v>
      </c>
      <c r="BM129" s="56">
        <f t="shared" si="91"/>
        <v>9</v>
      </c>
      <c r="BN129" s="56">
        <f t="shared" si="92"/>
        <v>15</v>
      </c>
      <c r="BO129" s="58">
        <f t="shared" si="93"/>
        <v>110</v>
      </c>
      <c r="BQ129" s="83">
        <f t="shared" si="116"/>
        <v>99</v>
      </c>
      <c r="BR129" s="84">
        <f t="shared" si="117"/>
        <v>48</v>
      </c>
    </row>
    <row r="130" spans="1:70" ht="15" customHeight="1" x14ac:dyDescent="0.25">
      <c r="A130" s="61">
        <v>126</v>
      </c>
      <c r="B130" s="62" t="s">
        <v>159</v>
      </c>
      <c r="C130" s="63" t="s">
        <v>31</v>
      </c>
      <c r="D130" s="89"/>
      <c r="E130" s="64">
        <f t="shared" si="83"/>
        <v>1346.76</v>
      </c>
      <c r="F130" s="65">
        <f t="shared" si="84"/>
        <v>46.760000000000005</v>
      </c>
      <c r="G130" s="67">
        <v>1300</v>
      </c>
      <c r="H130" s="66"/>
      <c r="I130" s="67">
        <f t="shared" si="85"/>
        <v>-258</v>
      </c>
      <c r="J130" s="68">
        <f t="shared" si="86"/>
        <v>102</v>
      </c>
      <c r="K130" s="69">
        <v>10</v>
      </c>
      <c r="L130" s="70">
        <v>11</v>
      </c>
      <c r="M130" s="71">
        <f t="shared" si="87"/>
        <v>1558</v>
      </c>
      <c r="N130" s="67">
        <f t="shared" si="88"/>
        <v>104</v>
      </c>
      <c r="O130" s="72">
        <f t="shared" si="89"/>
        <v>85</v>
      </c>
      <c r="P130" s="73">
        <v>53</v>
      </c>
      <c r="Q130" s="74">
        <v>0</v>
      </c>
      <c r="R130" s="75">
        <v>77</v>
      </c>
      <c r="S130" s="76">
        <v>0</v>
      </c>
      <c r="T130" s="77">
        <v>61</v>
      </c>
      <c r="U130" s="78">
        <v>0</v>
      </c>
      <c r="V130" s="75">
        <v>101</v>
      </c>
      <c r="W130" s="78">
        <v>2</v>
      </c>
      <c r="X130" s="77">
        <v>86</v>
      </c>
      <c r="Y130" s="78">
        <v>1</v>
      </c>
      <c r="Z130" s="77">
        <v>41</v>
      </c>
      <c r="AA130" s="78">
        <v>0</v>
      </c>
      <c r="AB130" s="77">
        <v>82</v>
      </c>
      <c r="AC130" s="76">
        <v>2</v>
      </c>
      <c r="AD130" s="73">
        <v>69</v>
      </c>
      <c r="AE130" s="74">
        <v>2</v>
      </c>
      <c r="AF130" s="79">
        <v>80</v>
      </c>
      <c r="AG130" s="76">
        <v>1</v>
      </c>
      <c r="AH130" s="75">
        <v>70</v>
      </c>
      <c r="AI130" s="78">
        <v>0</v>
      </c>
      <c r="AJ130" s="75">
        <v>57</v>
      </c>
      <c r="AK130" s="78">
        <v>2</v>
      </c>
      <c r="AL130" s="50"/>
      <c r="AM130" s="23"/>
      <c r="AN130" s="50"/>
      <c r="AO130" s="80">
        <f t="shared" si="94"/>
        <v>1658</v>
      </c>
      <c r="AP130" s="56">
        <f t="shared" si="95"/>
        <v>1526</v>
      </c>
      <c r="AQ130" s="81">
        <f t="shared" si="96"/>
        <v>1610</v>
      </c>
      <c r="AR130" s="56">
        <f t="shared" si="97"/>
        <v>1400</v>
      </c>
      <c r="AS130" s="81">
        <f t="shared" si="98"/>
        <v>1474</v>
      </c>
      <c r="AT130" s="81">
        <f t="shared" si="99"/>
        <v>1711</v>
      </c>
      <c r="AU130" s="81">
        <f t="shared" si="100"/>
        <v>1488</v>
      </c>
      <c r="AV130" s="81">
        <f t="shared" si="101"/>
        <v>1574</v>
      </c>
      <c r="AW130" s="56">
        <f t="shared" si="102"/>
        <v>1502</v>
      </c>
      <c r="AX130" s="81">
        <f t="shared" si="103"/>
        <v>1572</v>
      </c>
      <c r="AY130" s="81">
        <f t="shared" si="104"/>
        <v>1623</v>
      </c>
      <c r="AZ130" s="2"/>
      <c r="BA130" s="82">
        <f t="shared" si="105"/>
        <v>10</v>
      </c>
      <c r="BB130" s="81">
        <f t="shared" si="106"/>
        <v>8</v>
      </c>
      <c r="BC130" s="81">
        <f t="shared" si="107"/>
        <v>11</v>
      </c>
      <c r="BD130" s="56">
        <f t="shared" si="108"/>
        <v>7</v>
      </c>
      <c r="BE130" s="81">
        <f t="shared" si="109"/>
        <v>10</v>
      </c>
      <c r="BF130" s="81">
        <f t="shared" si="110"/>
        <v>10</v>
      </c>
      <c r="BG130" s="81">
        <f t="shared" si="111"/>
        <v>9</v>
      </c>
      <c r="BH130" s="81">
        <f t="shared" si="112"/>
        <v>9</v>
      </c>
      <c r="BI130" s="81">
        <f t="shared" si="113"/>
        <v>10</v>
      </c>
      <c r="BJ130" s="81">
        <f t="shared" si="114"/>
        <v>12</v>
      </c>
      <c r="BK130" s="81">
        <f t="shared" si="115"/>
        <v>8</v>
      </c>
      <c r="BL130" s="57">
        <f t="shared" si="90"/>
        <v>104</v>
      </c>
      <c r="BM130" s="56">
        <f t="shared" si="91"/>
        <v>7</v>
      </c>
      <c r="BN130" s="56">
        <f t="shared" si="92"/>
        <v>12</v>
      </c>
      <c r="BO130" s="58">
        <f t="shared" si="93"/>
        <v>85</v>
      </c>
      <c r="BQ130" s="83">
        <f t="shared" si="116"/>
        <v>44</v>
      </c>
      <c r="BR130" s="84">
        <f t="shared" si="117"/>
        <v>102</v>
      </c>
    </row>
    <row r="131" spans="1:70" ht="15" customHeight="1" x14ac:dyDescent="0.25">
      <c r="A131" s="61">
        <v>127</v>
      </c>
      <c r="B131" s="62" t="s">
        <v>160</v>
      </c>
      <c r="C131" s="63" t="s">
        <v>31</v>
      </c>
      <c r="D131" s="89"/>
      <c r="E131" s="64">
        <f t="shared" si="83"/>
        <v>1383.04</v>
      </c>
      <c r="F131" s="65">
        <f t="shared" si="84"/>
        <v>83.04</v>
      </c>
      <c r="G131" s="67">
        <v>1300</v>
      </c>
      <c r="H131" s="66"/>
      <c r="I131" s="67">
        <f t="shared" si="85"/>
        <v>-332</v>
      </c>
      <c r="J131" s="68">
        <f t="shared" si="86"/>
        <v>59</v>
      </c>
      <c r="K131" s="69">
        <v>12</v>
      </c>
      <c r="L131" s="70">
        <v>11</v>
      </c>
      <c r="M131" s="71">
        <f t="shared" si="87"/>
        <v>1632</v>
      </c>
      <c r="N131" s="67">
        <f t="shared" si="88"/>
        <v>128</v>
      </c>
      <c r="O131" s="72">
        <f t="shared" si="89"/>
        <v>105</v>
      </c>
      <c r="P131" s="73">
        <v>54</v>
      </c>
      <c r="Q131" s="74">
        <v>1</v>
      </c>
      <c r="R131" s="75">
        <v>60</v>
      </c>
      <c r="S131" s="76">
        <v>1</v>
      </c>
      <c r="T131" s="77">
        <v>62</v>
      </c>
      <c r="U131" s="78">
        <v>2</v>
      </c>
      <c r="V131" s="75">
        <v>40</v>
      </c>
      <c r="W131" s="78">
        <v>0</v>
      </c>
      <c r="X131" s="77">
        <v>57</v>
      </c>
      <c r="Y131" s="78">
        <v>2</v>
      </c>
      <c r="Z131" s="77">
        <v>59</v>
      </c>
      <c r="AA131" s="78">
        <v>0</v>
      </c>
      <c r="AB131" s="77">
        <v>61</v>
      </c>
      <c r="AC131" s="76">
        <v>1</v>
      </c>
      <c r="AD131" s="73">
        <v>43</v>
      </c>
      <c r="AE131" s="74">
        <v>1</v>
      </c>
      <c r="AF131" s="79">
        <v>53</v>
      </c>
      <c r="AG131" s="76">
        <v>0</v>
      </c>
      <c r="AH131" s="75">
        <v>65</v>
      </c>
      <c r="AI131" s="78">
        <v>2</v>
      </c>
      <c r="AJ131" s="75">
        <v>71</v>
      </c>
      <c r="AK131" s="78">
        <v>2</v>
      </c>
      <c r="AL131" s="50"/>
      <c r="AM131" s="23"/>
      <c r="AN131" s="50"/>
      <c r="AO131" s="80">
        <f t="shared" si="94"/>
        <v>1647</v>
      </c>
      <c r="AP131" s="56">
        <f t="shared" si="95"/>
        <v>1611</v>
      </c>
      <c r="AQ131" s="81">
        <f t="shared" si="96"/>
        <v>1609</v>
      </c>
      <c r="AR131" s="56">
        <f t="shared" si="97"/>
        <v>1714</v>
      </c>
      <c r="AS131" s="81">
        <f t="shared" si="98"/>
        <v>1623</v>
      </c>
      <c r="AT131" s="81">
        <f t="shared" si="99"/>
        <v>1617</v>
      </c>
      <c r="AU131" s="81">
        <f t="shared" si="100"/>
        <v>1610</v>
      </c>
      <c r="AV131" s="81">
        <f t="shared" si="101"/>
        <v>1694</v>
      </c>
      <c r="AW131" s="56">
        <f t="shared" si="102"/>
        <v>1658</v>
      </c>
      <c r="AX131" s="81">
        <f t="shared" si="103"/>
        <v>1601</v>
      </c>
      <c r="AY131" s="81">
        <f t="shared" si="104"/>
        <v>1568</v>
      </c>
      <c r="AZ131" s="2"/>
      <c r="BA131" s="82">
        <f t="shared" si="105"/>
        <v>15</v>
      </c>
      <c r="BB131" s="81">
        <f t="shared" si="106"/>
        <v>12</v>
      </c>
      <c r="BC131" s="81">
        <f t="shared" si="107"/>
        <v>12</v>
      </c>
      <c r="BD131" s="56">
        <f t="shared" si="108"/>
        <v>14</v>
      </c>
      <c r="BE131" s="81">
        <f t="shared" si="109"/>
        <v>8</v>
      </c>
      <c r="BF131" s="81">
        <f t="shared" si="110"/>
        <v>13</v>
      </c>
      <c r="BG131" s="81">
        <f t="shared" si="111"/>
        <v>11</v>
      </c>
      <c r="BH131" s="81">
        <f t="shared" si="112"/>
        <v>13</v>
      </c>
      <c r="BI131" s="81">
        <f t="shared" si="113"/>
        <v>10</v>
      </c>
      <c r="BJ131" s="81">
        <f t="shared" si="114"/>
        <v>10</v>
      </c>
      <c r="BK131" s="81">
        <f t="shared" si="115"/>
        <v>10</v>
      </c>
      <c r="BL131" s="57">
        <f t="shared" si="90"/>
        <v>128</v>
      </c>
      <c r="BM131" s="56">
        <f t="shared" si="91"/>
        <v>8</v>
      </c>
      <c r="BN131" s="56">
        <f t="shared" si="92"/>
        <v>15</v>
      </c>
      <c r="BO131" s="58">
        <f t="shared" si="93"/>
        <v>105</v>
      </c>
      <c r="BQ131" s="83">
        <f t="shared" si="116"/>
        <v>88</v>
      </c>
      <c r="BR131" s="84">
        <f t="shared" si="117"/>
        <v>59</v>
      </c>
    </row>
    <row r="132" spans="1:70" ht="15" customHeight="1" x14ac:dyDescent="0.25">
      <c r="A132" s="61">
        <v>128</v>
      </c>
      <c r="B132" s="62" t="s">
        <v>161</v>
      </c>
      <c r="C132" s="63" t="s">
        <v>31</v>
      </c>
      <c r="D132" s="89"/>
      <c r="E132" s="64">
        <f t="shared" si="83"/>
        <v>1397.24</v>
      </c>
      <c r="F132" s="65">
        <f t="shared" si="84"/>
        <v>97.239999999999981</v>
      </c>
      <c r="G132" s="67">
        <v>1300</v>
      </c>
      <c r="H132" s="66"/>
      <c r="I132" s="67">
        <f t="shared" si="85"/>
        <v>-351.09090909090901</v>
      </c>
      <c r="J132" s="68">
        <f t="shared" si="86"/>
        <v>38</v>
      </c>
      <c r="K132" s="69">
        <v>13</v>
      </c>
      <c r="L132" s="70">
        <v>11</v>
      </c>
      <c r="M132" s="71">
        <f t="shared" si="87"/>
        <v>1651.090909090909</v>
      </c>
      <c r="N132" s="67">
        <f t="shared" si="88"/>
        <v>123</v>
      </c>
      <c r="O132" s="72">
        <f t="shared" si="89"/>
        <v>102</v>
      </c>
      <c r="P132" s="73">
        <v>55</v>
      </c>
      <c r="Q132" s="74">
        <v>1</v>
      </c>
      <c r="R132" s="75">
        <v>49</v>
      </c>
      <c r="S132" s="76">
        <v>2</v>
      </c>
      <c r="T132" s="77">
        <v>59</v>
      </c>
      <c r="U132" s="78">
        <v>1</v>
      </c>
      <c r="V132" s="75">
        <v>57</v>
      </c>
      <c r="W132" s="78">
        <v>2</v>
      </c>
      <c r="X132" s="77">
        <v>7</v>
      </c>
      <c r="Y132" s="78">
        <v>0</v>
      </c>
      <c r="Z132" s="77">
        <v>51</v>
      </c>
      <c r="AA132" s="78">
        <v>0</v>
      </c>
      <c r="AB132" s="77">
        <v>71</v>
      </c>
      <c r="AC132" s="76">
        <v>1</v>
      </c>
      <c r="AD132" s="73">
        <v>61</v>
      </c>
      <c r="AE132" s="74">
        <v>1</v>
      </c>
      <c r="AF132" s="79">
        <v>67</v>
      </c>
      <c r="AG132" s="76">
        <v>1</v>
      </c>
      <c r="AH132" s="75">
        <v>78</v>
      </c>
      <c r="AI132" s="78">
        <v>2</v>
      </c>
      <c r="AJ132" s="75">
        <v>47</v>
      </c>
      <c r="AK132" s="78">
        <v>2</v>
      </c>
      <c r="AL132" s="50"/>
      <c r="AM132" s="23"/>
      <c r="AN132" s="50"/>
      <c r="AO132" s="80">
        <f t="shared" si="94"/>
        <v>1641</v>
      </c>
      <c r="AP132" s="56">
        <f t="shared" si="95"/>
        <v>1675</v>
      </c>
      <c r="AQ132" s="81">
        <f t="shared" si="96"/>
        <v>1617</v>
      </c>
      <c r="AR132" s="56">
        <f t="shared" si="97"/>
        <v>1623</v>
      </c>
      <c r="AS132" s="81">
        <f t="shared" si="98"/>
        <v>1989</v>
      </c>
      <c r="AT132" s="81">
        <f t="shared" si="99"/>
        <v>1662</v>
      </c>
      <c r="AU132" s="81">
        <f t="shared" si="100"/>
        <v>1568</v>
      </c>
      <c r="AV132" s="81">
        <f t="shared" si="101"/>
        <v>1610</v>
      </c>
      <c r="AW132" s="56">
        <f t="shared" si="102"/>
        <v>1584</v>
      </c>
      <c r="AX132" s="81">
        <f t="shared" si="103"/>
        <v>1509</v>
      </c>
      <c r="AY132" s="81">
        <f t="shared" si="104"/>
        <v>1684</v>
      </c>
      <c r="AZ132" s="2"/>
      <c r="BA132" s="82">
        <f t="shared" si="105"/>
        <v>12</v>
      </c>
      <c r="BB132" s="81">
        <f t="shared" si="106"/>
        <v>13</v>
      </c>
      <c r="BC132" s="81">
        <f t="shared" si="107"/>
        <v>13</v>
      </c>
      <c r="BD132" s="56">
        <f t="shared" si="108"/>
        <v>8</v>
      </c>
      <c r="BE132" s="81">
        <f t="shared" si="109"/>
        <v>13</v>
      </c>
      <c r="BF132" s="81">
        <f t="shared" si="110"/>
        <v>12</v>
      </c>
      <c r="BG132" s="81">
        <f t="shared" si="111"/>
        <v>10</v>
      </c>
      <c r="BH132" s="81">
        <f t="shared" si="112"/>
        <v>11</v>
      </c>
      <c r="BI132" s="81">
        <f t="shared" si="113"/>
        <v>10</v>
      </c>
      <c r="BJ132" s="81">
        <f t="shared" si="114"/>
        <v>10</v>
      </c>
      <c r="BK132" s="81">
        <f t="shared" si="115"/>
        <v>11</v>
      </c>
      <c r="BL132" s="57">
        <f t="shared" si="90"/>
        <v>123</v>
      </c>
      <c r="BM132" s="56">
        <f t="shared" si="91"/>
        <v>8</v>
      </c>
      <c r="BN132" s="56">
        <f t="shared" si="92"/>
        <v>13</v>
      </c>
      <c r="BO132" s="58">
        <f t="shared" si="93"/>
        <v>102</v>
      </c>
      <c r="BQ132" s="83">
        <f t="shared" si="116"/>
        <v>109</v>
      </c>
      <c r="BR132" s="84">
        <f t="shared" si="117"/>
        <v>38</v>
      </c>
    </row>
    <row r="133" spans="1:70" ht="15" customHeight="1" x14ac:dyDescent="0.25">
      <c r="A133" s="61">
        <v>129</v>
      </c>
      <c r="B133" s="62" t="s">
        <v>162</v>
      </c>
      <c r="C133" s="63" t="s">
        <v>31</v>
      </c>
      <c r="D133" s="89"/>
      <c r="E133" s="64">
        <f t="shared" si="83"/>
        <v>1300</v>
      </c>
      <c r="F133" s="65">
        <f t="shared" si="84"/>
        <v>0</v>
      </c>
      <c r="G133" s="67">
        <v>1300</v>
      </c>
      <c r="H133" s="66"/>
      <c r="I133" s="67">
        <f t="shared" si="85"/>
        <v>-182.72727272727275</v>
      </c>
      <c r="J133" s="68">
        <f t="shared" si="86"/>
        <v>137</v>
      </c>
      <c r="K133" s="69">
        <v>7</v>
      </c>
      <c r="L133" s="70">
        <v>11</v>
      </c>
      <c r="M133" s="71">
        <f t="shared" si="87"/>
        <v>1482.7272727272727</v>
      </c>
      <c r="N133" s="67">
        <f t="shared" si="88"/>
        <v>92</v>
      </c>
      <c r="O133" s="72">
        <f t="shared" si="89"/>
        <v>73</v>
      </c>
      <c r="P133" s="73">
        <v>56</v>
      </c>
      <c r="Q133" s="74">
        <v>0</v>
      </c>
      <c r="R133" s="75">
        <v>80</v>
      </c>
      <c r="S133" s="76">
        <v>1</v>
      </c>
      <c r="T133" s="77">
        <v>76</v>
      </c>
      <c r="U133" s="78">
        <v>0</v>
      </c>
      <c r="V133" s="75">
        <v>84</v>
      </c>
      <c r="W133" s="78">
        <v>1</v>
      </c>
      <c r="X133" s="77">
        <v>94</v>
      </c>
      <c r="Y133" s="78">
        <v>0</v>
      </c>
      <c r="Z133" s="77">
        <v>96</v>
      </c>
      <c r="AA133" s="78">
        <v>1</v>
      </c>
      <c r="AB133" s="77">
        <v>89</v>
      </c>
      <c r="AC133" s="76">
        <v>0</v>
      </c>
      <c r="AD133" s="73">
        <v>82</v>
      </c>
      <c r="AE133" s="74">
        <v>2</v>
      </c>
      <c r="AF133" s="79">
        <v>77</v>
      </c>
      <c r="AG133" s="76">
        <v>1</v>
      </c>
      <c r="AH133" s="75">
        <v>101</v>
      </c>
      <c r="AI133" s="78">
        <v>1</v>
      </c>
      <c r="AJ133" s="75">
        <v>103</v>
      </c>
      <c r="AK133" s="78">
        <v>0</v>
      </c>
      <c r="AL133" s="50"/>
      <c r="AM133" s="23"/>
      <c r="AN133" s="50"/>
      <c r="AO133" s="80">
        <f t="shared" ref="AO133:AO150" si="118">IF(B133="BRIVS",0,(LOOKUP(P133,$A$5:$A$150,$G$5:$G$150)))</f>
        <v>1628</v>
      </c>
      <c r="AP133" s="56">
        <f t="shared" ref="AP133:AP150" si="119">IF(B133="BRIVS",0,(LOOKUP(R133,$A$5:$A$150,$G$5:$G$150)))</f>
        <v>1502</v>
      </c>
      <c r="AQ133" s="81">
        <f t="shared" ref="AQ133:AQ150" si="120">IF(B133="BRIVS",0,(LOOKUP(T133,$A$5:$A$150,$G$5:$G$150)))</f>
        <v>1537</v>
      </c>
      <c r="AR133" s="56">
        <f t="shared" ref="AR133:AR150" si="121">IF(B133="BRIVS",0,(LOOKUP(V133,$A$5:$A$150,$G$5:$G$150)))</f>
        <v>1487</v>
      </c>
      <c r="AS133" s="81">
        <f t="shared" ref="AS133:AS150" si="122">IF(B133="BRIVS",0,(LOOKUP(X133,$A$5:$A$150,$G$5:$G$150)))</f>
        <v>1445</v>
      </c>
      <c r="AT133" s="81">
        <f t="shared" ref="AT133:AT150" si="123">IF(B133="BRIVS",0,(LOOKUP(Z133,$A$5:$A$150,$G$5:$G$150)))</f>
        <v>1433</v>
      </c>
      <c r="AU133" s="81">
        <f t="shared" ref="AU133:AU150" si="124">IF(B133="BRIVS",0,(LOOKUP(AB133,$A$5:$A$150,$G$5:$G$150)))</f>
        <v>1464</v>
      </c>
      <c r="AV133" s="81">
        <f t="shared" ref="AV133:AV150" si="125">IF(B133="BRIVS",0,(LOOKUP(AD133,$A$5:$A$150,$G$5:$G$150)))</f>
        <v>1488</v>
      </c>
      <c r="AW133" s="56">
        <f t="shared" ref="AW133:AW150" si="126">IF(B133="BRIVS",0,(LOOKUP(AF133,$A$5:$A$150,$G$5:$G$150)))</f>
        <v>1526</v>
      </c>
      <c r="AX133" s="81">
        <f t="shared" ref="AX133:AX150" si="127">IF(B133="BRIVS",0,(LOOKUP(AH133,$A$5:$A$150,$G$5:$G$150)))</f>
        <v>1400</v>
      </c>
      <c r="AY133" s="81">
        <f t="shared" ref="AY133:AY150" si="128">IF(B133="BRIVS",0,(LOOKUP(AJ133,$A$5:$A$150,$G$5:$G$150)))</f>
        <v>1400</v>
      </c>
      <c r="AZ133" s="2"/>
      <c r="BA133" s="82">
        <f t="shared" ref="BA133:BA150" si="129">IF(P133=999,0,(LOOKUP($P133,$A$5:$A$150,$K$5:$K$150)))</f>
        <v>6</v>
      </c>
      <c r="BB133" s="81">
        <f t="shared" ref="BB133:BB150" si="130">IF(R133=999,0,(LOOKUP($R133,$A$5:$A$150,$K$5:$K$150)))</f>
        <v>10</v>
      </c>
      <c r="BC133" s="81">
        <f t="shared" ref="BC133:BC150" si="131">IF(T133=999,0,(LOOKUP($T133,$A$5:$A$150,$K$5:$K$150)))</f>
        <v>8</v>
      </c>
      <c r="BD133" s="56">
        <f t="shared" ref="BD133:BD150" si="132">IF(V133=999,0,(LOOKUP($V133,$A$5:$A$150,$K$5:$K$150)))</f>
        <v>6</v>
      </c>
      <c r="BE133" s="81">
        <f t="shared" ref="BE133:BE150" si="133">IF(X133=999,0,(LOOKUP($X133,$A$5:$A$150,$K$5:$K$150)))</f>
        <v>13</v>
      </c>
      <c r="BF133" s="81">
        <f t="shared" ref="BF133:BF150" si="134">IF(Z133=999,0,(LOOKUP($Z133,$A$5:$A$150,$K$5:$K$150)))</f>
        <v>6</v>
      </c>
      <c r="BG133" s="81">
        <f t="shared" ref="BG133:BG150" si="135">IF(AB133=999,0,(LOOKUP($AB133,$A$5:$A$150,$K$5:$K$150)))</f>
        <v>11</v>
      </c>
      <c r="BH133" s="81">
        <f t="shared" ref="BH133:BH150" si="136">IF(AD133=999,0,(LOOKUP($AD133,$A$5:$A$150,$K$5:$K$150)))</f>
        <v>9</v>
      </c>
      <c r="BI133" s="81">
        <f t="shared" ref="BI133:BI150" si="137">IF(AF133=999,0,(LOOKUP($AF133,$A$5:$A$150,$K$5:$K$150)))</f>
        <v>8</v>
      </c>
      <c r="BJ133" s="81">
        <f t="shared" ref="BJ133:BJ150" si="138">IF(AH133=999,0,(LOOKUP($AH133,$A$5:$A$150,$K$5:$K$150)))</f>
        <v>7</v>
      </c>
      <c r="BK133" s="81">
        <f t="shared" ref="BK133:BK150" si="139">IF(AJ133=999,0,(LOOKUP($AJ133,$A$5:$A$150,$K$5:$K$150)))</f>
        <v>8</v>
      </c>
      <c r="BL133" s="57">
        <f t="shared" si="90"/>
        <v>92</v>
      </c>
      <c r="BM133" s="56">
        <f t="shared" si="91"/>
        <v>6</v>
      </c>
      <c r="BN133" s="56">
        <f t="shared" si="92"/>
        <v>13</v>
      </c>
      <c r="BO133" s="58">
        <f t="shared" si="93"/>
        <v>73</v>
      </c>
      <c r="BQ133" s="83">
        <f t="shared" ref="BQ133:BQ150" si="140">COUNTIF($K$5:$K$150,"&lt;"&amp;K133)+COUNTIFS($K$5:$K$150,K133,$N$5:$N$150,"&lt;"&amp;N133)+COUNTIFS($K$5:$K$150,K133,$N$5:$N$150,N133,$O$5:$O$150,"&lt;"&amp;O133)+1</f>
        <v>10</v>
      </c>
      <c r="BR133" s="84">
        <f t="shared" ref="BR133:BR150" si="141">IF(L133=0,0,RANK(BQ133,$BQ$5:$BQ$150,0))</f>
        <v>137</v>
      </c>
    </row>
    <row r="134" spans="1:70" ht="15" customHeight="1" x14ac:dyDescent="0.25">
      <c r="A134" s="61">
        <v>130</v>
      </c>
      <c r="B134" s="62" t="s">
        <v>163</v>
      </c>
      <c r="C134" s="63" t="s">
        <v>31</v>
      </c>
      <c r="D134" s="89"/>
      <c r="E134" s="64">
        <f t="shared" si="83"/>
        <v>1358.6200000000001</v>
      </c>
      <c r="F134" s="65">
        <f t="shared" si="84"/>
        <v>58.620000000000019</v>
      </c>
      <c r="G134" s="67">
        <v>1300</v>
      </c>
      <c r="H134" s="66"/>
      <c r="I134" s="67">
        <f t="shared" si="85"/>
        <v>-311.90909090909099</v>
      </c>
      <c r="J134" s="68">
        <f t="shared" si="86"/>
        <v>95</v>
      </c>
      <c r="K134" s="69">
        <v>10</v>
      </c>
      <c r="L134" s="70">
        <v>11</v>
      </c>
      <c r="M134" s="71">
        <f t="shared" si="87"/>
        <v>1611.909090909091</v>
      </c>
      <c r="N134" s="67">
        <f t="shared" si="88"/>
        <v>116</v>
      </c>
      <c r="O134" s="72">
        <f t="shared" si="89"/>
        <v>94</v>
      </c>
      <c r="P134" s="73">
        <v>57</v>
      </c>
      <c r="Q134" s="74">
        <v>0</v>
      </c>
      <c r="R134" s="75">
        <v>81</v>
      </c>
      <c r="S134" s="76">
        <v>2</v>
      </c>
      <c r="T134" s="77">
        <v>73</v>
      </c>
      <c r="U134" s="78">
        <v>1</v>
      </c>
      <c r="V134" s="75">
        <v>51</v>
      </c>
      <c r="W134" s="78">
        <v>0</v>
      </c>
      <c r="X134" s="77">
        <v>80</v>
      </c>
      <c r="Y134" s="78">
        <v>2</v>
      </c>
      <c r="Z134" s="77">
        <v>50</v>
      </c>
      <c r="AA134" s="78">
        <v>2</v>
      </c>
      <c r="AB134" s="77">
        <v>54</v>
      </c>
      <c r="AC134" s="76">
        <v>0</v>
      </c>
      <c r="AD134" s="73">
        <v>60</v>
      </c>
      <c r="AE134" s="74">
        <v>0</v>
      </c>
      <c r="AF134" s="79">
        <v>15</v>
      </c>
      <c r="AG134" s="76">
        <v>1</v>
      </c>
      <c r="AH134" s="75">
        <v>76</v>
      </c>
      <c r="AI134" s="78">
        <v>2</v>
      </c>
      <c r="AJ134" s="75">
        <v>70</v>
      </c>
      <c r="AK134" s="78">
        <v>0</v>
      </c>
      <c r="AL134" s="50"/>
      <c r="AM134" s="23"/>
      <c r="AN134" s="50"/>
      <c r="AO134" s="80">
        <f t="shared" si="118"/>
        <v>1623</v>
      </c>
      <c r="AP134" s="56">
        <f t="shared" si="119"/>
        <v>1488</v>
      </c>
      <c r="AQ134" s="81">
        <f t="shared" si="120"/>
        <v>1551</v>
      </c>
      <c r="AR134" s="56">
        <f t="shared" si="121"/>
        <v>1662</v>
      </c>
      <c r="AS134" s="81">
        <f t="shared" si="122"/>
        <v>1502</v>
      </c>
      <c r="AT134" s="81">
        <f t="shared" si="123"/>
        <v>1665</v>
      </c>
      <c r="AU134" s="81">
        <f t="shared" si="124"/>
        <v>1647</v>
      </c>
      <c r="AV134" s="81">
        <f t="shared" si="125"/>
        <v>1611</v>
      </c>
      <c r="AW134" s="56">
        <f t="shared" si="126"/>
        <v>1873</v>
      </c>
      <c r="AX134" s="81">
        <f t="shared" si="127"/>
        <v>1537</v>
      </c>
      <c r="AY134" s="81">
        <f t="shared" si="128"/>
        <v>1572</v>
      </c>
      <c r="AZ134" s="2"/>
      <c r="BA134" s="82">
        <f t="shared" si="129"/>
        <v>8</v>
      </c>
      <c r="BB134" s="81">
        <f t="shared" si="130"/>
        <v>10</v>
      </c>
      <c r="BC134" s="81">
        <f t="shared" si="131"/>
        <v>12</v>
      </c>
      <c r="BD134" s="56">
        <f t="shared" si="132"/>
        <v>12</v>
      </c>
      <c r="BE134" s="81">
        <f t="shared" si="133"/>
        <v>10</v>
      </c>
      <c r="BF134" s="81">
        <f t="shared" si="134"/>
        <v>10</v>
      </c>
      <c r="BG134" s="81">
        <f t="shared" si="135"/>
        <v>15</v>
      </c>
      <c r="BH134" s="81">
        <f t="shared" si="136"/>
        <v>12</v>
      </c>
      <c r="BI134" s="81">
        <f t="shared" si="137"/>
        <v>7</v>
      </c>
      <c r="BJ134" s="81">
        <f t="shared" si="138"/>
        <v>8</v>
      </c>
      <c r="BK134" s="81">
        <f t="shared" si="139"/>
        <v>12</v>
      </c>
      <c r="BL134" s="57">
        <f t="shared" si="90"/>
        <v>116</v>
      </c>
      <c r="BM134" s="56">
        <f t="shared" si="91"/>
        <v>7</v>
      </c>
      <c r="BN134" s="56">
        <f t="shared" si="92"/>
        <v>15</v>
      </c>
      <c r="BO134" s="58">
        <f t="shared" si="93"/>
        <v>94</v>
      </c>
      <c r="BQ134" s="83">
        <f t="shared" si="140"/>
        <v>52</v>
      </c>
      <c r="BR134" s="84">
        <f t="shared" si="141"/>
        <v>95</v>
      </c>
    </row>
    <row r="135" spans="1:70" ht="15" customHeight="1" x14ac:dyDescent="0.25">
      <c r="A135" s="61">
        <v>131</v>
      </c>
      <c r="B135" s="62" t="s">
        <v>164</v>
      </c>
      <c r="C135" s="63" t="s">
        <v>44</v>
      </c>
      <c r="D135" s="89"/>
      <c r="E135" s="64">
        <f t="shared" ref="E135:E150" si="142">IF(G135=0,0,IF(G135+F135&lt;1000,1000,G135+F135))</f>
        <v>1390.9</v>
      </c>
      <c r="F135" s="65">
        <f t="shared" ref="F135:F150" si="143">IF(L135=0,0,IF(G135+(IF(I135&gt;-150,(IF(I135&gt;=150,IF(K135&gt;=$AU$1,0,SUM(IF(MAX(P135:AK135)=999,K135-2,K135)-L135*2*(15+50)%)*10),SUM(IF(MAX(P135:AK135)=999,K135-2,K135)-L135*2*(I135/10+50)%)*10)),(IF(I135&lt;-150,IF((IF(MAX(P135:AK135)=999,K135-2,K135)-L135*2*(I135/10+50)%)*10&lt;1,0,(IF(MAX(P135:AK135)=999,K135-2,K135)-L135*2*(I135/10+50)%)*10))))),(IF(I135&gt;-150,(IF(I135&gt;150,IF(K135&gt;=$AU$1,0,SUM(IF(MAX(P135:AK135)=999,K135-2,K135)-L135*2*(15+50)%)*10),SUM(IF(MAX(P135:AK135)=999,K135-2,K135)-L135*2*(I135/10+50)%)*10)),(IF(I135&lt;-150,IF((IF(MAX(P135:AK135)=999,K135-2,K135)-L135*2*(I135/10+50)%)*10&lt;1,0,(IF(MAX(P135:AK135)=999,K135-2,K135)-L135*2*(I135/10+50)%)*10)))))))</f>
        <v>90.90000000000002</v>
      </c>
      <c r="G135" s="67">
        <v>1300</v>
      </c>
      <c r="H135" s="66"/>
      <c r="I135" s="67">
        <f t="shared" ref="I135:I150" si="144">SUM(G135-M135)</f>
        <v>-458.63636363636374</v>
      </c>
      <c r="J135" s="68">
        <f t="shared" ref="J135:J150" si="145">BR135</f>
        <v>81</v>
      </c>
      <c r="K135" s="69">
        <v>10</v>
      </c>
      <c r="L135" s="70">
        <v>11</v>
      </c>
      <c r="M135" s="71">
        <f t="shared" ref="M135:M150" si="146">SUM(AO135:AY135)/L135</f>
        <v>1758.6363636363637</v>
      </c>
      <c r="N135" s="67">
        <f t="shared" ref="N135:N150" si="147">BL135</f>
        <v>146</v>
      </c>
      <c r="O135" s="72">
        <f t="shared" ref="O135:O150" si="148">BO135</f>
        <v>118</v>
      </c>
      <c r="P135" s="73">
        <v>58</v>
      </c>
      <c r="Q135" s="74">
        <v>2</v>
      </c>
      <c r="R135" s="75">
        <v>36</v>
      </c>
      <c r="S135" s="76">
        <v>2</v>
      </c>
      <c r="T135" s="77">
        <v>1</v>
      </c>
      <c r="U135" s="78">
        <v>0</v>
      </c>
      <c r="V135" s="75">
        <v>44</v>
      </c>
      <c r="W135" s="78">
        <v>2</v>
      </c>
      <c r="X135" s="77">
        <v>13</v>
      </c>
      <c r="Y135" s="78">
        <v>1</v>
      </c>
      <c r="Z135" s="77">
        <v>42</v>
      </c>
      <c r="AA135" s="78">
        <v>1</v>
      </c>
      <c r="AB135" s="77">
        <v>51</v>
      </c>
      <c r="AC135" s="76">
        <v>0</v>
      </c>
      <c r="AD135" s="73">
        <v>10</v>
      </c>
      <c r="AE135" s="74">
        <v>2</v>
      </c>
      <c r="AF135" s="79">
        <v>75</v>
      </c>
      <c r="AG135" s="76">
        <v>0</v>
      </c>
      <c r="AH135" s="75">
        <v>35</v>
      </c>
      <c r="AI135" s="78">
        <v>0</v>
      </c>
      <c r="AJ135" s="75">
        <v>73</v>
      </c>
      <c r="AK135" s="78">
        <v>0</v>
      </c>
      <c r="AL135" s="50"/>
      <c r="AM135" s="23"/>
      <c r="AN135" s="50"/>
      <c r="AO135" s="80">
        <f t="shared" si="118"/>
        <v>1621</v>
      </c>
      <c r="AP135" s="56">
        <f t="shared" si="119"/>
        <v>1719</v>
      </c>
      <c r="AQ135" s="81">
        <f t="shared" si="120"/>
        <v>2244</v>
      </c>
      <c r="AR135" s="56">
        <f t="shared" si="121"/>
        <v>1689</v>
      </c>
      <c r="AS135" s="81">
        <f t="shared" si="122"/>
        <v>1891</v>
      </c>
      <c r="AT135" s="81">
        <f t="shared" si="123"/>
        <v>1704</v>
      </c>
      <c r="AU135" s="81">
        <f t="shared" si="124"/>
        <v>1662</v>
      </c>
      <c r="AV135" s="81">
        <f t="shared" si="125"/>
        <v>1974</v>
      </c>
      <c r="AW135" s="56">
        <f t="shared" si="126"/>
        <v>1541</v>
      </c>
      <c r="AX135" s="81">
        <f t="shared" si="127"/>
        <v>1749</v>
      </c>
      <c r="AY135" s="81">
        <f t="shared" si="128"/>
        <v>1551</v>
      </c>
      <c r="AZ135" s="2"/>
      <c r="BA135" s="82">
        <f t="shared" si="129"/>
        <v>14</v>
      </c>
      <c r="BB135" s="81">
        <f t="shared" si="130"/>
        <v>12</v>
      </c>
      <c r="BC135" s="81">
        <f t="shared" si="131"/>
        <v>18</v>
      </c>
      <c r="BD135" s="56">
        <f t="shared" si="132"/>
        <v>13</v>
      </c>
      <c r="BE135" s="81">
        <f t="shared" si="133"/>
        <v>12</v>
      </c>
      <c r="BF135" s="81">
        <f t="shared" si="134"/>
        <v>15</v>
      </c>
      <c r="BG135" s="81">
        <f t="shared" si="135"/>
        <v>12</v>
      </c>
      <c r="BH135" s="81">
        <f t="shared" si="136"/>
        <v>10</v>
      </c>
      <c r="BI135" s="81">
        <f t="shared" si="137"/>
        <v>15</v>
      </c>
      <c r="BJ135" s="81">
        <f t="shared" si="138"/>
        <v>13</v>
      </c>
      <c r="BK135" s="81">
        <f t="shared" si="139"/>
        <v>12</v>
      </c>
      <c r="BL135" s="57">
        <f t="shared" ref="BL135:BL150" si="149">SUM(BA135,BB135,BC135,BD135,BE135,BG135,BF135,BH135,BI135,BJ135,BK135)</f>
        <v>146</v>
      </c>
      <c r="BM135" s="56">
        <f t="shared" ref="BM135:BM150" si="150">IF($AX$1&gt;8,(IF($AX$1=9,MIN(BA135:BI135),IF($AX$1=10,MIN(BA135:BJ135),IF($AX$1=11,MIN(BA135:BK135))))),(IF($AX$1=4,MIN(BA135:BD135),IF($AX$1=5,MIN(BA135:BE135),IF($AX$1=6,MIN(BA135:BF135),IF($AX$1=7,MIN(BA135:BG135),IF($AX$1=8,MIN(BA135:BH135))))))))</f>
        <v>10</v>
      </c>
      <c r="BN135" s="56">
        <f t="shared" ref="BN135:BN150" si="151">IF($AX$1&gt;8,(IF($AX$1=9,MAX(BA135:BI135),IF($AX$1=10,MAX(BA135:BJ135),IF($AX$1=11,MAX(BA135:BK135))))),(IF($AX$1=4,MAX(BA135:BD135),IF($AX$1=5,MAX(BA135:BE135),IF($AX$1=6,MAX(BA135:BF135),IF($AX$1=7,MAX(BA135:BG135),IF($AX$1=8,MAX(BA135:BH135))))))))</f>
        <v>18</v>
      </c>
      <c r="BO135" s="58">
        <f t="shared" ref="BO135:BO150" si="152">SUM($BL135-$BM135-BN135)</f>
        <v>118</v>
      </c>
      <c r="BQ135" s="83">
        <f t="shared" si="140"/>
        <v>66</v>
      </c>
      <c r="BR135" s="84">
        <f t="shared" si="141"/>
        <v>81</v>
      </c>
    </row>
    <row r="136" spans="1:70" ht="15" customHeight="1" x14ac:dyDescent="0.25">
      <c r="A136" s="61">
        <v>132</v>
      </c>
      <c r="B136" s="62" t="s">
        <v>165</v>
      </c>
      <c r="C136" s="63" t="s">
        <v>31</v>
      </c>
      <c r="D136" s="89"/>
      <c r="E136" s="64">
        <f t="shared" si="142"/>
        <v>1320.32</v>
      </c>
      <c r="F136" s="65">
        <f t="shared" si="143"/>
        <v>20.32</v>
      </c>
      <c r="G136" s="67">
        <v>1300</v>
      </c>
      <c r="H136" s="66"/>
      <c r="I136" s="67">
        <f t="shared" si="144"/>
        <v>-228.72727272727275</v>
      </c>
      <c r="J136" s="68">
        <f t="shared" si="145"/>
        <v>124</v>
      </c>
      <c r="K136" s="69">
        <v>8</v>
      </c>
      <c r="L136" s="70">
        <v>11</v>
      </c>
      <c r="M136" s="71">
        <f t="shared" si="146"/>
        <v>1528.7272727272727</v>
      </c>
      <c r="N136" s="67">
        <f t="shared" si="147"/>
        <v>105</v>
      </c>
      <c r="O136" s="72">
        <f t="shared" si="148"/>
        <v>87</v>
      </c>
      <c r="P136" s="73">
        <v>59</v>
      </c>
      <c r="Q136" s="74">
        <v>1</v>
      </c>
      <c r="R136" s="75">
        <v>71</v>
      </c>
      <c r="S136" s="76">
        <v>0</v>
      </c>
      <c r="T136" s="77">
        <v>49</v>
      </c>
      <c r="U136" s="78">
        <v>0</v>
      </c>
      <c r="V136" s="75">
        <v>81</v>
      </c>
      <c r="W136" s="78">
        <v>1</v>
      </c>
      <c r="X136" s="77">
        <v>88</v>
      </c>
      <c r="Y136" s="78">
        <v>0</v>
      </c>
      <c r="Z136" s="77">
        <v>121</v>
      </c>
      <c r="AA136" s="78">
        <v>2</v>
      </c>
      <c r="AB136" s="77">
        <v>57</v>
      </c>
      <c r="AC136" s="76">
        <v>2</v>
      </c>
      <c r="AD136" s="73">
        <v>85</v>
      </c>
      <c r="AE136" s="74">
        <v>0</v>
      </c>
      <c r="AF136" s="79">
        <v>89</v>
      </c>
      <c r="AG136" s="76">
        <v>0</v>
      </c>
      <c r="AH136" s="75">
        <v>68</v>
      </c>
      <c r="AI136" s="78">
        <v>2</v>
      </c>
      <c r="AJ136" s="75">
        <v>80</v>
      </c>
      <c r="AK136" s="78">
        <v>0</v>
      </c>
      <c r="AL136" s="50"/>
      <c r="AM136" s="23"/>
      <c r="AN136" s="50"/>
      <c r="AO136" s="80">
        <f t="shared" si="118"/>
        <v>1617</v>
      </c>
      <c r="AP136" s="56">
        <f t="shared" si="119"/>
        <v>1568</v>
      </c>
      <c r="AQ136" s="81">
        <f t="shared" si="120"/>
        <v>1675</v>
      </c>
      <c r="AR136" s="56">
        <f t="shared" si="121"/>
        <v>1488</v>
      </c>
      <c r="AS136" s="81">
        <f t="shared" si="122"/>
        <v>1468</v>
      </c>
      <c r="AT136" s="81">
        <f t="shared" si="123"/>
        <v>1355</v>
      </c>
      <c r="AU136" s="81">
        <f t="shared" si="124"/>
        <v>1623</v>
      </c>
      <c r="AV136" s="81">
        <f t="shared" si="125"/>
        <v>1476</v>
      </c>
      <c r="AW136" s="56">
        <f t="shared" si="126"/>
        <v>1464</v>
      </c>
      <c r="AX136" s="81">
        <f t="shared" si="127"/>
        <v>1580</v>
      </c>
      <c r="AY136" s="81">
        <f t="shared" si="128"/>
        <v>1502</v>
      </c>
      <c r="AZ136" s="2"/>
      <c r="BA136" s="82">
        <f t="shared" si="129"/>
        <v>13</v>
      </c>
      <c r="BB136" s="81">
        <f t="shared" si="130"/>
        <v>10</v>
      </c>
      <c r="BC136" s="81">
        <f t="shared" si="131"/>
        <v>13</v>
      </c>
      <c r="BD136" s="56">
        <f t="shared" si="132"/>
        <v>10</v>
      </c>
      <c r="BE136" s="81">
        <f t="shared" si="133"/>
        <v>10</v>
      </c>
      <c r="BF136" s="81">
        <f t="shared" si="134"/>
        <v>5</v>
      </c>
      <c r="BG136" s="81">
        <f t="shared" si="135"/>
        <v>8</v>
      </c>
      <c r="BH136" s="81">
        <f t="shared" si="136"/>
        <v>9</v>
      </c>
      <c r="BI136" s="81">
        <f t="shared" si="137"/>
        <v>11</v>
      </c>
      <c r="BJ136" s="81">
        <f t="shared" si="138"/>
        <v>6</v>
      </c>
      <c r="BK136" s="81">
        <f t="shared" si="139"/>
        <v>10</v>
      </c>
      <c r="BL136" s="57">
        <f t="shared" si="149"/>
        <v>105</v>
      </c>
      <c r="BM136" s="56">
        <f t="shared" si="150"/>
        <v>5</v>
      </c>
      <c r="BN136" s="56">
        <f t="shared" si="151"/>
        <v>13</v>
      </c>
      <c r="BO136" s="58">
        <f t="shared" si="152"/>
        <v>87</v>
      </c>
      <c r="BQ136" s="83">
        <f t="shared" si="140"/>
        <v>23</v>
      </c>
      <c r="BR136" s="84">
        <f t="shared" si="141"/>
        <v>124</v>
      </c>
    </row>
    <row r="137" spans="1:70" ht="15" customHeight="1" x14ac:dyDescent="0.25">
      <c r="A137" s="61">
        <v>133</v>
      </c>
      <c r="B137" s="62" t="s">
        <v>166</v>
      </c>
      <c r="C137" s="63" t="s">
        <v>31</v>
      </c>
      <c r="D137" s="89"/>
      <c r="E137" s="64">
        <f t="shared" si="142"/>
        <v>1390.3</v>
      </c>
      <c r="F137" s="65">
        <f t="shared" si="143"/>
        <v>90.3</v>
      </c>
      <c r="G137" s="67">
        <v>1300</v>
      </c>
      <c r="H137" s="66"/>
      <c r="I137" s="67">
        <f t="shared" si="144"/>
        <v>-365</v>
      </c>
      <c r="J137" s="68">
        <f t="shared" si="145"/>
        <v>60</v>
      </c>
      <c r="K137" s="69">
        <v>12</v>
      </c>
      <c r="L137" s="70">
        <v>11</v>
      </c>
      <c r="M137" s="71">
        <f t="shared" si="146"/>
        <v>1665</v>
      </c>
      <c r="N137" s="67">
        <f t="shared" si="147"/>
        <v>127</v>
      </c>
      <c r="O137" s="72">
        <f t="shared" si="148"/>
        <v>106</v>
      </c>
      <c r="P137" s="73">
        <v>60</v>
      </c>
      <c r="Q137" s="74">
        <v>1</v>
      </c>
      <c r="R137" s="75">
        <v>54</v>
      </c>
      <c r="S137" s="76">
        <v>0</v>
      </c>
      <c r="T137" s="77">
        <v>82</v>
      </c>
      <c r="U137" s="78">
        <v>2</v>
      </c>
      <c r="V137" s="75">
        <v>56</v>
      </c>
      <c r="W137" s="78">
        <v>2</v>
      </c>
      <c r="X137" s="77">
        <v>38</v>
      </c>
      <c r="Y137" s="78">
        <v>1</v>
      </c>
      <c r="Z137" s="77">
        <v>52</v>
      </c>
      <c r="AA137" s="78">
        <v>2</v>
      </c>
      <c r="AB137" s="77">
        <v>42</v>
      </c>
      <c r="AC137" s="76">
        <v>0</v>
      </c>
      <c r="AD137" s="73">
        <v>64</v>
      </c>
      <c r="AE137" s="74">
        <v>1</v>
      </c>
      <c r="AF137" s="79">
        <v>32</v>
      </c>
      <c r="AG137" s="76">
        <v>1</v>
      </c>
      <c r="AH137" s="75">
        <v>30</v>
      </c>
      <c r="AI137" s="78">
        <v>1</v>
      </c>
      <c r="AJ137" s="75">
        <v>36</v>
      </c>
      <c r="AK137" s="78">
        <v>1</v>
      </c>
      <c r="AL137" s="50"/>
      <c r="AM137" s="23"/>
      <c r="AN137" s="50"/>
      <c r="AO137" s="80">
        <f t="shared" si="118"/>
        <v>1611</v>
      </c>
      <c r="AP137" s="56">
        <f t="shared" si="119"/>
        <v>1647</v>
      </c>
      <c r="AQ137" s="81">
        <f t="shared" si="120"/>
        <v>1488</v>
      </c>
      <c r="AR137" s="56">
        <f t="shared" si="121"/>
        <v>1628</v>
      </c>
      <c r="AS137" s="81">
        <f t="shared" si="122"/>
        <v>1717</v>
      </c>
      <c r="AT137" s="81">
        <f t="shared" si="123"/>
        <v>1661</v>
      </c>
      <c r="AU137" s="81">
        <f t="shared" si="124"/>
        <v>1704</v>
      </c>
      <c r="AV137" s="81">
        <f t="shared" si="125"/>
        <v>1605</v>
      </c>
      <c r="AW137" s="56">
        <f t="shared" si="126"/>
        <v>1766</v>
      </c>
      <c r="AX137" s="81">
        <f t="shared" si="127"/>
        <v>1769</v>
      </c>
      <c r="AY137" s="81">
        <f t="shared" si="128"/>
        <v>1719</v>
      </c>
      <c r="AZ137" s="2"/>
      <c r="BA137" s="82">
        <f t="shared" si="129"/>
        <v>12</v>
      </c>
      <c r="BB137" s="81">
        <f t="shared" si="130"/>
        <v>15</v>
      </c>
      <c r="BC137" s="81">
        <f t="shared" si="131"/>
        <v>9</v>
      </c>
      <c r="BD137" s="56">
        <f t="shared" si="132"/>
        <v>6</v>
      </c>
      <c r="BE137" s="81">
        <f t="shared" si="133"/>
        <v>12</v>
      </c>
      <c r="BF137" s="81">
        <f t="shared" si="134"/>
        <v>11</v>
      </c>
      <c r="BG137" s="81">
        <f t="shared" si="135"/>
        <v>15</v>
      </c>
      <c r="BH137" s="81">
        <f t="shared" si="136"/>
        <v>10</v>
      </c>
      <c r="BI137" s="81">
        <f t="shared" si="137"/>
        <v>13</v>
      </c>
      <c r="BJ137" s="81">
        <f t="shared" si="138"/>
        <v>12</v>
      </c>
      <c r="BK137" s="81">
        <f t="shared" si="139"/>
        <v>12</v>
      </c>
      <c r="BL137" s="57">
        <f t="shared" si="149"/>
        <v>127</v>
      </c>
      <c r="BM137" s="56">
        <f t="shared" si="150"/>
        <v>6</v>
      </c>
      <c r="BN137" s="56">
        <f t="shared" si="151"/>
        <v>15</v>
      </c>
      <c r="BO137" s="58">
        <f t="shared" si="152"/>
        <v>106</v>
      </c>
      <c r="BQ137" s="83">
        <f t="shared" si="140"/>
        <v>87</v>
      </c>
      <c r="BR137" s="84">
        <f t="shared" si="141"/>
        <v>60</v>
      </c>
    </row>
    <row r="138" spans="1:70" ht="15" customHeight="1" x14ac:dyDescent="0.25">
      <c r="A138" s="61">
        <v>134</v>
      </c>
      <c r="B138" s="62" t="s">
        <v>167</v>
      </c>
      <c r="C138" s="63" t="s">
        <v>31</v>
      </c>
      <c r="D138" s="89"/>
      <c r="E138" s="64">
        <f t="shared" si="142"/>
        <v>1348.9</v>
      </c>
      <c r="F138" s="65">
        <f t="shared" si="143"/>
        <v>49.900000000000006</v>
      </c>
      <c r="G138" s="67">
        <v>1299</v>
      </c>
      <c r="H138" s="66"/>
      <c r="I138" s="67">
        <f t="shared" si="144"/>
        <v>-272.27272727272725</v>
      </c>
      <c r="J138" s="68">
        <f t="shared" si="145"/>
        <v>85</v>
      </c>
      <c r="K138" s="69">
        <v>10</v>
      </c>
      <c r="L138" s="70">
        <v>11</v>
      </c>
      <c r="M138" s="71">
        <f t="shared" si="146"/>
        <v>1571.2727272727273</v>
      </c>
      <c r="N138" s="67">
        <f t="shared" si="147"/>
        <v>129</v>
      </c>
      <c r="O138" s="72">
        <f t="shared" si="148"/>
        <v>105</v>
      </c>
      <c r="P138" s="73">
        <v>61</v>
      </c>
      <c r="Q138" s="74">
        <v>2</v>
      </c>
      <c r="R138" s="75">
        <v>45</v>
      </c>
      <c r="S138" s="76">
        <v>0</v>
      </c>
      <c r="T138" s="77">
        <v>75</v>
      </c>
      <c r="U138" s="78">
        <v>0</v>
      </c>
      <c r="V138" s="75">
        <v>85</v>
      </c>
      <c r="W138" s="78">
        <v>1</v>
      </c>
      <c r="X138" s="77">
        <v>89</v>
      </c>
      <c r="Y138" s="78">
        <v>2</v>
      </c>
      <c r="Z138" s="77">
        <v>71</v>
      </c>
      <c r="AA138" s="78">
        <v>1</v>
      </c>
      <c r="AB138" s="77">
        <v>66</v>
      </c>
      <c r="AC138" s="76">
        <v>1</v>
      </c>
      <c r="AD138" s="73">
        <v>62</v>
      </c>
      <c r="AE138" s="74">
        <v>1</v>
      </c>
      <c r="AF138" s="79">
        <v>58</v>
      </c>
      <c r="AG138" s="76">
        <v>0</v>
      </c>
      <c r="AH138" s="75">
        <v>80</v>
      </c>
      <c r="AI138" s="78">
        <v>2</v>
      </c>
      <c r="AJ138" s="75">
        <v>60</v>
      </c>
      <c r="AK138" s="78">
        <v>0</v>
      </c>
      <c r="AL138" s="50"/>
      <c r="AM138" s="23"/>
      <c r="AN138" s="50"/>
      <c r="AO138" s="80">
        <f t="shared" si="118"/>
        <v>1610</v>
      </c>
      <c r="AP138" s="56">
        <f t="shared" si="119"/>
        <v>1688</v>
      </c>
      <c r="AQ138" s="81">
        <f t="shared" si="120"/>
        <v>1541</v>
      </c>
      <c r="AR138" s="56">
        <f t="shared" si="121"/>
        <v>1476</v>
      </c>
      <c r="AS138" s="81">
        <f t="shared" si="122"/>
        <v>1464</v>
      </c>
      <c r="AT138" s="81">
        <f t="shared" si="123"/>
        <v>1568</v>
      </c>
      <c r="AU138" s="81">
        <f t="shared" si="124"/>
        <v>1594</v>
      </c>
      <c r="AV138" s="81">
        <f t="shared" si="125"/>
        <v>1609</v>
      </c>
      <c r="AW138" s="56">
        <f t="shared" si="126"/>
        <v>1621</v>
      </c>
      <c r="AX138" s="81">
        <f t="shared" si="127"/>
        <v>1502</v>
      </c>
      <c r="AY138" s="81">
        <f t="shared" si="128"/>
        <v>1611</v>
      </c>
      <c r="AZ138" s="2"/>
      <c r="BA138" s="82">
        <f t="shared" si="129"/>
        <v>11</v>
      </c>
      <c r="BB138" s="81">
        <f t="shared" si="130"/>
        <v>12</v>
      </c>
      <c r="BC138" s="81">
        <f t="shared" si="131"/>
        <v>15</v>
      </c>
      <c r="BD138" s="56">
        <f t="shared" si="132"/>
        <v>9</v>
      </c>
      <c r="BE138" s="81">
        <f t="shared" si="133"/>
        <v>11</v>
      </c>
      <c r="BF138" s="81">
        <f t="shared" si="134"/>
        <v>10</v>
      </c>
      <c r="BG138" s="81">
        <f t="shared" si="135"/>
        <v>13</v>
      </c>
      <c r="BH138" s="81">
        <f t="shared" si="136"/>
        <v>12</v>
      </c>
      <c r="BI138" s="81">
        <f t="shared" si="137"/>
        <v>14</v>
      </c>
      <c r="BJ138" s="81">
        <f t="shared" si="138"/>
        <v>10</v>
      </c>
      <c r="BK138" s="81">
        <f t="shared" si="139"/>
        <v>12</v>
      </c>
      <c r="BL138" s="57">
        <f t="shared" si="149"/>
        <v>129</v>
      </c>
      <c r="BM138" s="56">
        <f t="shared" si="150"/>
        <v>9</v>
      </c>
      <c r="BN138" s="56">
        <f t="shared" si="151"/>
        <v>15</v>
      </c>
      <c r="BO138" s="58">
        <f t="shared" si="152"/>
        <v>105</v>
      </c>
      <c r="BQ138" s="83">
        <f t="shared" si="140"/>
        <v>62</v>
      </c>
      <c r="BR138" s="84">
        <f t="shared" si="141"/>
        <v>85</v>
      </c>
    </row>
    <row r="139" spans="1:70" ht="15" customHeight="1" x14ac:dyDescent="0.25">
      <c r="A139" s="61">
        <v>135</v>
      </c>
      <c r="B139" s="62" t="s">
        <v>168</v>
      </c>
      <c r="C139" s="63" t="s">
        <v>31</v>
      </c>
      <c r="D139" s="89"/>
      <c r="E139" s="64">
        <f t="shared" si="142"/>
        <v>1359.1</v>
      </c>
      <c r="F139" s="65">
        <f t="shared" si="143"/>
        <v>98.100000000000009</v>
      </c>
      <c r="G139" s="67">
        <v>1261</v>
      </c>
      <c r="H139" s="66"/>
      <c r="I139" s="67">
        <f t="shared" si="144"/>
        <v>-400.4545454545455</v>
      </c>
      <c r="J139" s="68">
        <f t="shared" si="145"/>
        <v>69</v>
      </c>
      <c r="K139" s="69">
        <v>12</v>
      </c>
      <c r="L139" s="70">
        <v>11</v>
      </c>
      <c r="M139" s="71">
        <f t="shared" si="146"/>
        <v>1661.4545454545455</v>
      </c>
      <c r="N139" s="67">
        <f t="shared" si="147"/>
        <v>118</v>
      </c>
      <c r="O139" s="72">
        <f t="shared" si="148"/>
        <v>99</v>
      </c>
      <c r="P139" s="73">
        <v>62</v>
      </c>
      <c r="Q139" s="74">
        <v>0</v>
      </c>
      <c r="R139" s="75">
        <v>82</v>
      </c>
      <c r="S139" s="76">
        <v>1</v>
      </c>
      <c r="T139" s="77">
        <v>80</v>
      </c>
      <c r="U139" s="78">
        <v>2</v>
      </c>
      <c r="V139" s="75">
        <v>72</v>
      </c>
      <c r="W139" s="78">
        <v>2</v>
      </c>
      <c r="X139" s="77">
        <v>10</v>
      </c>
      <c r="Y139" s="78">
        <v>1</v>
      </c>
      <c r="Z139" s="77">
        <v>60</v>
      </c>
      <c r="AA139" s="78">
        <v>2</v>
      </c>
      <c r="AB139" s="77">
        <v>55</v>
      </c>
      <c r="AC139" s="76">
        <v>1</v>
      </c>
      <c r="AD139" s="73">
        <v>59</v>
      </c>
      <c r="AE139" s="74">
        <v>0</v>
      </c>
      <c r="AF139" s="79">
        <v>33</v>
      </c>
      <c r="AG139" s="76">
        <v>1</v>
      </c>
      <c r="AH139" s="75">
        <v>6</v>
      </c>
      <c r="AI139" s="78">
        <v>0</v>
      </c>
      <c r="AJ139" s="75">
        <v>81</v>
      </c>
      <c r="AK139" s="78">
        <v>2</v>
      </c>
      <c r="AL139" s="50"/>
      <c r="AM139" s="23"/>
      <c r="AN139" s="50"/>
      <c r="AO139" s="80">
        <f t="shared" si="118"/>
        <v>1609</v>
      </c>
      <c r="AP139" s="56">
        <f t="shared" si="119"/>
        <v>1488</v>
      </c>
      <c r="AQ139" s="81">
        <f t="shared" si="120"/>
        <v>1502</v>
      </c>
      <c r="AR139" s="56">
        <f t="shared" si="121"/>
        <v>1553</v>
      </c>
      <c r="AS139" s="81">
        <f t="shared" si="122"/>
        <v>1974</v>
      </c>
      <c r="AT139" s="81">
        <f t="shared" si="123"/>
        <v>1611</v>
      </c>
      <c r="AU139" s="81">
        <f t="shared" si="124"/>
        <v>1641</v>
      </c>
      <c r="AV139" s="81">
        <f t="shared" si="125"/>
        <v>1617</v>
      </c>
      <c r="AW139" s="56">
        <f t="shared" si="126"/>
        <v>1764</v>
      </c>
      <c r="AX139" s="81">
        <f t="shared" si="127"/>
        <v>2029</v>
      </c>
      <c r="AY139" s="81">
        <f t="shared" si="128"/>
        <v>1488</v>
      </c>
      <c r="AZ139" s="2"/>
      <c r="BA139" s="82">
        <f t="shared" si="129"/>
        <v>12</v>
      </c>
      <c r="BB139" s="81">
        <f t="shared" si="130"/>
        <v>9</v>
      </c>
      <c r="BC139" s="81">
        <f t="shared" si="131"/>
        <v>10</v>
      </c>
      <c r="BD139" s="56">
        <f t="shared" si="132"/>
        <v>6</v>
      </c>
      <c r="BE139" s="81">
        <f t="shared" si="133"/>
        <v>10</v>
      </c>
      <c r="BF139" s="81">
        <f t="shared" si="134"/>
        <v>12</v>
      </c>
      <c r="BG139" s="81">
        <f t="shared" si="135"/>
        <v>12</v>
      </c>
      <c r="BH139" s="81">
        <f t="shared" si="136"/>
        <v>13</v>
      </c>
      <c r="BI139" s="81">
        <f t="shared" si="137"/>
        <v>12</v>
      </c>
      <c r="BJ139" s="81">
        <f t="shared" si="138"/>
        <v>12</v>
      </c>
      <c r="BK139" s="81">
        <f t="shared" si="139"/>
        <v>10</v>
      </c>
      <c r="BL139" s="57">
        <f t="shared" si="149"/>
        <v>118</v>
      </c>
      <c r="BM139" s="56">
        <f t="shared" si="150"/>
        <v>6</v>
      </c>
      <c r="BN139" s="56">
        <f t="shared" si="151"/>
        <v>13</v>
      </c>
      <c r="BO139" s="58">
        <f t="shared" si="152"/>
        <v>99</v>
      </c>
      <c r="BQ139" s="83">
        <f t="shared" si="140"/>
        <v>78</v>
      </c>
      <c r="BR139" s="84">
        <f t="shared" si="141"/>
        <v>69</v>
      </c>
    </row>
    <row r="140" spans="1:70" ht="15" customHeight="1" x14ac:dyDescent="0.25">
      <c r="A140" s="61">
        <v>136</v>
      </c>
      <c r="B140" s="62" t="s">
        <v>169</v>
      </c>
      <c r="C140" s="63" t="s">
        <v>44</v>
      </c>
      <c r="D140" s="89"/>
      <c r="E140" s="64">
        <f t="shared" si="142"/>
        <v>1281.8599999999999</v>
      </c>
      <c r="F140" s="65">
        <f t="shared" si="143"/>
        <v>32.860000000000007</v>
      </c>
      <c r="G140" s="67">
        <v>1249</v>
      </c>
      <c r="H140" s="66"/>
      <c r="I140" s="67">
        <f t="shared" si="144"/>
        <v>-285.72727272727275</v>
      </c>
      <c r="J140" s="68">
        <f t="shared" si="145"/>
        <v>129</v>
      </c>
      <c r="K140" s="69">
        <v>8</v>
      </c>
      <c r="L140" s="70">
        <v>11</v>
      </c>
      <c r="M140" s="71">
        <f t="shared" si="146"/>
        <v>1534.7272727272727</v>
      </c>
      <c r="N140" s="67">
        <f t="shared" si="147"/>
        <v>100</v>
      </c>
      <c r="O140" s="72">
        <f t="shared" si="148"/>
        <v>81</v>
      </c>
      <c r="P140" s="73">
        <v>63</v>
      </c>
      <c r="Q140" s="74">
        <v>1</v>
      </c>
      <c r="R140" s="75">
        <v>59</v>
      </c>
      <c r="S140" s="76">
        <v>0</v>
      </c>
      <c r="T140" s="77">
        <v>85</v>
      </c>
      <c r="U140" s="78">
        <v>1</v>
      </c>
      <c r="V140" s="75">
        <v>61</v>
      </c>
      <c r="W140" s="78">
        <v>0</v>
      </c>
      <c r="X140" s="77">
        <v>41</v>
      </c>
      <c r="Y140" s="78">
        <v>0</v>
      </c>
      <c r="Z140" s="77">
        <v>101</v>
      </c>
      <c r="AA140" s="78">
        <v>0</v>
      </c>
      <c r="AB140" s="77">
        <v>84</v>
      </c>
      <c r="AC140" s="76">
        <v>2</v>
      </c>
      <c r="AD140" s="73">
        <v>72</v>
      </c>
      <c r="AE140" s="74">
        <v>2</v>
      </c>
      <c r="AF140" s="79">
        <v>98</v>
      </c>
      <c r="AG140" s="76">
        <v>0</v>
      </c>
      <c r="AH140" s="75">
        <v>103</v>
      </c>
      <c r="AI140" s="78">
        <v>2</v>
      </c>
      <c r="AJ140" s="75">
        <v>65</v>
      </c>
      <c r="AK140" s="78">
        <v>0</v>
      </c>
      <c r="AL140" s="50"/>
      <c r="AM140" s="23"/>
      <c r="AN140" s="50"/>
      <c r="AO140" s="80">
        <f t="shared" si="118"/>
        <v>1608</v>
      </c>
      <c r="AP140" s="56">
        <f t="shared" si="119"/>
        <v>1617</v>
      </c>
      <c r="AQ140" s="81">
        <f t="shared" si="120"/>
        <v>1476</v>
      </c>
      <c r="AR140" s="56">
        <f t="shared" si="121"/>
        <v>1610</v>
      </c>
      <c r="AS140" s="81">
        <f t="shared" si="122"/>
        <v>1711</v>
      </c>
      <c r="AT140" s="81">
        <f t="shared" si="123"/>
        <v>1400</v>
      </c>
      <c r="AU140" s="81">
        <f t="shared" si="124"/>
        <v>1487</v>
      </c>
      <c r="AV140" s="81">
        <f t="shared" si="125"/>
        <v>1553</v>
      </c>
      <c r="AW140" s="56">
        <f t="shared" si="126"/>
        <v>1419</v>
      </c>
      <c r="AX140" s="81">
        <f t="shared" si="127"/>
        <v>1400</v>
      </c>
      <c r="AY140" s="81">
        <f t="shared" si="128"/>
        <v>1601</v>
      </c>
      <c r="AZ140" s="2"/>
      <c r="BA140" s="82">
        <f t="shared" si="129"/>
        <v>10</v>
      </c>
      <c r="BB140" s="81">
        <f t="shared" si="130"/>
        <v>13</v>
      </c>
      <c r="BC140" s="81">
        <f t="shared" si="131"/>
        <v>9</v>
      </c>
      <c r="BD140" s="56">
        <f t="shared" si="132"/>
        <v>11</v>
      </c>
      <c r="BE140" s="81">
        <f t="shared" si="133"/>
        <v>10</v>
      </c>
      <c r="BF140" s="81">
        <f t="shared" si="134"/>
        <v>7</v>
      </c>
      <c r="BG140" s="81">
        <f t="shared" si="135"/>
        <v>6</v>
      </c>
      <c r="BH140" s="81">
        <f t="shared" si="136"/>
        <v>6</v>
      </c>
      <c r="BI140" s="81">
        <f t="shared" si="137"/>
        <v>10</v>
      </c>
      <c r="BJ140" s="81">
        <f t="shared" si="138"/>
        <v>8</v>
      </c>
      <c r="BK140" s="81">
        <f t="shared" si="139"/>
        <v>10</v>
      </c>
      <c r="BL140" s="57">
        <f t="shared" si="149"/>
        <v>100</v>
      </c>
      <c r="BM140" s="56">
        <f t="shared" si="150"/>
        <v>6</v>
      </c>
      <c r="BN140" s="56">
        <f t="shared" si="151"/>
        <v>13</v>
      </c>
      <c r="BO140" s="58">
        <f t="shared" si="152"/>
        <v>81</v>
      </c>
      <c r="BQ140" s="83">
        <f t="shared" si="140"/>
        <v>18</v>
      </c>
      <c r="BR140" s="84">
        <f t="shared" si="141"/>
        <v>129</v>
      </c>
    </row>
    <row r="141" spans="1:70" ht="15" customHeight="1" x14ac:dyDescent="0.25">
      <c r="A141" s="61">
        <v>137</v>
      </c>
      <c r="B141" s="62" t="s">
        <v>170</v>
      </c>
      <c r="C141" s="63" t="s">
        <v>31</v>
      </c>
      <c r="D141" s="89"/>
      <c r="E141" s="64">
        <f t="shared" si="142"/>
        <v>1341.16</v>
      </c>
      <c r="F141" s="65">
        <f t="shared" si="143"/>
        <v>141.16</v>
      </c>
      <c r="G141" s="67">
        <v>1200</v>
      </c>
      <c r="H141" s="66"/>
      <c r="I141" s="67">
        <f t="shared" si="144"/>
        <v>-459.81818181818176</v>
      </c>
      <c r="J141" s="68">
        <f t="shared" si="145"/>
        <v>15</v>
      </c>
      <c r="K141" s="69">
        <v>15</v>
      </c>
      <c r="L141" s="70">
        <v>11</v>
      </c>
      <c r="M141" s="71">
        <f t="shared" si="146"/>
        <v>1659.8181818181818</v>
      </c>
      <c r="N141" s="67">
        <f t="shared" si="147"/>
        <v>124</v>
      </c>
      <c r="O141" s="72">
        <f t="shared" si="148"/>
        <v>103</v>
      </c>
      <c r="P141" s="73">
        <v>64</v>
      </c>
      <c r="Q141" s="74">
        <v>0</v>
      </c>
      <c r="R141" s="75">
        <v>84</v>
      </c>
      <c r="S141" s="76">
        <v>2</v>
      </c>
      <c r="T141" s="77">
        <v>66</v>
      </c>
      <c r="U141" s="78">
        <v>2</v>
      </c>
      <c r="V141" s="75">
        <v>45</v>
      </c>
      <c r="W141" s="78">
        <v>0</v>
      </c>
      <c r="X141" s="77">
        <v>60</v>
      </c>
      <c r="Y141" s="78">
        <v>0</v>
      </c>
      <c r="Z141" s="77">
        <v>72</v>
      </c>
      <c r="AA141" s="78">
        <v>2</v>
      </c>
      <c r="AB141" s="77">
        <v>70</v>
      </c>
      <c r="AC141" s="76">
        <v>2</v>
      </c>
      <c r="AD141" s="73">
        <v>58</v>
      </c>
      <c r="AE141" s="74">
        <v>2</v>
      </c>
      <c r="AF141" s="79">
        <v>51</v>
      </c>
      <c r="AG141" s="76">
        <v>2</v>
      </c>
      <c r="AH141" s="75">
        <v>13</v>
      </c>
      <c r="AI141" s="78">
        <v>2</v>
      </c>
      <c r="AJ141" s="75">
        <v>9</v>
      </c>
      <c r="AK141" s="78">
        <v>1</v>
      </c>
      <c r="AL141" s="50"/>
      <c r="AM141" s="23"/>
      <c r="AN141" s="50"/>
      <c r="AO141" s="80">
        <f t="shared" si="118"/>
        <v>1605</v>
      </c>
      <c r="AP141" s="56">
        <f t="shared" si="119"/>
        <v>1487</v>
      </c>
      <c r="AQ141" s="81">
        <f t="shared" si="120"/>
        <v>1594</v>
      </c>
      <c r="AR141" s="56">
        <f t="shared" si="121"/>
        <v>1688</v>
      </c>
      <c r="AS141" s="81">
        <f t="shared" si="122"/>
        <v>1611</v>
      </c>
      <c r="AT141" s="81">
        <f t="shared" si="123"/>
        <v>1553</v>
      </c>
      <c r="AU141" s="81">
        <f t="shared" si="124"/>
        <v>1572</v>
      </c>
      <c r="AV141" s="81">
        <f t="shared" si="125"/>
        <v>1621</v>
      </c>
      <c r="AW141" s="56">
        <f t="shared" si="126"/>
        <v>1662</v>
      </c>
      <c r="AX141" s="81">
        <f t="shared" si="127"/>
        <v>1891</v>
      </c>
      <c r="AY141" s="81">
        <f t="shared" si="128"/>
        <v>1974</v>
      </c>
      <c r="AZ141" s="2"/>
      <c r="BA141" s="82">
        <f t="shared" si="129"/>
        <v>10</v>
      </c>
      <c r="BB141" s="81">
        <f t="shared" si="130"/>
        <v>6</v>
      </c>
      <c r="BC141" s="81">
        <f t="shared" si="131"/>
        <v>13</v>
      </c>
      <c r="BD141" s="56">
        <f t="shared" si="132"/>
        <v>12</v>
      </c>
      <c r="BE141" s="81">
        <f t="shared" si="133"/>
        <v>12</v>
      </c>
      <c r="BF141" s="81">
        <f t="shared" si="134"/>
        <v>6</v>
      </c>
      <c r="BG141" s="81">
        <f t="shared" si="135"/>
        <v>12</v>
      </c>
      <c r="BH141" s="81">
        <f t="shared" si="136"/>
        <v>14</v>
      </c>
      <c r="BI141" s="81">
        <f t="shared" si="137"/>
        <v>12</v>
      </c>
      <c r="BJ141" s="81">
        <f t="shared" si="138"/>
        <v>12</v>
      </c>
      <c r="BK141" s="81">
        <f t="shared" si="139"/>
        <v>15</v>
      </c>
      <c r="BL141" s="57">
        <f t="shared" si="149"/>
        <v>124</v>
      </c>
      <c r="BM141" s="56">
        <f t="shared" si="150"/>
        <v>6</v>
      </c>
      <c r="BN141" s="56">
        <f t="shared" si="151"/>
        <v>15</v>
      </c>
      <c r="BO141" s="58">
        <f t="shared" si="152"/>
        <v>103</v>
      </c>
      <c r="BQ141" s="83">
        <f t="shared" si="140"/>
        <v>132</v>
      </c>
      <c r="BR141" s="84">
        <f t="shared" si="141"/>
        <v>15</v>
      </c>
    </row>
    <row r="142" spans="1:70" ht="15" customHeight="1" x14ac:dyDescent="0.25">
      <c r="A142" s="61">
        <v>138</v>
      </c>
      <c r="B142" s="62" t="s">
        <v>171</v>
      </c>
      <c r="C142" s="63" t="s">
        <v>31</v>
      </c>
      <c r="D142" s="89"/>
      <c r="E142" s="64">
        <f t="shared" si="142"/>
        <v>1271.74</v>
      </c>
      <c r="F142" s="65">
        <f t="shared" si="143"/>
        <v>71.739999999999981</v>
      </c>
      <c r="G142" s="67">
        <v>1200</v>
      </c>
      <c r="H142" s="66"/>
      <c r="I142" s="67">
        <f t="shared" si="144"/>
        <v>-371.5454545454545</v>
      </c>
      <c r="J142" s="68">
        <f t="shared" si="145"/>
        <v>106</v>
      </c>
      <c r="K142" s="69">
        <v>10</v>
      </c>
      <c r="L142" s="70">
        <v>11</v>
      </c>
      <c r="M142" s="71">
        <f t="shared" si="146"/>
        <v>1571.5454545454545</v>
      </c>
      <c r="N142" s="67">
        <f t="shared" si="147"/>
        <v>101</v>
      </c>
      <c r="O142" s="72">
        <f t="shared" si="148"/>
        <v>82</v>
      </c>
      <c r="P142" s="73">
        <v>65</v>
      </c>
      <c r="Q142" s="74">
        <v>0</v>
      </c>
      <c r="R142" s="75">
        <v>85</v>
      </c>
      <c r="S142" s="76">
        <v>1</v>
      </c>
      <c r="T142" s="77">
        <v>89</v>
      </c>
      <c r="U142" s="78">
        <v>2</v>
      </c>
      <c r="V142" s="75">
        <v>27</v>
      </c>
      <c r="W142" s="78">
        <v>0</v>
      </c>
      <c r="X142" s="77">
        <v>87</v>
      </c>
      <c r="Y142" s="78">
        <v>0</v>
      </c>
      <c r="Z142" s="77">
        <v>43</v>
      </c>
      <c r="AA142" s="78">
        <v>0</v>
      </c>
      <c r="AB142" s="77">
        <v>96</v>
      </c>
      <c r="AC142" s="76">
        <v>2</v>
      </c>
      <c r="AD142" s="73">
        <v>80</v>
      </c>
      <c r="AE142" s="74">
        <v>0</v>
      </c>
      <c r="AF142" s="79">
        <v>56</v>
      </c>
      <c r="AG142" s="76">
        <v>2</v>
      </c>
      <c r="AH142" s="75">
        <v>46</v>
      </c>
      <c r="AI142" s="78">
        <v>1</v>
      </c>
      <c r="AJ142" s="75">
        <v>76</v>
      </c>
      <c r="AK142" s="78">
        <v>2</v>
      </c>
      <c r="AL142" s="50"/>
      <c r="AM142" s="23"/>
      <c r="AN142" s="50"/>
      <c r="AO142" s="80">
        <f t="shared" si="118"/>
        <v>1601</v>
      </c>
      <c r="AP142" s="56">
        <f t="shared" si="119"/>
        <v>1476</v>
      </c>
      <c r="AQ142" s="81">
        <f t="shared" si="120"/>
        <v>1464</v>
      </c>
      <c r="AR142" s="56">
        <f t="shared" si="121"/>
        <v>1790</v>
      </c>
      <c r="AS142" s="81">
        <f t="shared" si="122"/>
        <v>1474</v>
      </c>
      <c r="AT142" s="81">
        <f t="shared" si="123"/>
        <v>1694</v>
      </c>
      <c r="AU142" s="81">
        <f t="shared" si="124"/>
        <v>1433</v>
      </c>
      <c r="AV142" s="81">
        <f t="shared" si="125"/>
        <v>1502</v>
      </c>
      <c r="AW142" s="56">
        <f t="shared" si="126"/>
        <v>1628</v>
      </c>
      <c r="AX142" s="81">
        <f t="shared" si="127"/>
        <v>1688</v>
      </c>
      <c r="AY142" s="81">
        <f t="shared" si="128"/>
        <v>1537</v>
      </c>
      <c r="AZ142" s="2"/>
      <c r="BA142" s="82">
        <f t="shared" si="129"/>
        <v>10</v>
      </c>
      <c r="BB142" s="81">
        <f t="shared" si="130"/>
        <v>9</v>
      </c>
      <c r="BC142" s="81">
        <f t="shared" si="131"/>
        <v>11</v>
      </c>
      <c r="BD142" s="56">
        <f t="shared" si="132"/>
        <v>12</v>
      </c>
      <c r="BE142" s="81">
        <f t="shared" si="133"/>
        <v>8</v>
      </c>
      <c r="BF142" s="81">
        <f t="shared" si="134"/>
        <v>13</v>
      </c>
      <c r="BG142" s="81">
        <f t="shared" si="135"/>
        <v>6</v>
      </c>
      <c r="BH142" s="81">
        <f t="shared" si="136"/>
        <v>10</v>
      </c>
      <c r="BI142" s="81">
        <f t="shared" si="137"/>
        <v>6</v>
      </c>
      <c r="BJ142" s="81">
        <f t="shared" si="138"/>
        <v>8</v>
      </c>
      <c r="BK142" s="81">
        <f t="shared" si="139"/>
        <v>8</v>
      </c>
      <c r="BL142" s="57">
        <f t="shared" si="149"/>
        <v>101</v>
      </c>
      <c r="BM142" s="56">
        <f t="shared" si="150"/>
        <v>6</v>
      </c>
      <c r="BN142" s="56">
        <f t="shared" si="151"/>
        <v>13</v>
      </c>
      <c r="BO142" s="58">
        <f t="shared" si="152"/>
        <v>82</v>
      </c>
      <c r="BQ142" s="83">
        <f t="shared" si="140"/>
        <v>41</v>
      </c>
      <c r="BR142" s="84">
        <f t="shared" si="141"/>
        <v>106</v>
      </c>
    </row>
    <row r="143" spans="1:70" ht="15" customHeight="1" x14ac:dyDescent="0.25">
      <c r="A143" s="61">
        <v>139</v>
      </c>
      <c r="B143" s="62" t="s">
        <v>172</v>
      </c>
      <c r="C143" s="63" t="s">
        <v>31</v>
      </c>
      <c r="D143" s="89"/>
      <c r="E143" s="64">
        <f t="shared" si="142"/>
        <v>1246.98</v>
      </c>
      <c r="F143" s="65">
        <f t="shared" si="143"/>
        <v>46.980000000000018</v>
      </c>
      <c r="G143" s="67">
        <v>1200</v>
      </c>
      <c r="H143" s="66"/>
      <c r="I143" s="67">
        <f t="shared" si="144"/>
        <v>-349.90909090909099</v>
      </c>
      <c r="J143" s="68">
        <f t="shared" si="145"/>
        <v>121</v>
      </c>
      <c r="K143" s="69">
        <v>8</v>
      </c>
      <c r="L143" s="70">
        <v>11</v>
      </c>
      <c r="M143" s="71">
        <f t="shared" si="146"/>
        <v>1549.909090909091</v>
      </c>
      <c r="N143" s="67">
        <f t="shared" si="147"/>
        <v>109</v>
      </c>
      <c r="O143" s="72">
        <f t="shared" si="148"/>
        <v>90</v>
      </c>
      <c r="P143" s="73">
        <v>66</v>
      </c>
      <c r="Q143" s="74">
        <v>1</v>
      </c>
      <c r="R143" s="75">
        <v>72</v>
      </c>
      <c r="S143" s="76">
        <v>1</v>
      </c>
      <c r="T143" s="77">
        <v>67</v>
      </c>
      <c r="U143" s="78">
        <v>0</v>
      </c>
      <c r="V143" s="75">
        <v>78</v>
      </c>
      <c r="W143" s="78">
        <v>2</v>
      </c>
      <c r="X143" s="77">
        <v>61</v>
      </c>
      <c r="Y143" s="78">
        <v>0</v>
      </c>
      <c r="Z143" s="77">
        <v>53</v>
      </c>
      <c r="AA143" s="78">
        <v>0</v>
      </c>
      <c r="AB143" s="77">
        <v>86</v>
      </c>
      <c r="AC143" s="76">
        <v>0</v>
      </c>
      <c r="AD143" s="73">
        <v>102</v>
      </c>
      <c r="AE143" s="74">
        <v>2</v>
      </c>
      <c r="AF143" s="79">
        <v>88</v>
      </c>
      <c r="AG143" s="76">
        <v>2</v>
      </c>
      <c r="AH143" s="75">
        <v>81</v>
      </c>
      <c r="AI143" s="78">
        <v>0</v>
      </c>
      <c r="AJ143" s="75">
        <v>41</v>
      </c>
      <c r="AK143" s="78">
        <v>0</v>
      </c>
      <c r="AL143" s="50"/>
      <c r="AM143" s="23"/>
      <c r="AN143" s="50"/>
      <c r="AO143" s="80">
        <f t="shared" si="118"/>
        <v>1594</v>
      </c>
      <c r="AP143" s="56">
        <f t="shared" si="119"/>
        <v>1553</v>
      </c>
      <c r="AQ143" s="81">
        <f t="shared" si="120"/>
        <v>1584</v>
      </c>
      <c r="AR143" s="56">
        <f t="shared" si="121"/>
        <v>1509</v>
      </c>
      <c r="AS143" s="81">
        <f t="shared" si="122"/>
        <v>1610</v>
      </c>
      <c r="AT143" s="81">
        <f t="shared" si="123"/>
        <v>1658</v>
      </c>
      <c r="AU143" s="81">
        <f t="shared" si="124"/>
        <v>1474</v>
      </c>
      <c r="AV143" s="81">
        <f t="shared" si="125"/>
        <v>1400</v>
      </c>
      <c r="AW143" s="56">
        <f t="shared" si="126"/>
        <v>1468</v>
      </c>
      <c r="AX143" s="81">
        <f t="shared" si="127"/>
        <v>1488</v>
      </c>
      <c r="AY143" s="81">
        <f t="shared" si="128"/>
        <v>1711</v>
      </c>
      <c r="AZ143" s="2"/>
      <c r="BA143" s="82">
        <f t="shared" si="129"/>
        <v>13</v>
      </c>
      <c r="BB143" s="81">
        <f t="shared" si="130"/>
        <v>6</v>
      </c>
      <c r="BC143" s="81">
        <f t="shared" si="131"/>
        <v>10</v>
      </c>
      <c r="BD143" s="56">
        <f t="shared" si="132"/>
        <v>10</v>
      </c>
      <c r="BE143" s="81">
        <f t="shared" si="133"/>
        <v>11</v>
      </c>
      <c r="BF143" s="81">
        <f t="shared" si="134"/>
        <v>10</v>
      </c>
      <c r="BG143" s="81">
        <f t="shared" si="135"/>
        <v>10</v>
      </c>
      <c r="BH143" s="81">
        <f t="shared" si="136"/>
        <v>9</v>
      </c>
      <c r="BI143" s="81">
        <f t="shared" si="137"/>
        <v>10</v>
      </c>
      <c r="BJ143" s="81">
        <f t="shared" si="138"/>
        <v>10</v>
      </c>
      <c r="BK143" s="81">
        <f t="shared" si="139"/>
        <v>10</v>
      </c>
      <c r="BL143" s="57">
        <f t="shared" si="149"/>
        <v>109</v>
      </c>
      <c r="BM143" s="56">
        <f t="shared" si="150"/>
        <v>6</v>
      </c>
      <c r="BN143" s="56">
        <f t="shared" si="151"/>
        <v>13</v>
      </c>
      <c r="BO143" s="58">
        <f t="shared" si="152"/>
        <v>90</v>
      </c>
      <c r="BQ143" s="83">
        <f t="shared" si="140"/>
        <v>26</v>
      </c>
      <c r="BR143" s="84">
        <f t="shared" si="141"/>
        <v>121</v>
      </c>
    </row>
    <row r="144" spans="1:70" ht="15" customHeight="1" x14ac:dyDescent="0.25">
      <c r="A144" s="61">
        <v>140</v>
      </c>
      <c r="B144" s="62" t="s">
        <v>173</v>
      </c>
      <c r="C144" s="63" t="s">
        <v>44</v>
      </c>
      <c r="D144" s="89"/>
      <c r="E144" s="64">
        <f t="shared" si="142"/>
        <v>1200</v>
      </c>
      <c r="F144" s="65">
        <f t="shared" si="143"/>
        <v>0</v>
      </c>
      <c r="G144" s="67">
        <v>1200</v>
      </c>
      <c r="H144" s="66"/>
      <c r="I144" s="67">
        <f t="shared" si="144"/>
        <v>-251.90909090909099</v>
      </c>
      <c r="J144" s="68">
        <f t="shared" si="145"/>
        <v>145</v>
      </c>
      <c r="K144" s="69">
        <v>4</v>
      </c>
      <c r="L144" s="70">
        <v>11</v>
      </c>
      <c r="M144" s="71">
        <f t="shared" si="146"/>
        <v>1451.909090909091</v>
      </c>
      <c r="N144" s="67">
        <f t="shared" si="147"/>
        <v>82</v>
      </c>
      <c r="O144" s="72">
        <f t="shared" si="148"/>
        <v>65</v>
      </c>
      <c r="P144" s="73">
        <v>67</v>
      </c>
      <c r="Q144" s="74">
        <v>0</v>
      </c>
      <c r="R144" s="75">
        <v>86</v>
      </c>
      <c r="S144" s="76">
        <v>0</v>
      </c>
      <c r="T144" s="77">
        <v>92</v>
      </c>
      <c r="U144" s="78">
        <v>0</v>
      </c>
      <c r="V144" s="75">
        <v>102</v>
      </c>
      <c r="W144" s="78">
        <v>0</v>
      </c>
      <c r="X144" s="77">
        <v>15</v>
      </c>
      <c r="Y144" s="78">
        <v>0</v>
      </c>
      <c r="Z144" s="77">
        <v>117</v>
      </c>
      <c r="AA144" s="78">
        <v>1</v>
      </c>
      <c r="AB144" s="77">
        <v>121</v>
      </c>
      <c r="AC144" s="76">
        <v>1</v>
      </c>
      <c r="AD144" s="73">
        <v>84</v>
      </c>
      <c r="AE144" s="74">
        <v>1</v>
      </c>
      <c r="AF144" s="79">
        <v>146</v>
      </c>
      <c r="AG144" s="76">
        <v>1</v>
      </c>
      <c r="AH144" s="75">
        <v>72</v>
      </c>
      <c r="AI144" s="78">
        <v>0</v>
      </c>
      <c r="AJ144" s="75">
        <v>142</v>
      </c>
      <c r="AK144" s="78">
        <v>0</v>
      </c>
      <c r="AL144" s="50"/>
      <c r="AM144" s="23"/>
      <c r="AN144" s="50"/>
      <c r="AO144" s="80">
        <f t="shared" si="118"/>
        <v>1584</v>
      </c>
      <c r="AP144" s="56">
        <f t="shared" si="119"/>
        <v>1474</v>
      </c>
      <c r="AQ144" s="81">
        <f t="shared" si="120"/>
        <v>1453</v>
      </c>
      <c r="AR144" s="56">
        <f t="shared" si="121"/>
        <v>1400</v>
      </c>
      <c r="AS144" s="81">
        <f t="shared" si="122"/>
        <v>1873</v>
      </c>
      <c r="AT144" s="81">
        <f t="shared" si="123"/>
        <v>1392</v>
      </c>
      <c r="AU144" s="81">
        <f t="shared" si="124"/>
        <v>1355</v>
      </c>
      <c r="AV144" s="81">
        <f t="shared" si="125"/>
        <v>1487</v>
      </c>
      <c r="AW144" s="56">
        <f t="shared" si="126"/>
        <v>1200</v>
      </c>
      <c r="AX144" s="81">
        <f t="shared" si="127"/>
        <v>1553</v>
      </c>
      <c r="AY144" s="81">
        <f t="shared" si="128"/>
        <v>1200</v>
      </c>
      <c r="AZ144" s="2"/>
      <c r="BA144" s="82">
        <f t="shared" si="129"/>
        <v>10</v>
      </c>
      <c r="BB144" s="81">
        <f t="shared" si="130"/>
        <v>10</v>
      </c>
      <c r="BC144" s="81">
        <f t="shared" si="131"/>
        <v>13</v>
      </c>
      <c r="BD144" s="56">
        <f t="shared" si="132"/>
        <v>9</v>
      </c>
      <c r="BE144" s="81">
        <f t="shared" si="133"/>
        <v>7</v>
      </c>
      <c r="BF144" s="81">
        <f t="shared" si="134"/>
        <v>4</v>
      </c>
      <c r="BG144" s="81">
        <f t="shared" si="135"/>
        <v>5</v>
      </c>
      <c r="BH144" s="81">
        <f t="shared" si="136"/>
        <v>6</v>
      </c>
      <c r="BI144" s="81">
        <f t="shared" si="137"/>
        <v>5</v>
      </c>
      <c r="BJ144" s="81">
        <f t="shared" si="138"/>
        <v>6</v>
      </c>
      <c r="BK144" s="81">
        <f t="shared" si="139"/>
        <v>7</v>
      </c>
      <c r="BL144" s="57">
        <f t="shared" si="149"/>
        <v>82</v>
      </c>
      <c r="BM144" s="56">
        <f t="shared" si="150"/>
        <v>4</v>
      </c>
      <c r="BN144" s="56">
        <f t="shared" si="151"/>
        <v>13</v>
      </c>
      <c r="BO144" s="58">
        <f t="shared" si="152"/>
        <v>65</v>
      </c>
      <c r="BQ144" s="83">
        <f t="shared" si="140"/>
        <v>1</v>
      </c>
      <c r="BR144" s="84">
        <f t="shared" si="141"/>
        <v>145</v>
      </c>
    </row>
    <row r="145" spans="1:70" ht="15" customHeight="1" x14ac:dyDescent="0.25">
      <c r="A145" s="61">
        <v>141</v>
      </c>
      <c r="B145" s="62" t="s">
        <v>174</v>
      </c>
      <c r="C145" s="63" t="s">
        <v>44</v>
      </c>
      <c r="D145" s="89"/>
      <c r="E145" s="64">
        <f t="shared" si="142"/>
        <v>1296.32</v>
      </c>
      <c r="F145" s="65">
        <f t="shared" si="143"/>
        <v>96.319999999999979</v>
      </c>
      <c r="G145" s="67">
        <v>1200</v>
      </c>
      <c r="H145" s="66"/>
      <c r="I145" s="67">
        <f t="shared" si="144"/>
        <v>-437.81818181818176</v>
      </c>
      <c r="J145" s="68">
        <f t="shared" si="145"/>
        <v>79</v>
      </c>
      <c r="K145" s="69">
        <v>11</v>
      </c>
      <c r="L145" s="70">
        <v>11</v>
      </c>
      <c r="M145" s="71">
        <f t="shared" si="146"/>
        <v>1637.8181818181818</v>
      </c>
      <c r="N145" s="67">
        <f t="shared" si="147"/>
        <v>103</v>
      </c>
      <c r="O145" s="72">
        <f t="shared" si="148"/>
        <v>84</v>
      </c>
      <c r="P145" s="73">
        <v>68</v>
      </c>
      <c r="Q145" s="74">
        <v>2</v>
      </c>
      <c r="R145" s="75">
        <v>44</v>
      </c>
      <c r="S145" s="76">
        <v>0</v>
      </c>
      <c r="T145" s="77">
        <v>72</v>
      </c>
      <c r="U145" s="78">
        <v>1</v>
      </c>
      <c r="V145" s="75">
        <v>70</v>
      </c>
      <c r="W145" s="78">
        <v>1</v>
      </c>
      <c r="X145" s="77">
        <v>12</v>
      </c>
      <c r="Y145" s="78">
        <v>1</v>
      </c>
      <c r="Z145" s="77">
        <v>62</v>
      </c>
      <c r="AA145" s="78">
        <v>0</v>
      </c>
      <c r="AB145" s="77">
        <v>50</v>
      </c>
      <c r="AC145" s="76">
        <v>1</v>
      </c>
      <c r="AD145" s="73">
        <v>48</v>
      </c>
      <c r="AE145" s="74">
        <v>2</v>
      </c>
      <c r="AF145" s="79">
        <v>63</v>
      </c>
      <c r="AG145" s="76">
        <v>0</v>
      </c>
      <c r="AH145" s="75">
        <v>85</v>
      </c>
      <c r="AI145" s="78">
        <v>1</v>
      </c>
      <c r="AJ145" s="75">
        <v>46</v>
      </c>
      <c r="AK145" s="78">
        <v>2</v>
      </c>
      <c r="AL145" s="50"/>
      <c r="AM145" s="23"/>
      <c r="AN145" s="50"/>
      <c r="AO145" s="80">
        <f t="shared" si="118"/>
        <v>1580</v>
      </c>
      <c r="AP145" s="56">
        <f t="shared" si="119"/>
        <v>1689</v>
      </c>
      <c r="AQ145" s="81">
        <f t="shared" si="120"/>
        <v>1553</v>
      </c>
      <c r="AR145" s="56">
        <f t="shared" si="121"/>
        <v>1572</v>
      </c>
      <c r="AS145" s="81">
        <f t="shared" si="122"/>
        <v>1895</v>
      </c>
      <c r="AT145" s="81">
        <f t="shared" si="123"/>
        <v>1609</v>
      </c>
      <c r="AU145" s="81">
        <f t="shared" si="124"/>
        <v>1665</v>
      </c>
      <c r="AV145" s="81">
        <f t="shared" si="125"/>
        <v>1681</v>
      </c>
      <c r="AW145" s="56">
        <f t="shared" si="126"/>
        <v>1608</v>
      </c>
      <c r="AX145" s="81">
        <f t="shared" si="127"/>
        <v>1476</v>
      </c>
      <c r="AY145" s="81">
        <f t="shared" si="128"/>
        <v>1688</v>
      </c>
      <c r="AZ145" s="2"/>
      <c r="BA145" s="82">
        <f t="shared" si="129"/>
        <v>6</v>
      </c>
      <c r="BB145" s="81">
        <f t="shared" si="130"/>
        <v>13</v>
      </c>
      <c r="BC145" s="81">
        <f t="shared" si="131"/>
        <v>6</v>
      </c>
      <c r="BD145" s="56">
        <f t="shared" si="132"/>
        <v>12</v>
      </c>
      <c r="BE145" s="81">
        <f t="shared" si="133"/>
        <v>9</v>
      </c>
      <c r="BF145" s="81">
        <f t="shared" si="134"/>
        <v>12</v>
      </c>
      <c r="BG145" s="81">
        <f t="shared" si="135"/>
        <v>10</v>
      </c>
      <c r="BH145" s="81">
        <f t="shared" si="136"/>
        <v>8</v>
      </c>
      <c r="BI145" s="81">
        <f t="shared" si="137"/>
        <v>10</v>
      </c>
      <c r="BJ145" s="81">
        <f t="shared" si="138"/>
        <v>9</v>
      </c>
      <c r="BK145" s="81">
        <f t="shared" si="139"/>
        <v>8</v>
      </c>
      <c r="BL145" s="57">
        <f t="shared" si="149"/>
        <v>103</v>
      </c>
      <c r="BM145" s="56">
        <f t="shared" si="150"/>
        <v>6</v>
      </c>
      <c r="BN145" s="56">
        <f t="shared" si="151"/>
        <v>13</v>
      </c>
      <c r="BO145" s="58">
        <f t="shared" si="152"/>
        <v>84</v>
      </c>
      <c r="BQ145" s="83">
        <f t="shared" si="140"/>
        <v>68</v>
      </c>
      <c r="BR145" s="84">
        <f t="shared" si="141"/>
        <v>79</v>
      </c>
    </row>
    <row r="146" spans="1:70" ht="15" customHeight="1" x14ac:dyDescent="0.25">
      <c r="A146" s="61">
        <v>142</v>
      </c>
      <c r="B146" s="62" t="s">
        <v>175</v>
      </c>
      <c r="C146" s="63" t="s">
        <v>44</v>
      </c>
      <c r="D146" s="89"/>
      <c r="E146" s="64">
        <f t="shared" si="142"/>
        <v>1218.6400000000001</v>
      </c>
      <c r="F146" s="65">
        <f t="shared" si="143"/>
        <v>18.63999999999999</v>
      </c>
      <c r="G146" s="67">
        <v>1200</v>
      </c>
      <c r="H146" s="66"/>
      <c r="I146" s="67">
        <f t="shared" si="144"/>
        <v>-266.5454545454545</v>
      </c>
      <c r="J146" s="68">
        <f t="shared" si="145"/>
        <v>136</v>
      </c>
      <c r="K146" s="69">
        <v>7</v>
      </c>
      <c r="L146" s="70">
        <v>11</v>
      </c>
      <c r="M146" s="71">
        <f t="shared" si="146"/>
        <v>1466.5454545454545</v>
      </c>
      <c r="N146" s="67">
        <f t="shared" si="147"/>
        <v>92</v>
      </c>
      <c r="O146" s="72">
        <f t="shared" si="148"/>
        <v>74</v>
      </c>
      <c r="P146" s="73">
        <v>69</v>
      </c>
      <c r="Q146" s="74">
        <v>0</v>
      </c>
      <c r="R146" s="75">
        <v>89</v>
      </c>
      <c r="S146" s="76">
        <v>1</v>
      </c>
      <c r="T146" s="77">
        <v>95</v>
      </c>
      <c r="U146" s="78">
        <v>0</v>
      </c>
      <c r="V146" s="75">
        <v>58</v>
      </c>
      <c r="W146" s="78">
        <v>0</v>
      </c>
      <c r="X146" s="77">
        <v>96</v>
      </c>
      <c r="Y146" s="78">
        <v>1</v>
      </c>
      <c r="Z146" s="77">
        <v>102</v>
      </c>
      <c r="AA146" s="78">
        <v>2</v>
      </c>
      <c r="AB146" s="77">
        <v>67</v>
      </c>
      <c r="AC146" s="76">
        <v>0</v>
      </c>
      <c r="AD146" s="73">
        <v>101</v>
      </c>
      <c r="AE146" s="74">
        <v>0</v>
      </c>
      <c r="AF146" s="79">
        <v>57</v>
      </c>
      <c r="AG146" s="76">
        <v>0</v>
      </c>
      <c r="AH146" s="75">
        <v>117</v>
      </c>
      <c r="AI146" s="78">
        <v>1</v>
      </c>
      <c r="AJ146" s="75">
        <v>140</v>
      </c>
      <c r="AK146" s="78">
        <v>2</v>
      </c>
      <c r="AL146" s="50"/>
      <c r="AM146" s="23"/>
      <c r="AN146" s="50"/>
      <c r="AO146" s="80">
        <f t="shared" si="118"/>
        <v>1574</v>
      </c>
      <c r="AP146" s="56">
        <f t="shared" si="119"/>
        <v>1464</v>
      </c>
      <c r="AQ146" s="81">
        <f t="shared" si="120"/>
        <v>1441</v>
      </c>
      <c r="AR146" s="56">
        <f t="shared" si="121"/>
        <v>1621</v>
      </c>
      <c r="AS146" s="81">
        <f t="shared" si="122"/>
        <v>1433</v>
      </c>
      <c r="AT146" s="81">
        <f t="shared" si="123"/>
        <v>1400</v>
      </c>
      <c r="AU146" s="81">
        <f t="shared" si="124"/>
        <v>1584</v>
      </c>
      <c r="AV146" s="81">
        <f t="shared" si="125"/>
        <v>1400</v>
      </c>
      <c r="AW146" s="56">
        <f t="shared" si="126"/>
        <v>1623</v>
      </c>
      <c r="AX146" s="81">
        <f t="shared" si="127"/>
        <v>1392</v>
      </c>
      <c r="AY146" s="81">
        <f t="shared" si="128"/>
        <v>1200</v>
      </c>
      <c r="AZ146" s="2"/>
      <c r="BA146" s="82">
        <f t="shared" si="129"/>
        <v>9</v>
      </c>
      <c r="BB146" s="81">
        <f t="shared" si="130"/>
        <v>11</v>
      </c>
      <c r="BC146" s="81">
        <f t="shared" si="131"/>
        <v>10</v>
      </c>
      <c r="BD146" s="56">
        <f t="shared" si="132"/>
        <v>14</v>
      </c>
      <c r="BE146" s="81">
        <f t="shared" si="133"/>
        <v>6</v>
      </c>
      <c r="BF146" s="81">
        <f t="shared" si="134"/>
        <v>9</v>
      </c>
      <c r="BG146" s="81">
        <f t="shared" si="135"/>
        <v>10</v>
      </c>
      <c r="BH146" s="81">
        <f t="shared" si="136"/>
        <v>7</v>
      </c>
      <c r="BI146" s="81">
        <f t="shared" si="137"/>
        <v>8</v>
      </c>
      <c r="BJ146" s="81">
        <f t="shared" si="138"/>
        <v>4</v>
      </c>
      <c r="BK146" s="81">
        <f t="shared" si="139"/>
        <v>4</v>
      </c>
      <c r="BL146" s="57">
        <f t="shared" si="149"/>
        <v>92</v>
      </c>
      <c r="BM146" s="56">
        <f t="shared" si="150"/>
        <v>4</v>
      </c>
      <c r="BN146" s="56">
        <f t="shared" si="151"/>
        <v>14</v>
      </c>
      <c r="BO146" s="58">
        <f t="shared" si="152"/>
        <v>74</v>
      </c>
      <c r="BQ146" s="83">
        <f t="shared" si="140"/>
        <v>11</v>
      </c>
      <c r="BR146" s="84">
        <f t="shared" si="141"/>
        <v>136</v>
      </c>
    </row>
    <row r="147" spans="1:70" ht="15" customHeight="1" x14ac:dyDescent="0.25">
      <c r="A147" s="61">
        <v>143</v>
      </c>
      <c r="B147" s="62" t="s">
        <v>176</v>
      </c>
      <c r="C147" s="63" t="s">
        <v>31</v>
      </c>
      <c r="D147" s="89"/>
      <c r="E147" s="64">
        <f t="shared" si="142"/>
        <v>1293.48</v>
      </c>
      <c r="F147" s="65">
        <f t="shared" si="143"/>
        <v>93.480000000000018</v>
      </c>
      <c r="G147" s="67">
        <v>1200</v>
      </c>
      <c r="H147" s="66"/>
      <c r="I147" s="67">
        <f t="shared" si="144"/>
        <v>-424.90909090909099</v>
      </c>
      <c r="J147" s="68">
        <f t="shared" si="145"/>
        <v>74</v>
      </c>
      <c r="K147" s="69">
        <v>11</v>
      </c>
      <c r="L147" s="70">
        <v>11</v>
      </c>
      <c r="M147" s="71">
        <f t="shared" si="146"/>
        <v>1624.909090909091</v>
      </c>
      <c r="N147" s="67">
        <f t="shared" si="147"/>
        <v>122</v>
      </c>
      <c r="O147" s="72">
        <f t="shared" si="148"/>
        <v>101</v>
      </c>
      <c r="P147" s="73">
        <v>70</v>
      </c>
      <c r="Q147" s="74">
        <v>0</v>
      </c>
      <c r="R147" s="75">
        <v>92</v>
      </c>
      <c r="S147" s="76">
        <v>2</v>
      </c>
      <c r="T147" s="77">
        <v>68</v>
      </c>
      <c r="U147" s="78">
        <v>0</v>
      </c>
      <c r="V147" s="75">
        <v>66</v>
      </c>
      <c r="W147" s="78">
        <v>1</v>
      </c>
      <c r="X147" s="77">
        <v>82</v>
      </c>
      <c r="Y147" s="78">
        <v>2</v>
      </c>
      <c r="Z147" s="77">
        <v>69</v>
      </c>
      <c r="AA147" s="78">
        <v>2</v>
      </c>
      <c r="AB147" s="77">
        <v>63</v>
      </c>
      <c r="AC147" s="76">
        <v>2</v>
      </c>
      <c r="AD147" s="73">
        <v>54</v>
      </c>
      <c r="AE147" s="74">
        <v>0</v>
      </c>
      <c r="AF147" s="79">
        <v>38</v>
      </c>
      <c r="AG147" s="76">
        <v>1</v>
      </c>
      <c r="AH147" s="75">
        <v>52</v>
      </c>
      <c r="AI147" s="78">
        <v>1</v>
      </c>
      <c r="AJ147" s="75">
        <v>8</v>
      </c>
      <c r="AK147" s="78">
        <v>0</v>
      </c>
      <c r="AL147" s="50"/>
      <c r="AM147" s="23"/>
      <c r="AN147" s="50"/>
      <c r="AO147" s="80">
        <f t="shared" si="118"/>
        <v>1572</v>
      </c>
      <c r="AP147" s="56">
        <f t="shared" si="119"/>
        <v>1453</v>
      </c>
      <c r="AQ147" s="81">
        <f t="shared" si="120"/>
        <v>1580</v>
      </c>
      <c r="AR147" s="56">
        <f t="shared" si="121"/>
        <v>1594</v>
      </c>
      <c r="AS147" s="81">
        <f t="shared" si="122"/>
        <v>1488</v>
      </c>
      <c r="AT147" s="81">
        <f t="shared" si="123"/>
        <v>1574</v>
      </c>
      <c r="AU147" s="81">
        <f t="shared" si="124"/>
        <v>1608</v>
      </c>
      <c r="AV147" s="81">
        <f t="shared" si="125"/>
        <v>1647</v>
      </c>
      <c r="AW147" s="56">
        <f t="shared" si="126"/>
        <v>1717</v>
      </c>
      <c r="AX147" s="81">
        <f t="shared" si="127"/>
        <v>1661</v>
      </c>
      <c r="AY147" s="81">
        <f t="shared" si="128"/>
        <v>1980</v>
      </c>
      <c r="AZ147" s="2"/>
      <c r="BA147" s="82">
        <f t="shared" si="129"/>
        <v>12</v>
      </c>
      <c r="BB147" s="81">
        <f t="shared" si="130"/>
        <v>13</v>
      </c>
      <c r="BC147" s="81">
        <f t="shared" si="131"/>
        <v>6</v>
      </c>
      <c r="BD147" s="56">
        <f t="shared" si="132"/>
        <v>13</v>
      </c>
      <c r="BE147" s="81">
        <f t="shared" si="133"/>
        <v>9</v>
      </c>
      <c r="BF147" s="81">
        <f t="shared" si="134"/>
        <v>9</v>
      </c>
      <c r="BG147" s="81">
        <f t="shared" si="135"/>
        <v>10</v>
      </c>
      <c r="BH147" s="81">
        <f t="shared" si="136"/>
        <v>15</v>
      </c>
      <c r="BI147" s="81">
        <f t="shared" si="137"/>
        <v>12</v>
      </c>
      <c r="BJ147" s="81">
        <f t="shared" si="138"/>
        <v>11</v>
      </c>
      <c r="BK147" s="81">
        <f t="shared" si="139"/>
        <v>12</v>
      </c>
      <c r="BL147" s="57">
        <f t="shared" si="149"/>
        <v>122</v>
      </c>
      <c r="BM147" s="56">
        <f t="shared" si="150"/>
        <v>6</v>
      </c>
      <c r="BN147" s="56">
        <f t="shared" si="151"/>
        <v>15</v>
      </c>
      <c r="BO147" s="58">
        <f t="shared" si="152"/>
        <v>101</v>
      </c>
      <c r="BQ147" s="83">
        <f t="shared" si="140"/>
        <v>73</v>
      </c>
      <c r="BR147" s="84">
        <f t="shared" si="141"/>
        <v>74</v>
      </c>
    </row>
    <row r="148" spans="1:70" ht="15" customHeight="1" x14ac:dyDescent="0.25">
      <c r="A148" s="61">
        <v>144</v>
      </c>
      <c r="B148" s="62" t="s">
        <v>177</v>
      </c>
      <c r="C148" s="63" t="s">
        <v>44</v>
      </c>
      <c r="D148" s="89"/>
      <c r="E148" s="64">
        <f t="shared" si="142"/>
        <v>1255.56</v>
      </c>
      <c r="F148" s="65">
        <f t="shared" si="143"/>
        <v>55.560000000000016</v>
      </c>
      <c r="G148" s="67">
        <v>1200</v>
      </c>
      <c r="H148" s="66"/>
      <c r="I148" s="67">
        <f t="shared" si="144"/>
        <v>-388.90909090909099</v>
      </c>
      <c r="J148" s="68">
        <f t="shared" si="145"/>
        <v>120</v>
      </c>
      <c r="K148" s="69">
        <v>8</v>
      </c>
      <c r="L148" s="70">
        <v>11</v>
      </c>
      <c r="M148" s="71">
        <f t="shared" si="146"/>
        <v>1588.909090909091</v>
      </c>
      <c r="N148" s="67">
        <f t="shared" si="147"/>
        <v>110</v>
      </c>
      <c r="O148" s="72">
        <f t="shared" si="148"/>
        <v>91</v>
      </c>
      <c r="P148" s="73">
        <v>71</v>
      </c>
      <c r="Q148" s="74">
        <v>1</v>
      </c>
      <c r="R148" s="75">
        <v>63</v>
      </c>
      <c r="S148" s="76">
        <v>0</v>
      </c>
      <c r="T148" s="77">
        <v>15</v>
      </c>
      <c r="U148" s="78">
        <v>2</v>
      </c>
      <c r="V148" s="75">
        <v>65</v>
      </c>
      <c r="W148" s="78">
        <v>0</v>
      </c>
      <c r="X148" s="77">
        <v>85</v>
      </c>
      <c r="Y148" s="78">
        <v>1</v>
      </c>
      <c r="Z148" s="77">
        <v>67</v>
      </c>
      <c r="AA148" s="78">
        <v>2</v>
      </c>
      <c r="AB148" s="77">
        <v>73</v>
      </c>
      <c r="AC148" s="76">
        <v>0</v>
      </c>
      <c r="AD148" s="73">
        <v>86</v>
      </c>
      <c r="AE148" s="74">
        <v>1</v>
      </c>
      <c r="AF148" s="79">
        <v>21</v>
      </c>
      <c r="AG148" s="76">
        <v>1</v>
      </c>
      <c r="AH148" s="75">
        <v>89</v>
      </c>
      <c r="AI148" s="78">
        <v>0</v>
      </c>
      <c r="AJ148" s="75">
        <v>88</v>
      </c>
      <c r="AK148" s="78">
        <v>0</v>
      </c>
      <c r="AL148" s="50"/>
      <c r="AM148" s="23"/>
      <c r="AN148" s="50"/>
      <c r="AO148" s="80">
        <f t="shared" si="118"/>
        <v>1568</v>
      </c>
      <c r="AP148" s="56">
        <f t="shared" si="119"/>
        <v>1608</v>
      </c>
      <c r="AQ148" s="81">
        <f t="shared" si="120"/>
        <v>1873</v>
      </c>
      <c r="AR148" s="56">
        <f t="shared" si="121"/>
        <v>1601</v>
      </c>
      <c r="AS148" s="81">
        <f t="shared" si="122"/>
        <v>1476</v>
      </c>
      <c r="AT148" s="81">
        <f t="shared" si="123"/>
        <v>1584</v>
      </c>
      <c r="AU148" s="81">
        <f t="shared" si="124"/>
        <v>1551</v>
      </c>
      <c r="AV148" s="81">
        <f t="shared" si="125"/>
        <v>1474</v>
      </c>
      <c r="AW148" s="56">
        <f t="shared" si="126"/>
        <v>1811</v>
      </c>
      <c r="AX148" s="81">
        <f t="shared" si="127"/>
        <v>1464</v>
      </c>
      <c r="AY148" s="81">
        <f t="shared" si="128"/>
        <v>1468</v>
      </c>
      <c r="AZ148" s="2"/>
      <c r="BA148" s="82">
        <f t="shared" si="129"/>
        <v>10</v>
      </c>
      <c r="BB148" s="81">
        <f t="shared" si="130"/>
        <v>10</v>
      </c>
      <c r="BC148" s="81">
        <f t="shared" si="131"/>
        <v>7</v>
      </c>
      <c r="BD148" s="56">
        <f t="shared" si="132"/>
        <v>10</v>
      </c>
      <c r="BE148" s="81">
        <f t="shared" si="133"/>
        <v>9</v>
      </c>
      <c r="BF148" s="81">
        <f t="shared" si="134"/>
        <v>10</v>
      </c>
      <c r="BG148" s="81">
        <f t="shared" si="135"/>
        <v>12</v>
      </c>
      <c r="BH148" s="81">
        <f t="shared" si="136"/>
        <v>10</v>
      </c>
      <c r="BI148" s="81">
        <f t="shared" si="137"/>
        <v>11</v>
      </c>
      <c r="BJ148" s="81">
        <f t="shared" si="138"/>
        <v>11</v>
      </c>
      <c r="BK148" s="81">
        <f t="shared" si="139"/>
        <v>10</v>
      </c>
      <c r="BL148" s="57">
        <f t="shared" si="149"/>
        <v>110</v>
      </c>
      <c r="BM148" s="56">
        <f t="shared" si="150"/>
        <v>7</v>
      </c>
      <c r="BN148" s="56">
        <f t="shared" si="151"/>
        <v>12</v>
      </c>
      <c r="BO148" s="58">
        <f t="shared" si="152"/>
        <v>91</v>
      </c>
      <c r="BQ148" s="83">
        <f t="shared" si="140"/>
        <v>27</v>
      </c>
      <c r="BR148" s="84">
        <f t="shared" si="141"/>
        <v>120</v>
      </c>
    </row>
    <row r="149" spans="1:70" ht="15" customHeight="1" x14ac:dyDescent="0.25">
      <c r="A149" s="61">
        <v>145</v>
      </c>
      <c r="B149" s="62" t="s">
        <v>178</v>
      </c>
      <c r="C149" s="63" t="s">
        <v>44</v>
      </c>
      <c r="D149" s="89"/>
      <c r="E149" s="64">
        <f t="shared" si="142"/>
        <v>1267.98</v>
      </c>
      <c r="F149" s="65">
        <f t="shared" si="143"/>
        <v>67.980000000000018</v>
      </c>
      <c r="G149" s="67">
        <v>1200</v>
      </c>
      <c r="H149" s="66"/>
      <c r="I149" s="67">
        <f t="shared" si="144"/>
        <v>-354.4545454545455</v>
      </c>
      <c r="J149" s="68">
        <f t="shared" si="145"/>
        <v>100</v>
      </c>
      <c r="K149" s="69">
        <v>10</v>
      </c>
      <c r="L149" s="70">
        <v>11</v>
      </c>
      <c r="M149" s="71">
        <f t="shared" si="146"/>
        <v>1554.4545454545455</v>
      </c>
      <c r="N149" s="67">
        <f t="shared" si="147"/>
        <v>111</v>
      </c>
      <c r="O149" s="72">
        <f t="shared" si="148"/>
        <v>92</v>
      </c>
      <c r="P149" s="73">
        <v>72</v>
      </c>
      <c r="Q149" s="74">
        <v>1</v>
      </c>
      <c r="R149" s="75">
        <v>66</v>
      </c>
      <c r="S149" s="76">
        <v>1</v>
      </c>
      <c r="T149" s="77">
        <v>70</v>
      </c>
      <c r="U149" s="78">
        <v>1</v>
      </c>
      <c r="V149" s="75">
        <v>64</v>
      </c>
      <c r="W149" s="78">
        <v>0</v>
      </c>
      <c r="X149" s="77">
        <v>92</v>
      </c>
      <c r="Y149" s="78">
        <v>0</v>
      </c>
      <c r="Z149" s="77">
        <v>82</v>
      </c>
      <c r="AA149" s="78">
        <v>2</v>
      </c>
      <c r="AB149" s="77">
        <v>69</v>
      </c>
      <c r="AC149" s="76">
        <v>2</v>
      </c>
      <c r="AD149" s="73">
        <v>34</v>
      </c>
      <c r="AE149" s="74">
        <v>1</v>
      </c>
      <c r="AF149" s="79">
        <v>62</v>
      </c>
      <c r="AG149" s="76">
        <v>0</v>
      </c>
      <c r="AH149" s="75">
        <v>98</v>
      </c>
      <c r="AI149" s="78">
        <v>0</v>
      </c>
      <c r="AJ149" s="75">
        <v>87</v>
      </c>
      <c r="AK149" s="78">
        <v>2</v>
      </c>
      <c r="AL149" s="50"/>
      <c r="AM149" s="23"/>
      <c r="AN149" s="50"/>
      <c r="AO149" s="80">
        <f t="shared" si="118"/>
        <v>1553</v>
      </c>
      <c r="AP149" s="56">
        <f t="shared" si="119"/>
        <v>1594</v>
      </c>
      <c r="AQ149" s="81">
        <f t="shared" si="120"/>
        <v>1572</v>
      </c>
      <c r="AR149" s="56">
        <f t="shared" si="121"/>
        <v>1605</v>
      </c>
      <c r="AS149" s="81">
        <f t="shared" si="122"/>
        <v>1453</v>
      </c>
      <c r="AT149" s="81">
        <f t="shared" si="123"/>
        <v>1488</v>
      </c>
      <c r="AU149" s="81">
        <f t="shared" si="124"/>
        <v>1574</v>
      </c>
      <c r="AV149" s="81">
        <f t="shared" si="125"/>
        <v>1758</v>
      </c>
      <c r="AW149" s="56">
        <f t="shared" si="126"/>
        <v>1609</v>
      </c>
      <c r="AX149" s="81">
        <f t="shared" si="127"/>
        <v>1419</v>
      </c>
      <c r="AY149" s="81">
        <f t="shared" si="128"/>
        <v>1474</v>
      </c>
      <c r="AZ149" s="2"/>
      <c r="BA149" s="82">
        <f t="shared" si="129"/>
        <v>6</v>
      </c>
      <c r="BB149" s="81">
        <f t="shared" si="130"/>
        <v>13</v>
      </c>
      <c r="BC149" s="81">
        <f t="shared" si="131"/>
        <v>12</v>
      </c>
      <c r="BD149" s="56">
        <f t="shared" si="132"/>
        <v>10</v>
      </c>
      <c r="BE149" s="81">
        <f t="shared" si="133"/>
        <v>13</v>
      </c>
      <c r="BF149" s="81">
        <f t="shared" si="134"/>
        <v>9</v>
      </c>
      <c r="BG149" s="81">
        <f t="shared" si="135"/>
        <v>9</v>
      </c>
      <c r="BH149" s="81">
        <f t="shared" si="136"/>
        <v>9</v>
      </c>
      <c r="BI149" s="81">
        <f t="shared" si="137"/>
        <v>12</v>
      </c>
      <c r="BJ149" s="81">
        <f t="shared" si="138"/>
        <v>10</v>
      </c>
      <c r="BK149" s="81">
        <f t="shared" si="139"/>
        <v>8</v>
      </c>
      <c r="BL149" s="57">
        <f t="shared" si="149"/>
        <v>111</v>
      </c>
      <c r="BM149" s="56">
        <f t="shared" si="150"/>
        <v>6</v>
      </c>
      <c r="BN149" s="56">
        <f t="shared" si="151"/>
        <v>13</v>
      </c>
      <c r="BO149" s="58">
        <f t="shared" si="152"/>
        <v>92</v>
      </c>
      <c r="BQ149" s="83">
        <f t="shared" si="140"/>
        <v>47</v>
      </c>
      <c r="BR149" s="84">
        <f t="shared" si="141"/>
        <v>100</v>
      </c>
    </row>
    <row r="150" spans="1:70" ht="15" customHeight="1" x14ac:dyDescent="0.25">
      <c r="A150" s="61">
        <v>146</v>
      </c>
      <c r="B150" s="62" t="s">
        <v>179</v>
      </c>
      <c r="C150" s="63" t="s">
        <v>44</v>
      </c>
      <c r="D150" s="89"/>
      <c r="E150" s="64">
        <f t="shared" si="142"/>
        <v>1200</v>
      </c>
      <c r="F150" s="65">
        <f t="shared" si="143"/>
        <v>0</v>
      </c>
      <c r="G150" s="67">
        <v>1200</v>
      </c>
      <c r="H150" s="66"/>
      <c r="I150" s="67">
        <f t="shared" si="144"/>
        <v>-236</v>
      </c>
      <c r="J150" s="68">
        <f t="shared" si="145"/>
        <v>143</v>
      </c>
      <c r="K150" s="69">
        <v>5</v>
      </c>
      <c r="L150" s="70">
        <v>11</v>
      </c>
      <c r="M150" s="71">
        <f t="shared" si="146"/>
        <v>1436</v>
      </c>
      <c r="N150" s="67">
        <f t="shared" si="147"/>
        <v>93</v>
      </c>
      <c r="O150" s="72">
        <f t="shared" si="148"/>
        <v>76</v>
      </c>
      <c r="P150" s="73">
        <v>73</v>
      </c>
      <c r="Q150" s="74">
        <v>0</v>
      </c>
      <c r="R150" s="75">
        <v>93</v>
      </c>
      <c r="S150" s="76">
        <v>0</v>
      </c>
      <c r="T150" s="77">
        <v>81</v>
      </c>
      <c r="U150" s="78">
        <v>1</v>
      </c>
      <c r="V150" s="75">
        <v>89</v>
      </c>
      <c r="W150" s="78">
        <v>0</v>
      </c>
      <c r="X150" s="77">
        <v>117</v>
      </c>
      <c r="Y150" s="78">
        <v>2</v>
      </c>
      <c r="Z150" s="77">
        <v>47</v>
      </c>
      <c r="AA150" s="78">
        <v>0</v>
      </c>
      <c r="AB150" s="77">
        <v>102</v>
      </c>
      <c r="AC150" s="76">
        <v>0</v>
      </c>
      <c r="AD150" s="73">
        <v>96</v>
      </c>
      <c r="AE150" s="74">
        <v>0</v>
      </c>
      <c r="AF150" s="79">
        <v>140</v>
      </c>
      <c r="AG150" s="76">
        <v>1</v>
      </c>
      <c r="AH150" s="75">
        <v>119</v>
      </c>
      <c r="AI150" s="78">
        <v>0</v>
      </c>
      <c r="AJ150" s="75">
        <v>121</v>
      </c>
      <c r="AK150" s="78">
        <v>1</v>
      </c>
      <c r="AL150" s="50"/>
      <c r="AM150" s="23"/>
      <c r="AN150" s="50"/>
      <c r="AO150" s="80">
        <f t="shared" si="118"/>
        <v>1551</v>
      </c>
      <c r="AP150" s="56">
        <f t="shared" si="119"/>
        <v>1446</v>
      </c>
      <c r="AQ150" s="81">
        <f t="shared" si="120"/>
        <v>1488</v>
      </c>
      <c r="AR150" s="56">
        <f t="shared" si="121"/>
        <v>1464</v>
      </c>
      <c r="AS150" s="81">
        <f t="shared" si="122"/>
        <v>1392</v>
      </c>
      <c r="AT150" s="81">
        <f t="shared" si="123"/>
        <v>1684</v>
      </c>
      <c r="AU150" s="81">
        <f t="shared" si="124"/>
        <v>1400</v>
      </c>
      <c r="AV150" s="81">
        <f t="shared" si="125"/>
        <v>1433</v>
      </c>
      <c r="AW150" s="56">
        <f t="shared" si="126"/>
        <v>1200</v>
      </c>
      <c r="AX150" s="81">
        <f t="shared" si="127"/>
        <v>1383</v>
      </c>
      <c r="AY150" s="81">
        <f t="shared" si="128"/>
        <v>1355</v>
      </c>
      <c r="AZ150" s="2"/>
      <c r="BA150" s="82">
        <f t="shared" si="129"/>
        <v>12</v>
      </c>
      <c r="BB150" s="81">
        <f t="shared" si="130"/>
        <v>13</v>
      </c>
      <c r="BC150" s="81">
        <f t="shared" si="131"/>
        <v>10</v>
      </c>
      <c r="BD150" s="56">
        <f t="shared" si="132"/>
        <v>11</v>
      </c>
      <c r="BE150" s="81">
        <f t="shared" si="133"/>
        <v>4</v>
      </c>
      <c r="BF150" s="81">
        <f t="shared" si="134"/>
        <v>11</v>
      </c>
      <c r="BG150" s="81">
        <f t="shared" si="135"/>
        <v>9</v>
      </c>
      <c r="BH150" s="81">
        <f t="shared" si="136"/>
        <v>6</v>
      </c>
      <c r="BI150" s="81">
        <f t="shared" si="137"/>
        <v>4</v>
      </c>
      <c r="BJ150" s="81">
        <f t="shared" si="138"/>
        <v>8</v>
      </c>
      <c r="BK150" s="81">
        <f t="shared" si="139"/>
        <v>5</v>
      </c>
      <c r="BL150" s="57">
        <f t="shared" si="149"/>
        <v>93</v>
      </c>
      <c r="BM150" s="56">
        <f t="shared" si="150"/>
        <v>4</v>
      </c>
      <c r="BN150" s="56">
        <f t="shared" si="151"/>
        <v>13</v>
      </c>
      <c r="BO150" s="58">
        <f t="shared" si="152"/>
        <v>76</v>
      </c>
      <c r="BQ150" s="83">
        <f t="shared" si="140"/>
        <v>4</v>
      </c>
      <c r="BR150" s="84">
        <f t="shared" si="141"/>
        <v>143</v>
      </c>
    </row>
    <row r="151" spans="1:70" ht="20.25" customHeight="1" x14ac:dyDescent="0.25">
      <c r="A151" s="91">
        <f>COUNTIF(A5:A150,"&lt;201")</f>
        <v>146</v>
      </c>
      <c r="B151" s="92"/>
      <c r="C151" s="23"/>
      <c r="D151" s="23"/>
      <c r="E151" s="23"/>
      <c r="F151" s="93"/>
      <c r="G151" s="94"/>
      <c r="H151" s="95"/>
      <c r="I151" s="95"/>
      <c r="J151" s="95"/>
      <c r="K151" s="96"/>
      <c r="L151" s="95"/>
      <c r="M151" s="95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97"/>
      <c r="AG151" s="23"/>
      <c r="AH151" s="23"/>
      <c r="AI151" s="23"/>
      <c r="AJ151" s="23"/>
      <c r="AK151" s="23"/>
      <c r="AL151" s="23"/>
      <c r="AM151" s="23"/>
      <c r="AN151" s="23"/>
      <c r="AO151" s="98"/>
      <c r="AP151" s="2"/>
      <c r="AQ151" s="2"/>
      <c r="AR151" s="98"/>
      <c r="AS151" s="98"/>
      <c r="AT151" s="98"/>
      <c r="AU151" s="98"/>
      <c r="AV151" s="98"/>
      <c r="AW151" s="98"/>
      <c r="AX151" s="98"/>
      <c r="AY151" s="2"/>
      <c r="AZ151" s="2"/>
      <c r="BA151" s="2"/>
      <c r="BB151" s="2"/>
      <c r="BC151" s="2"/>
      <c r="BD151" s="2"/>
      <c r="BE151" s="2"/>
      <c r="BF151" s="98"/>
      <c r="BG151" s="2"/>
      <c r="BH151" s="2"/>
      <c r="BI151" s="2"/>
      <c r="BJ151" s="2"/>
      <c r="BK151" s="2"/>
      <c r="BL151" s="2"/>
      <c r="BM151" s="98"/>
      <c r="BN151" s="2"/>
      <c r="BO151" s="2"/>
    </row>
    <row r="152" spans="1:70" ht="18" customHeight="1" x14ac:dyDescent="0.25">
      <c r="A152" s="99"/>
      <c r="B152" s="100"/>
      <c r="C152" s="23"/>
      <c r="D152" s="23"/>
      <c r="E152" s="23"/>
      <c r="F152" s="101"/>
      <c r="G152" s="94"/>
      <c r="H152" s="95"/>
      <c r="I152" s="95"/>
      <c r="J152" s="95"/>
      <c r="K152" s="96"/>
      <c r="L152" s="95"/>
      <c r="M152" s="95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98"/>
      <c r="AP152" s="2"/>
      <c r="AQ152" s="2"/>
      <c r="AR152" s="98"/>
      <c r="AS152" s="98"/>
      <c r="AT152" s="98"/>
      <c r="AU152" s="98"/>
      <c r="AV152" s="98"/>
      <c r="AW152" s="98"/>
      <c r="AX152" s="98"/>
      <c r="AY152" s="2"/>
      <c r="AZ152" s="2"/>
      <c r="BA152" s="2"/>
      <c r="BB152" s="2"/>
      <c r="BC152" s="2"/>
      <c r="BD152" s="2"/>
      <c r="BE152" s="2"/>
      <c r="BF152" s="98"/>
      <c r="BG152" s="2"/>
      <c r="BH152" s="2"/>
      <c r="BI152" s="2"/>
      <c r="BJ152" s="2"/>
      <c r="BK152" s="2"/>
      <c r="BL152" s="2"/>
      <c r="BM152" s="98"/>
      <c r="BN152" s="2"/>
      <c r="BO152" s="2"/>
    </row>
    <row r="153" spans="1:70" x14ac:dyDescent="0.25">
      <c r="A153" s="102"/>
      <c r="B153" s="103"/>
      <c r="C153" s="23"/>
      <c r="D153" s="23"/>
      <c r="E153" s="23"/>
      <c r="F153" s="2"/>
      <c r="G153" s="94"/>
      <c r="H153" s="95"/>
      <c r="I153" s="95"/>
      <c r="J153" s="95"/>
      <c r="K153" s="95"/>
      <c r="L153" s="95"/>
      <c r="M153" s="95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"/>
      <c r="AP153" s="2"/>
      <c r="AQ153" s="2"/>
      <c r="AR153" s="98"/>
      <c r="AS153" s="98"/>
      <c r="AT153" s="98"/>
      <c r="AU153" s="98"/>
      <c r="AV153" s="98"/>
      <c r="AW153" s="98"/>
      <c r="AX153" s="98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</row>
    <row r="154" spans="1:70" ht="15.6" x14ac:dyDescent="0.3">
      <c r="A154" s="124" t="s">
        <v>180</v>
      </c>
      <c r="B154" s="124"/>
      <c r="C154" s="116" t="s">
        <v>184</v>
      </c>
      <c r="D154" s="116"/>
      <c r="E154" s="116"/>
      <c r="F154" s="116"/>
      <c r="G154" s="116"/>
      <c r="H154" s="116"/>
      <c r="I154" s="116"/>
      <c r="J154" s="116"/>
      <c r="K154" s="116"/>
      <c r="L154" s="115" t="s">
        <v>181</v>
      </c>
      <c r="M154" s="115"/>
      <c r="N154" s="115"/>
      <c r="O154" s="115"/>
      <c r="P154" s="115"/>
      <c r="Q154" s="116" t="s">
        <v>183</v>
      </c>
      <c r="R154" s="116"/>
      <c r="S154" s="116"/>
      <c r="T154" s="116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"/>
      <c r="AF154" s="11"/>
      <c r="AG154" s="11"/>
      <c r="AH154" s="11"/>
      <c r="AI154" s="11"/>
      <c r="AJ154" s="11"/>
      <c r="AK154" s="11"/>
      <c r="AL154" s="104"/>
      <c r="AM154" s="104"/>
      <c r="AN154" s="104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</row>
    <row r="155" spans="1:70" x14ac:dyDescent="0.25">
      <c r="A155" s="2"/>
      <c r="B155" s="2"/>
      <c r="C155" s="105"/>
      <c r="D155" s="2"/>
      <c r="E155" s="122"/>
      <c r="F155" s="12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</row>
    <row r="156" spans="1:70" x14ac:dyDescent="0.25">
      <c r="A156" s="2"/>
      <c r="B156" s="2"/>
      <c r="C156" s="105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</row>
    <row r="157" spans="1:70" x14ac:dyDescent="0.25">
      <c r="A157" s="2"/>
      <c r="B157" s="2"/>
      <c r="C157" s="105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</row>
    <row r="158" spans="1:70" x14ac:dyDescent="0.25">
      <c r="A158" s="2"/>
      <c r="B158" s="2"/>
      <c r="C158" s="105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</row>
    <row r="159" spans="1:70" x14ac:dyDescent="0.25">
      <c r="A159" s="2"/>
      <c r="B159" s="2"/>
      <c r="C159" s="105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</row>
    <row r="160" spans="1:70" x14ac:dyDescent="0.25">
      <c r="A160" s="2"/>
      <c r="B160" s="2"/>
      <c r="C160" s="105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</row>
  </sheetData>
  <protectedRanges>
    <protectedRange sqref="L5:L150" name="Diapazons4"/>
    <protectedRange sqref="P5:AK150" name="Diapazons2"/>
    <protectedRange sqref="A1 A3 K151:K152 G5:G150 A151 B152 K5:L150 A5:D150" name="Diapazons1"/>
    <protectedRange sqref="Q3 C154 Q154" name="Diapazons3"/>
    <protectedRange sqref="J5:J150" name="Diapazons3_2"/>
  </protectedRanges>
  <mergeCells count="26">
    <mergeCell ref="E155:F155"/>
    <mergeCell ref="AH4:AI4"/>
    <mergeCell ref="AJ4:AK4"/>
    <mergeCell ref="A154:B154"/>
    <mergeCell ref="C154:K154"/>
    <mergeCell ref="L154:P154"/>
    <mergeCell ref="Q154:AD154"/>
    <mergeCell ref="BA3:BO3"/>
    <mergeCell ref="P4:Q4"/>
    <mergeCell ref="R4:S4"/>
    <mergeCell ref="T4:U4"/>
    <mergeCell ref="V4:W4"/>
    <mergeCell ref="X4:Y4"/>
    <mergeCell ref="Z4:AA4"/>
    <mergeCell ref="AB4:AC4"/>
    <mergeCell ref="AD4:AE4"/>
    <mergeCell ref="AF4:AG4"/>
    <mergeCell ref="A1:AG2"/>
    <mergeCell ref="AO1:AP1"/>
    <mergeCell ref="AR1:AT1"/>
    <mergeCell ref="AV1:AW1"/>
    <mergeCell ref="A3:B3"/>
    <mergeCell ref="D3:G3"/>
    <mergeCell ref="M3:P3"/>
    <mergeCell ref="Q3:AK3"/>
    <mergeCell ref="AO3:AY3"/>
  </mergeCells>
  <conditionalFormatting sqref="B5:B150">
    <cfRule type="expression" dxfId="17" priority="5" stopIfTrue="1">
      <formula>J5=1</formula>
    </cfRule>
    <cfRule type="expression" dxfId="16" priority="6" stopIfTrue="1">
      <formula>J5=2</formula>
    </cfRule>
    <cfRule type="expression" dxfId="15" priority="7" stopIfTrue="1">
      <formula>J5=3</formula>
    </cfRule>
  </conditionalFormatting>
  <conditionalFormatting sqref="BL7:BL150">
    <cfRule type="expression" dxfId="14" priority="8" stopIfTrue="1">
      <formula>A7="X"</formula>
    </cfRule>
  </conditionalFormatting>
  <conditionalFormatting sqref="BM7:BM150">
    <cfRule type="expression" dxfId="13" priority="9" stopIfTrue="1">
      <formula>A7="X"</formula>
    </cfRule>
  </conditionalFormatting>
  <conditionalFormatting sqref="BN7:BN150">
    <cfRule type="expression" dxfId="12" priority="10" stopIfTrue="1">
      <formula>A7="X"</formula>
    </cfRule>
  </conditionalFormatting>
  <conditionalFormatting sqref="I5:I150">
    <cfRule type="expression" dxfId="11" priority="11" stopIfTrue="1">
      <formula>I5&gt;150</formula>
    </cfRule>
    <cfRule type="expression" dxfId="10" priority="12" stopIfTrue="1">
      <formula>I5&lt;-150</formula>
    </cfRule>
  </conditionalFormatting>
  <conditionalFormatting sqref="P5:P150">
    <cfRule type="expression" dxfId="9" priority="13" stopIfTrue="1">
      <formula>P5=999</formula>
    </cfRule>
  </conditionalFormatting>
  <conditionalFormatting sqref="R5:R150 T5:T150 V5:V150">
    <cfRule type="expression" dxfId="8" priority="14" stopIfTrue="1">
      <formula>R5=999</formula>
    </cfRule>
  </conditionalFormatting>
  <conditionalFormatting sqref="X5:X150 Z5:Z150 AB5:AB150 AD5:AD150 AF5:AF150 AH5:AH150 AJ5:AJ150">
    <cfRule type="expression" dxfId="7" priority="15" stopIfTrue="1">
      <formula>X5=999</formula>
    </cfRule>
  </conditionalFormatting>
  <conditionalFormatting sqref="Q3:AK3">
    <cfRule type="expression" dxfId="6" priority="16" stopIfTrue="1">
      <formula>$Q$3=""</formula>
    </cfRule>
  </conditionalFormatting>
  <conditionalFormatting sqref="C154:K154">
    <cfRule type="expression" dxfId="5" priority="17" stopIfTrue="1">
      <formula>$C$154=0</formula>
    </cfRule>
  </conditionalFormatting>
  <conditionalFormatting sqref="Q154:AD154">
    <cfRule type="expression" dxfId="4" priority="18" stopIfTrue="1">
      <formula>$Q$154=0</formula>
    </cfRule>
  </conditionalFormatting>
  <conditionalFormatting sqref="Q5:Q150 S5:S150 U5:U150 W5:W150 Y5:Y150 AA5:AA150 AC5:AC150 AE5:AE150 AG5:AG150 AI5:AI150 AK5:AK150">
    <cfRule type="cellIs" dxfId="3" priority="4" stopIfTrue="1" operator="equal">
      <formula>2</formula>
    </cfRule>
  </conditionalFormatting>
  <conditionalFormatting sqref="J5:J150">
    <cfRule type="cellIs" dxfId="2" priority="1" stopIfTrue="1" operator="equal">
      <formula>3</formula>
    </cfRule>
    <cfRule type="cellIs" dxfId="1" priority="2" stopIfTrue="1" operator="equal">
      <formula>2</formula>
    </cfRule>
    <cfRule type="cellIs" dxfId="0" priority="3" stopIfTrue="1" operator="equal">
      <formula>1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-=TABULA=-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mjaun</dc:creator>
  <cp:lastModifiedBy>mjaun</cp:lastModifiedBy>
  <dcterms:created xsi:type="dcterms:W3CDTF">2022-06-20T20:51:40Z</dcterms:created>
  <dcterms:modified xsi:type="dcterms:W3CDTF">2022-06-20T20:57:38Z</dcterms:modified>
</cp:coreProperties>
</file>