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ustomProperty2.bin" ContentType="application/vnd.openxmlformats-officedocument.spreadsheetml.customProperty"/>
  <Override PartName="/xl/comments1.xml" ContentType="application/vnd.openxmlformats-officedocument.spreadsheetml.comments+xml"/>
  <Override PartName="/xl/customProperty3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НОВУС_ФИНСО\рейтинги\международный рейтинг\2026\"/>
    </mc:Choice>
  </mc:AlternateContent>
  <bookViews>
    <workbookView xWindow="0" yWindow="0" windowWidth="20496" windowHeight="7752" tabRatio="597"/>
  </bookViews>
  <sheets>
    <sheet name="Man" sheetId="3" r:id="rId1"/>
    <sheet name="Spisok" sheetId="19" r:id="rId2"/>
    <sheet name="IK" sheetId="20" state="hidden" r:id="rId3"/>
    <sheet name="ИК" sheetId="21" r:id="rId4"/>
    <sheet name="Лист1" sheetId="24" r:id="rId5"/>
    <sheet name="Лист2" sheetId="25" r:id="rId6"/>
  </sheets>
  <definedNames>
    <definedName name="_xlnm._FilterDatabase" localSheetId="2" hidden="1">IK!$A$2:$E$2</definedName>
    <definedName name="_xlnm._FilterDatabase" localSheetId="0" hidden="1">Man!$A$5:$W$542</definedName>
    <definedName name="_xlnm._FilterDatabase" localSheetId="1" hidden="1">Spisok!$A$5:$AC$1061</definedName>
    <definedName name="_xlnm._FilterDatabase" localSheetId="3" hidden="1">ИК!$A$2:$N$1073</definedName>
    <definedName name="_xlnm._FilterDatabase" localSheetId="4" hidden="1">Лист1!$A$1:$E$34</definedName>
    <definedName name="_xlnm._FilterDatabase" localSheetId="5" hidden="1">Лист2!$A$1:$N$1</definedName>
    <definedName name="игроки">Spisok!$A$7:$AA$88</definedName>
    <definedName name="игроки1">Spisok!$A$1:$AO$844</definedName>
  </definedNames>
  <calcPr calcId="162913"/>
</workbook>
</file>

<file path=xl/calcChain.xml><?xml version="1.0" encoding="utf-8"?>
<calcChain xmlns="http://schemas.openxmlformats.org/spreadsheetml/2006/main">
  <c r="E533" i="3" l="1"/>
  <c r="E534" i="3"/>
  <c r="F533" i="3"/>
  <c r="F534" i="3"/>
  <c r="G533" i="3"/>
  <c r="G534" i="3"/>
  <c r="M533" i="3"/>
  <c r="M534" i="3"/>
  <c r="N533" i="3"/>
  <c r="N534" i="3"/>
  <c r="O533" i="3"/>
  <c r="O534" i="3"/>
  <c r="P533" i="3"/>
  <c r="P534" i="3"/>
  <c r="Q533" i="3"/>
  <c r="Q534" i="3"/>
  <c r="R533" i="3"/>
  <c r="R534" i="3"/>
  <c r="S533" i="3"/>
  <c r="S534" i="3"/>
  <c r="T533" i="3"/>
  <c r="T534" i="3"/>
  <c r="U533" i="3"/>
  <c r="U534" i="3"/>
  <c r="V533" i="3"/>
  <c r="V534" i="3"/>
  <c r="E410" i="3"/>
  <c r="F410" i="3"/>
  <c r="G410" i="3"/>
  <c r="M410" i="3"/>
  <c r="O410" i="3"/>
  <c r="P410" i="3"/>
  <c r="Q410" i="3"/>
  <c r="R410" i="3"/>
  <c r="S410" i="3"/>
  <c r="T410" i="3"/>
  <c r="U410" i="3"/>
  <c r="V410" i="3"/>
  <c r="E392" i="3"/>
  <c r="F392" i="3"/>
  <c r="G392" i="3"/>
  <c r="M392" i="3"/>
  <c r="O392" i="3"/>
  <c r="P392" i="3"/>
  <c r="Q392" i="3"/>
  <c r="R392" i="3"/>
  <c r="S392" i="3"/>
  <c r="T392" i="3"/>
  <c r="U392" i="3"/>
  <c r="V392" i="3"/>
  <c r="E280" i="3"/>
  <c r="F280" i="3"/>
  <c r="G280" i="3"/>
  <c r="M280" i="3"/>
  <c r="O280" i="3"/>
  <c r="P280" i="3"/>
  <c r="Q280" i="3"/>
  <c r="R280" i="3"/>
  <c r="S280" i="3"/>
  <c r="T280" i="3"/>
  <c r="U280" i="3"/>
  <c r="V280" i="3"/>
  <c r="B3" i="24"/>
  <c r="B4" i="24"/>
  <c r="B5" i="24"/>
  <c r="B6" i="24"/>
  <c r="B7" i="24"/>
  <c r="B8" i="24"/>
  <c r="B9" i="24"/>
  <c r="B10" i="24"/>
  <c r="B11" i="24"/>
  <c r="B12" i="24"/>
  <c r="B13" i="24"/>
  <c r="B14" i="24"/>
  <c r="B15" i="24"/>
  <c r="B16" i="24"/>
  <c r="B17" i="24"/>
  <c r="B18" i="24"/>
  <c r="B19" i="24"/>
  <c r="B20" i="24"/>
  <c r="B21" i="24"/>
  <c r="B22" i="24"/>
  <c r="B23" i="24"/>
  <c r="B24" i="24"/>
  <c r="B25" i="24"/>
  <c r="B26" i="24"/>
  <c r="B27" i="24"/>
  <c r="B28" i="24"/>
  <c r="B29" i="24"/>
  <c r="B30" i="24"/>
  <c r="B31" i="24"/>
  <c r="B32" i="24"/>
  <c r="B33" i="24"/>
  <c r="B34" i="24"/>
  <c r="B35" i="24"/>
  <c r="B36" i="24"/>
  <c r="B37" i="24"/>
  <c r="B38" i="24"/>
  <c r="B39" i="24"/>
  <c r="B40" i="24"/>
  <c r="B41" i="24"/>
  <c r="B42" i="24"/>
  <c r="B43" i="24"/>
  <c r="B44" i="24"/>
  <c r="B45" i="24"/>
  <c r="B46" i="24"/>
  <c r="B47" i="24"/>
  <c r="B48" i="24"/>
  <c r="B49" i="24"/>
  <c r="B50" i="24"/>
  <c r="B51" i="24"/>
  <c r="B52" i="24"/>
  <c r="B53" i="24"/>
  <c r="B54" i="24"/>
  <c r="B55" i="24"/>
  <c r="B56" i="24"/>
  <c r="B57" i="24"/>
  <c r="B58" i="24"/>
  <c r="B59" i="24"/>
  <c r="B60" i="24"/>
  <c r="B61" i="24"/>
  <c r="B62" i="24"/>
  <c r="B63" i="24"/>
  <c r="B64" i="24"/>
  <c r="B65" i="24"/>
  <c r="B66" i="24"/>
  <c r="B67" i="24"/>
  <c r="B68" i="24"/>
  <c r="B69" i="24"/>
  <c r="B70" i="24"/>
  <c r="B71" i="24"/>
  <c r="B72" i="24"/>
  <c r="B73" i="24"/>
  <c r="B74" i="24"/>
  <c r="B75" i="24"/>
  <c r="B76" i="24"/>
  <c r="B77" i="24"/>
  <c r="B78" i="24"/>
  <c r="B79" i="24"/>
  <c r="B80" i="24"/>
  <c r="B81" i="24"/>
  <c r="B82" i="24"/>
  <c r="B83" i="24"/>
  <c r="B84" i="24"/>
  <c r="B85" i="24"/>
  <c r="B86" i="24"/>
  <c r="B87" i="24"/>
  <c r="B88" i="24"/>
  <c r="B89" i="24"/>
  <c r="B90" i="24"/>
  <c r="B91" i="24"/>
  <c r="B92" i="24"/>
  <c r="B93" i="24"/>
  <c r="B94" i="24"/>
  <c r="B95" i="24"/>
  <c r="B96" i="24"/>
  <c r="B97" i="24"/>
  <c r="B98" i="24"/>
  <c r="B99" i="24"/>
  <c r="B100" i="24"/>
  <c r="B101" i="24"/>
  <c r="B102" i="24"/>
  <c r="B103" i="24"/>
  <c r="B104" i="24"/>
  <c r="B105" i="24"/>
  <c r="B106" i="24"/>
  <c r="B107" i="24"/>
  <c r="B108" i="24"/>
  <c r="B109" i="24"/>
  <c r="B110" i="24"/>
  <c r="B111" i="24"/>
  <c r="B112" i="24"/>
  <c r="B113" i="24"/>
  <c r="B114" i="24"/>
  <c r="B115" i="24"/>
  <c r="B116" i="24"/>
  <c r="B117" i="24"/>
  <c r="B118" i="24"/>
  <c r="B119" i="24"/>
  <c r="B120" i="24"/>
  <c r="B121" i="24"/>
  <c r="B122" i="24"/>
  <c r="B123" i="24"/>
  <c r="B124" i="24"/>
  <c r="B125" i="24"/>
  <c r="B126" i="24"/>
  <c r="B127" i="24"/>
  <c r="B128" i="24"/>
  <c r="B129" i="24"/>
  <c r="B130" i="24"/>
  <c r="B131" i="24"/>
  <c r="B132" i="24"/>
  <c r="B133" i="24"/>
  <c r="B134" i="24"/>
  <c r="B135" i="24"/>
  <c r="B136" i="24"/>
  <c r="B137" i="24"/>
  <c r="B138" i="24"/>
  <c r="B139" i="24"/>
  <c r="B140" i="24"/>
  <c r="B141" i="24"/>
  <c r="B142" i="24"/>
  <c r="B143" i="24"/>
  <c r="B144" i="24"/>
  <c r="B145" i="24"/>
  <c r="B146" i="24"/>
  <c r="B147" i="24"/>
  <c r="B148" i="24"/>
  <c r="B149" i="24"/>
  <c r="B150" i="24"/>
  <c r="B151" i="24"/>
  <c r="B152" i="24"/>
  <c r="B153" i="24"/>
  <c r="B154" i="24"/>
  <c r="B155" i="24"/>
  <c r="B156" i="24"/>
  <c r="B157" i="24"/>
  <c r="B158" i="24"/>
  <c r="B159" i="24"/>
  <c r="B160" i="24"/>
  <c r="B161" i="24"/>
  <c r="B162" i="24"/>
  <c r="B2" i="24"/>
  <c r="E364" i="3"/>
  <c r="E447" i="3"/>
  <c r="E358" i="3"/>
  <c r="E333" i="3"/>
  <c r="E479" i="3"/>
  <c r="E374" i="3"/>
  <c r="E416" i="3"/>
  <c r="E312" i="3"/>
  <c r="E452" i="3"/>
  <c r="E450" i="3"/>
  <c r="E378" i="3"/>
  <c r="E504" i="3"/>
  <c r="E423" i="3"/>
  <c r="E484" i="3"/>
  <c r="F364" i="3"/>
  <c r="F447" i="3"/>
  <c r="F358" i="3"/>
  <c r="F333" i="3"/>
  <c r="F479" i="3"/>
  <c r="F374" i="3"/>
  <c r="F416" i="3"/>
  <c r="F312" i="3"/>
  <c r="F452" i="3"/>
  <c r="F450" i="3"/>
  <c r="F378" i="3"/>
  <c r="F504" i="3"/>
  <c r="F423" i="3"/>
  <c r="F484" i="3"/>
  <c r="G364" i="3"/>
  <c r="G447" i="3"/>
  <c r="G358" i="3"/>
  <c r="G333" i="3"/>
  <c r="G479" i="3"/>
  <c r="G374" i="3"/>
  <c r="G416" i="3"/>
  <c r="G312" i="3"/>
  <c r="G452" i="3"/>
  <c r="G450" i="3"/>
  <c r="G378" i="3"/>
  <c r="G504" i="3"/>
  <c r="G423" i="3"/>
  <c r="G484" i="3"/>
  <c r="M364" i="3"/>
  <c r="M447" i="3"/>
  <c r="M358" i="3"/>
  <c r="M333" i="3"/>
  <c r="M479" i="3"/>
  <c r="M374" i="3"/>
  <c r="M416" i="3"/>
  <c r="M312" i="3"/>
  <c r="M452" i="3"/>
  <c r="M450" i="3"/>
  <c r="M378" i="3"/>
  <c r="M504" i="3"/>
  <c r="M423" i="3"/>
  <c r="M484" i="3"/>
  <c r="O364" i="3"/>
  <c r="O447" i="3"/>
  <c r="O358" i="3"/>
  <c r="O333" i="3"/>
  <c r="O479" i="3"/>
  <c r="O374" i="3"/>
  <c r="O416" i="3"/>
  <c r="O312" i="3"/>
  <c r="O452" i="3"/>
  <c r="O450" i="3"/>
  <c r="O378" i="3"/>
  <c r="O504" i="3"/>
  <c r="O423" i="3"/>
  <c r="O484" i="3"/>
  <c r="P364" i="3"/>
  <c r="P447" i="3"/>
  <c r="P358" i="3"/>
  <c r="P333" i="3"/>
  <c r="P479" i="3"/>
  <c r="P374" i="3"/>
  <c r="P416" i="3"/>
  <c r="P312" i="3"/>
  <c r="P452" i="3"/>
  <c r="P450" i="3"/>
  <c r="P378" i="3"/>
  <c r="P504" i="3"/>
  <c r="P423" i="3"/>
  <c r="P484" i="3"/>
  <c r="Q364" i="3"/>
  <c r="Q447" i="3"/>
  <c r="Q358" i="3"/>
  <c r="Q333" i="3"/>
  <c r="Q479" i="3"/>
  <c r="Q374" i="3"/>
  <c r="Q416" i="3"/>
  <c r="Q312" i="3"/>
  <c r="Q452" i="3"/>
  <c r="Q450" i="3"/>
  <c r="Q378" i="3"/>
  <c r="Q504" i="3"/>
  <c r="Q423" i="3"/>
  <c r="Q484" i="3"/>
  <c r="R364" i="3"/>
  <c r="R447" i="3"/>
  <c r="R358" i="3"/>
  <c r="R333" i="3"/>
  <c r="R479" i="3"/>
  <c r="R374" i="3"/>
  <c r="R416" i="3"/>
  <c r="R312" i="3"/>
  <c r="R452" i="3"/>
  <c r="R450" i="3"/>
  <c r="R378" i="3"/>
  <c r="R504" i="3"/>
  <c r="R423" i="3"/>
  <c r="R484" i="3"/>
  <c r="S364" i="3"/>
  <c r="S447" i="3"/>
  <c r="S358" i="3"/>
  <c r="S333" i="3"/>
  <c r="S479" i="3"/>
  <c r="S374" i="3"/>
  <c r="S416" i="3"/>
  <c r="S312" i="3"/>
  <c r="S452" i="3"/>
  <c r="S450" i="3"/>
  <c r="S378" i="3"/>
  <c r="S504" i="3"/>
  <c r="S423" i="3"/>
  <c r="S484" i="3"/>
  <c r="T364" i="3"/>
  <c r="T447" i="3"/>
  <c r="T358" i="3"/>
  <c r="T333" i="3"/>
  <c r="T479" i="3"/>
  <c r="T374" i="3"/>
  <c r="T416" i="3"/>
  <c r="T312" i="3"/>
  <c r="T452" i="3"/>
  <c r="T450" i="3"/>
  <c r="T378" i="3"/>
  <c r="T504" i="3"/>
  <c r="T423" i="3"/>
  <c r="T484" i="3"/>
  <c r="U364" i="3"/>
  <c r="U447" i="3"/>
  <c r="U358" i="3"/>
  <c r="U333" i="3"/>
  <c r="U479" i="3"/>
  <c r="U374" i="3"/>
  <c r="U416" i="3"/>
  <c r="U312" i="3"/>
  <c r="U452" i="3"/>
  <c r="U450" i="3"/>
  <c r="U378" i="3"/>
  <c r="U504" i="3"/>
  <c r="U423" i="3"/>
  <c r="U484" i="3"/>
  <c r="V364" i="3"/>
  <c r="V447" i="3"/>
  <c r="V358" i="3"/>
  <c r="V333" i="3"/>
  <c r="V479" i="3"/>
  <c r="V374" i="3"/>
  <c r="V416" i="3"/>
  <c r="V312" i="3"/>
  <c r="V452" i="3"/>
  <c r="V450" i="3"/>
  <c r="V378" i="3"/>
  <c r="V504" i="3"/>
  <c r="V423" i="3"/>
  <c r="V484" i="3"/>
  <c r="W533" i="3" l="1"/>
  <c r="K533" i="3"/>
  <c r="L533" i="3" s="1"/>
  <c r="W534" i="3"/>
  <c r="K534" i="3"/>
  <c r="L534" i="3" s="1"/>
  <c r="E193" i="3"/>
  <c r="E425" i="3"/>
  <c r="F193" i="3"/>
  <c r="F425" i="3"/>
  <c r="G193" i="3"/>
  <c r="G425" i="3"/>
  <c r="O193" i="3"/>
  <c r="O425" i="3"/>
  <c r="P193" i="3"/>
  <c r="P425" i="3"/>
  <c r="Q193" i="3"/>
  <c r="Q425" i="3"/>
  <c r="R193" i="3"/>
  <c r="R425" i="3"/>
  <c r="S193" i="3"/>
  <c r="S425" i="3"/>
  <c r="T193" i="3"/>
  <c r="T425" i="3"/>
  <c r="U193" i="3"/>
  <c r="U425" i="3"/>
  <c r="V193" i="3"/>
  <c r="V425" i="3"/>
  <c r="E511" i="3"/>
  <c r="E427" i="3"/>
  <c r="F511" i="3"/>
  <c r="F427" i="3"/>
  <c r="G511" i="3"/>
  <c r="G427" i="3"/>
  <c r="N511" i="3"/>
  <c r="O511" i="3"/>
  <c r="O427" i="3"/>
  <c r="P511" i="3"/>
  <c r="P427" i="3"/>
  <c r="Q511" i="3"/>
  <c r="Q427" i="3"/>
  <c r="R511" i="3"/>
  <c r="R427" i="3"/>
  <c r="S511" i="3"/>
  <c r="S427" i="3"/>
  <c r="T511" i="3"/>
  <c r="T427" i="3"/>
  <c r="U511" i="3"/>
  <c r="U427" i="3"/>
  <c r="V511" i="3"/>
  <c r="V427" i="3"/>
  <c r="F4" i="25" l="1"/>
  <c r="F11" i="25"/>
  <c r="F3" i="25"/>
  <c r="F2" i="25"/>
  <c r="F10" i="25"/>
  <c r="F17" i="25"/>
  <c r="F9" i="25"/>
  <c r="F16" i="25"/>
  <c r="F8" i="25"/>
  <c r="F15" i="25"/>
  <c r="F7" i="25"/>
  <c r="F14" i="25"/>
  <c r="F6" i="25"/>
  <c r="F13" i="25"/>
  <c r="F5" i="25"/>
  <c r="F12" i="25"/>
  <c r="E173" i="3"/>
  <c r="E194" i="3"/>
  <c r="E385" i="3"/>
  <c r="E237" i="3"/>
  <c r="E345" i="3"/>
  <c r="E287" i="3"/>
  <c r="E501" i="3"/>
  <c r="F173" i="3"/>
  <c r="F194" i="3"/>
  <c r="F385" i="3"/>
  <c r="F237" i="3"/>
  <c r="F345" i="3"/>
  <c r="F287" i="3"/>
  <c r="F501" i="3"/>
  <c r="G173" i="3"/>
  <c r="G194" i="3"/>
  <c r="G385" i="3"/>
  <c r="G237" i="3"/>
  <c r="G345" i="3"/>
  <c r="G287" i="3"/>
  <c r="G501" i="3"/>
  <c r="M173" i="3"/>
  <c r="M194" i="3"/>
  <c r="M385" i="3"/>
  <c r="M237" i="3"/>
  <c r="M345" i="3"/>
  <c r="M287" i="3"/>
  <c r="M501" i="3"/>
  <c r="N385" i="3"/>
  <c r="N501" i="3"/>
  <c r="O173" i="3"/>
  <c r="O194" i="3"/>
  <c r="O385" i="3"/>
  <c r="O237" i="3"/>
  <c r="O345" i="3"/>
  <c r="O287" i="3"/>
  <c r="O501" i="3"/>
  <c r="P173" i="3"/>
  <c r="P194" i="3"/>
  <c r="P385" i="3"/>
  <c r="P237" i="3"/>
  <c r="P345" i="3"/>
  <c r="P287" i="3"/>
  <c r="P501" i="3"/>
  <c r="Q173" i="3"/>
  <c r="Q194" i="3"/>
  <c r="Q385" i="3"/>
  <c r="Q237" i="3"/>
  <c r="Q345" i="3"/>
  <c r="Q287" i="3"/>
  <c r="Q501" i="3"/>
  <c r="R173" i="3"/>
  <c r="R194" i="3"/>
  <c r="R385" i="3"/>
  <c r="R237" i="3"/>
  <c r="R345" i="3"/>
  <c r="R287" i="3"/>
  <c r="R501" i="3"/>
  <c r="S173" i="3"/>
  <c r="S194" i="3"/>
  <c r="S385" i="3"/>
  <c r="S237" i="3"/>
  <c r="S345" i="3"/>
  <c r="S287" i="3"/>
  <c r="S501" i="3"/>
  <c r="T173" i="3"/>
  <c r="T194" i="3"/>
  <c r="T385" i="3"/>
  <c r="T237" i="3"/>
  <c r="T345" i="3"/>
  <c r="T287" i="3"/>
  <c r="T501" i="3"/>
  <c r="V173" i="3"/>
  <c r="V194" i="3"/>
  <c r="V385" i="3"/>
  <c r="V237" i="3"/>
  <c r="V345" i="3"/>
  <c r="V287" i="3"/>
  <c r="V501" i="3"/>
  <c r="E323" i="3" l="1"/>
  <c r="F323" i="3"/>
  <c r="G323" i="3"/>
  <c r="M323" i="3"/>
  <c r="N323" i="3"/>
  <c r="O323" i="3"/>
  <c r="P323" i="3"/>
  <c r="Q323" i="3"/>
  <c r="R323" i="3"/>
  <c r="S323" i="3"/>
  <c r="U323" i="3"/>
  <c r="V323" i="3"/>
  <c r="E529" i="3"/>
  <c r="E487" i="3"/>
  <c r="E426" i="3"/>
  <c r="E482" i="3"/>
  <c r="E405" i="3"/>
  <c r="E500" i="3"/>
  <c r="E520" i="3"/>
  <c r="F529" i="3"/>
  <c r="F487" i="3"/>
  <c r="F426" i="3"/>
  <c r="F482" i="3"/>
  <c r="F405" i="3"/>
  <c r="F500" i="3"/>
  <c r="F520" i="3"/>
  <c r="G529" i="3"/>
  <c r="G487" i="3"/>
  <c r="G426" i="3"/>
  <c r="G482" i="3"/>
  <c r="G405" i="3"/>
  <c r="G500" i="3"/>
  <c r="G520" i="3"/>
  <c r="M529" i="3"/>
  <c r="M487" i="3"/>
  <c r="M426" i="3"/>
  <c r="M482" i="3"/>
  <c r="M405" i="3"/>
  <c r="M500" i="3"/>
  <c r="M520" i="3"/>
  <c r="N529" i="3"/>
  <c r="N487" i="3"/>
  <c r="N482" i="3"/>
  <c r="N405" i="3"/>
  <c r="N500" i="3"/>
  <c r="N520" i="3"/>
  <c r="O529" i="3"/>
  <c r="O487" i="3"/>
  <c r="O426" i="3"/>
  <c r="O482" i="3"/>
  <c r="O405" i="3"/>
  <c r="O500" i="3"/>
  <c r="O520" i="3"/>
  <c r="P529" i="3"/>
  <c r="P487" i="3"/>
  <c r="P426" i="3"/>
  <c r="P482" i="3"/>
  <c r="P405" i="3"/>
  <c r="P500" i="3"/>
  <c r="P520" i="3"/>
  <c r="Q529" i="3"/>
  <c r="Q487" i="3"/>
  <c r="Q426" i="3"/>
  <c r="Q482" i="3"/>
  <c r="Q405" i="3"/>
  <c r="Q500" i="3"/>
  <c r="Q520" i="3"/>
  <c r="R529" i="3"/>
  <c r="R487" i="3"/>
  <c r="R426" i="3"/>
  <c r="R482" i="3"/>
  <c r="R405" i="3"/>
  <c r="R500" i="3"/>
  <c r="R520" i="3"/>
  <c r="S529" i="3"/>
  <c r="S487" i="3"/>
  <c r="S426" i="3"/>
  <c r="S482" i="3"/>
  <c r="S405" i="3"/>
  <c r="S500" i="3"/>
  <c r="S520" i="3"/>
  <c r="U529" i="3"/>
  <c r="U487" i="3"/>
  <c r="U426" i="3"/>
  <c r="U482" i="3"/>
  <c r="U405" i="3"/>
  <c r="U500" i="3"/>
  <c r="U520" i="3"/>
  <c r="V529" i="3"/>
  <c r="V487" i="3"/>
  <c r="V426" i="3"/>
  <c r="V482" i="3"/>
  <c r="V405" i="3"/>
  <c r="V500" i="3"/>
  <c r="V520" i="3"/>
  <c r="E271" i="3" l="1"/>
  <c r="E399" i="3"/>
  <c r="E442" i="3"/>
  <c r="F271" i="3"/>
  <c r="F399" i="3"/>
  <c r="F442" i="3"/>
  <c r="G271" i="3"/>
  <c r="G399" i="3"/>
  <c r="G442" i="3"/>
  <c r="M271" i="3"/>
  <c r="M399" i="3"/>
  <c r="M442" i="3"/>
  <c r="N271" i="3"/>
  <c r="N399" i="3"/>
  <c r="N442" i="3"/>
  <c r="O271" i="3"/>
  <c r="O399" i="3"/>
  <c r="O442" i="3"/>
  <c r="P271" i="3"/>
  <c r="P399" i="3"/>
  <c r="P442" i="3"/>
  <c r="Q271" i="3"/>
  <c r="Q399" i="3"/>
  <c r="Q442" i="3"/>
  <c r="R271" i="3"/>
  <c r="R399" i="3"/>
  <c r="R442" i="3"/>
  <c r="T271" i="3"/>
  <c r="T399" i="3"/>
  <c r="T442" i="3"/>
  <c r="U271" i="3"/>
  <c r="U399" i="3"/>
  <c r="U442" i="3"/>
  <c r="V271" i="3"/>
  <c r="V399" i="3"/>
  <c r="V442" i="3"/>
  <c r="E486" i="3"/>
  <c r="E535" i="3"/>
  <c r="E391" i="3"/>
  <c r="E536" i="3"/>
  <c r="E319" i="3"/>
  <c r="E329" i="3"/>
  <c r="E513" i="3"/>
  <c r="E251" i="3"/>
  <c r="E455" i="3"/>
  <c r="E352" i="3"/>
  <c r="E249" i="3"/>
  <c r="E530" i="3"/>
  <c r="E494" i="3"/>
  <c r="F486" i="3"/>
  <c r="F535" i="3"/>
  <c r="F391" i="3"/>
  <c r="F536" i="3"/>
  <c r="F319" i="3"/>
  <c r="F329" i="3"/>
  <c r="F513" i="3"/>
  <c r="F251" i="3"/>
  <c r="F455" i="3"/>
  <c r="F352" i="3"/>
  <c r="F249" i="3"/>
  <c r="F530" i="3"/>
  <c r="F494" i="3"/>
  <c r="G486" i="3"/>
  <c r="G535" i="3"/>
  <c r="G391" i="3"/>
  <c r="G536" i="3"/>
  <c r="G319" i="3"/>
  <c r="G329" i="3"/>
  <c r="G513" i="3"/>
  <c r="G251" i="3"/>
  <c r="G455" i="3"/>
  <c r="G352" i="3"/>
  <c r="G249" i="3"/>
  <c r="G530" i="3"/>
  <c r="G494" i="3"/>
  <c r="M486" i="3"/>
  <c r="M535" i="3"/>
  <c r="M391" i="3"/>
  <c r="M536" i="3"/>
  <c r="M319" i="3"/>
  <c r="M329" i="3"/>
  <c r="M513" i="3"/>
  <c r="M251" i="3"/>
  <c r="M455" i="3"/>
  <c r="M352" i="3"/>
  <c r="M249" i="3"/>
  <c r="M530" i="3"/>
  <c r="M494" i="3"/>
  <c r="N486" i="3"/>
  <c r="N535" i="3"/>
  <c r="N391" i="3"/>
  <c r="N536" i="3"/>
  <c r="N329" i="3"/>
  <c r="N251" i="3"/>
  <c r="N352" i="3"/>
  <c r="N530" i="3"/>
  <c r="N494" i="3"/>
  <c r="O486" i="3"/>
  <c r="O535" i="3"/>
  <c r="O391" i="3"/>
  <c r="O536" i="3"/>
  <c r="O319" i="3"/>
  <c r="O329" i="3"/>
  <c r="O513" i="3"/>
  <c r="O251" i="3"/>
  <c r="O455" i="3"/>
  <c r="O352" i="3"/>
  <c r="O249" i="3"/>
  <c r="O530" i="3"/>
  <c r="O494" i="3"/>
  <c r="P486" i="3"/>
  <c r="P535" i="3"/>
  <c r="P391" i="3"/>
  <c r="P536" i="3"/>
  <c r="P319" i="3"/>
  <c r="P329" i="3"/>
  <c r="P513" i="3"/>
  <c r="P251" i="3"/>
  <c r="P455" i="3"/>
  <c r="P352" i="3"/>
  <c r="P249" i="3"/>
  <c r="P530" i="3"/>
  <c r="P494" i="3"/>
  <c r="Q486" i="3"/>
  <c r="Q535" i="3"/>
  <c r="Q391" i="3"/>
  <c r="Q536" i="3"/>
  <c r="Q319" i="3"/>
  <c r="Q329" i="3"/>
  <c r="Q513" i="3"/>
  <c r="Q251" i="3"/>
  <c r="Q455" i="3"/>
  <c r="Q352" i="3"/>
  <c r="Q249" i="3"/>
  <c r="Q530" i="3"/>
  <c r="Q494" i="3"/>
  <c r="R486" i="3"/>
  <c r="R535" i="3"/>
  <c r="R391" i="3"/>
  <c r="R536" i="3"/>
  <c r="R319" i="3"/>
  <c r="R329" i="3"/>
  <c r="R513" i="3"/>
  <c r="R251" i="3"/>
  <c r="R455" i="3"/>
  <c r="R352" i="3"/>
  <c r="R249" i="3"/>
  <c r="R530" i="3"/>
  <c r="R494" i="3"/>
  <c r="S535" i="3"/>
  <c r="S536" i="3"/>
  <c r="T486" i="3"/>
  <c r="T535" i="3"/>
  <c r="T391" i="3"/>
  <c r="T536" i="3"/>
  <c r="T319" i="3"/>
  <c r="T329" i="3"/>
  <c r="T513" i="3"/>
  <c r="T251" i="3"/>
  <c r="T455" i="3"/>
  <c r="T352" i="3"/>
  <c r="T249" i="3"/>
  <c r="T530" i="3"/>
  <c r="T494" i="3"/>
  <c r="U486" i="3"/>
  <c r="U535" i="3"/>
  <c r="U391" i="3"/>
  <c r="U536" i="3"/>
  <c r="U319" i="3"/>
  <c r="U329" i="3"/>
  <c r="U513" i="3"/>
  <c r="U251" i="3"/>
  <c r="U455" i="3"/>
  <c r="U352" i="3"/>
  <c r="U249" i="3"/>
  <c r="U530" i="3"/>
  <c r="U494" i="3"/>
  <c r="V486" i="3"/>
  <c r="V535" i="3"/>
  <c r="V391" i="3"/>
  <c r="V536" i="3"/>
  <c r="V319" i="3"/>
  <c r="V329" i="3"/>
  <c r="V513" i="3"/>
  <c r="V251" i="3"/>
  <c r="V455" i="3"/>
  <c r="V352" i="3"/>
  <c r="V249" i="3"/>
  <c r="V530" i="3"/>
  <c r="V494" i="3"/>
  <c r="K536" i="3" l="1"/>
  <c r="L536" i="3" s="1"/>
  <c r="W535" i="3"/>
  <c r="W536" i="3"/>
  <c r="K535" i="3"/>
  <c r="L535" i="3" s="1"/>
  <c r="E338" i="3"/>
  <c r="E505" i="3"/>
  <c r="E270" i="3"/>
  <c r="E522" i="3"/>
  <c r="E315" i="3"/>
  <c r="F338" i="3"/>
  <c r="F505" i="3"/>
  <c r="F270" i="3"/>
  <c r="F522" i="3"/>
  <c r="F315" i="3"/>
  <c r="G338" i="3"/>
  <c r="G505" i="3"/>
  <c r="G270" i="3"/>
  <c r="G522" i="3"/>
  <c r="G315" i="3"/>
  <c r="M338" i="3"/>
  <c r="M505" i="3"/>
  <c r="M270" i="3"/>
  <c r="M522" i="3"/>
  <c r="N338" i="3"/>
  <c r="N505" i="3"/>
  <c r="N522" i="3"/>
  <c r="O338" i="3"/>
  <c r="O505" i="3"/>
  <c r="O270" i="3"/>
  <c r="O522" i="3"/>
  <c r="O315" i="3"/>
  <c r="P338" i="3"/>
  <c r="P505" i="3"/>
  <c r="P270" i="3"/>
  <c r="P522" i="3"/>
  <c r="P315" i="3"/>
  <c r="Q338" i="3"/>
  <c r="Q505" i="3"/>
  <c r="Q270" i="3"/>
  <c r="Q522" i="3"/>
  <c r="Q315" i="3"/>
  <c r="S338" i="3"/>
  <c r="S505" i="3"/>
  <c r="S270" i="3"/>
  <c r="S522" i="3"/>
  <c r="S315" i="3"/>
  <c r="T338" i="3"/>
  <c r="T505" i="3"/>
  <c r="T270" i="3"/>
  <c r="T522" i="3"/>
  <c r="U338" i="3"/>
  <c r="U505" i="3"/>
  <c r="U270" i="3"/>
  <c r="U522" i="3"/>
  <c r="U315" i="3"/>
  <c r="V338" i="3"/>
  <c r="V505" i="3"/>
  <c r="V270" i="3"/>
  <c r="V522" i="3"/>
  <c r="V315" i="3"/>
  <c r="E143" i="3" l="1"/>
  <c r="F143" i="3"/>
  <c r="G143" i="3"/>
  <c r="M143" i="3"/>
  <c r="N143" i="3"/>
  <c r="O143" i="3"/>
  <c r="P143" i="3"/>
  <c r="S143" i="3"/>
  <c r="V143" i="3"/>
  <c r="E413" i="3"/>
  <c r="E403" i="3"/>
  <c r="F413" i="3"/>
  <c r="F403" i="3"/>
  <c r="G413" i="3"/>
  <c r="G403" i="3"/>
  <c r="M413" i="3"/>
  <c r="M403" i="3"/>
  <c r="N413" i="3"/>
  <c r="N403" i="3"/>
  <c r="O413" i="3"/>
  <c r="O403" i="3"/>
  <c r="P413" i="3"/>
  <c r="P403" i="3"/>
  <c r="S413" i="3"/>
  <c r="S403" i="3"/>
  <c r="T413" i="3"/>
  <c r="U403" i="3"/>
  <c r="V413" i="3"/>
  <c r="V403" i="3"/>
  <c r="E292" i="3" l="1"/>
  <c r="E232" i="3"/>
  <c r="E419" i="3"/>
  <c r="E478" i="3"/>
  <c r="F292" i="3"/>
  <c r="F232" i="3"/>
  <c r="F419" i="3"/>
  <c r="F478" i="3"/>
  <c r="G292" i="3"/>
  <c r="G232" i="3"/>
  <c r="G419" i="3"/>
  <c r="G478" i="3"/>
  <c r="M292" i="3"/>
  <c r="M232" i="3"/>
  <c r="M419" i="3"/>
  <c r="M478" i="3"/>
  <c r="N292" i="3"/>
  <c r="N419" i="3"/>
  <c r="N478" i="3"/>
  <c r="O292" i="3"/>
  <c r="O232" i="3"/>
  <c r="O419" i="3"/>
  <c r="O478" i="3"/>
  <c r="Q292" i="3"/>
  <c r="Q232" i="3"/>
  <c r="Q419" i="3"/>
  <c r="Q478" i="3"/>
  <c r="S292" i="3"/>
  <c r="S232" i="3"/>
  <c r="S478" i="3"/>
  <c r="T292" i="3"/>
  <c r="T232" i="3"/>
  <c r="T419" i="3"/>
  <c r="T478" i="3"/>
  <c r="U292" i="3"/>
  <c r="U232" i="3"/>
  <c r="U419" i="3"/>
  <c r="U478" i="3"/>
  <c r="V292" i="3"/>
  <c r="V232" i="3"/>
  <c r="V419" i="3"/>
  <c r="V478" i="3"/>
  <c r="E207" i="3"/>
  <c r="E428" i="3"/>
  <c r="E224" i="3"/>
  <c r="E274" i="3"/>
  <c r="E480" i="3"/>
  <c r="E273" i="3"/>
  <c r="E165" i="3"/>
  <c r="E168" i="3"/>
  <c r="E472" i="3"/>
  <c r="E209" i="3"/>
  <c r="E197" i="3"/>
  <c r="E244" i="3"/>
  <c r="E373" i="3"/>
  <c r="E241" i="3"/>
  <c r="E493" i="3"/>
  <c r="E468" i="3"/>
  <c r="E521" i="3"/>
  <c r="E515" i="3"/>
  <c r="E343" i="3"/>
  <c r="E331" i="3"/>
  <c r="E239" i="3"/>
  <c r="F207" i="3"/>
  <c r="F428" i="3"/>
  <c r="F224" i="3"/>
  <c r="F274" i="3"/>
  <c r="F480" i="3"/>
  <c r="F273" i="3"/>
  <c r="F165" i="3"/>
  <c r="F168" i="3"/>
  <c r="F472" i="3"/>
  <c r="F209" i="3"/>
  <c r="F197" i="3"/>
  <c r="F244" i="3"/>
  <c r="F373" i="3"/>
  <c r="F241" i="3"/>
  <c r="F493" i="3"/>
  <c r="F468" i="3"/>
  <c r="F521" i="3"/>
  <c r="F515" i="3"/>
  <c r="F343" i="3"/>
  <c r="F331" i="3"/>
  <c r="F239" i="3"/>
  <c r="G207" i="3"/>
  <c r="G428" i="3"/>
  <c r="G224" i="3"/>
  <c r="G274" i="3"/>
  <c r="G480" i="3"/>
  <c r="G273" i="3"/>
  <c r="G165" i="3"/>
  <c r="G168" i="3"/>
  <c r="G472" i="3"/>
  <c r="G209" i="3"/>
  <c r="G197" i="3"/>
  <c r="G244" i="3"/>
  <c r="G373" i="3"/>
  <c r="G241" i="3"/>
  <c r="G493" i="3"/>
  <c r="G468" i="3"/>
  <c r="G521" i="3"/>
  <c r="G515" i="3"/>
  <c r="G343" i="3"/>
  <c r="G331" i="3"/>
  <c r="G239" i="3"/>
  <c r="M207" i="3"/>
  <c r="M428" i="3"/>
  <c r="M274" i="3"/>
  <c r="M480" i="3"/>
  <c r="M273" i="3"/>
  <c r="M165" i="3"/>
  <c r="M168" i="3"/>
  <c r="M472" i="3"/>
  <c r="M209" i="3"/>
  <c r="M197" i="3"/>
  <c r="M244" i="3"/>
  <c r="M373" i="3"/>
  <c r="M493" i="3"/>
  <c r="M468" i="3"/>
  <c r="M521" i="3"/>
  <c r="M515" i="3"/>
  <c r="M331" i="3"/>
  <c r="M239" i="3"/>
  <c r="N207" i="3"/>
  <c r="N428" i="3"/>
  <c r="N274" i="3"/>
  <c r="N480" i="3"/>
  <c r="N273" i="3"/>
  <c r="N472" i="3"/>
  <c r="N373" i="3"/>
  <c r="N241" i="3"/>
  <c r="N493" i="3"/>
  <c r="N468" i="3"/>
  <c r="N515" i="3"/>
  <c r="N343" i="3"/>
  <c r="O207" i="3"/>
  <c r="O428" i="3"/>
  <c r="O224" i="3"/>
  <c r="O274" i="3"/>
  <c r="O480" i="3"/>
  <c r="O273" i="3"/>
  <c r="O165" i="3"/>
  <c r="O168" i="3"/>
  <c r="O472" i="3"/>
  <c r="O209" i="3"/>
  <c r="O197" i="3"/>
  <c r="O244" i="3"/>
  <c r="O373" i="3"/>
  <c r="O241" i="3"/>
  <c r="O493" i="3"/>
  <c r="O468" i="3"/>
  <c r="O521" i="3"/>
  <c r="O515" i="3"/>
  <c r="O343" i="3"/>
  <c r="O331" i="3"/>
  <c r="O239" i="3"/>
  <c r="P521" i="3"/>
  <c r="Q207" i="3"/>
  <c r="Q428" i="3"/>
  <c r="Q224" i="3"/>
  <c r="Q274" i="3"/>
  <c r="Q480" i="3"/>
  <c r="Q273" i="3"/>
  <c r="Q165" i="3"/>
  <c r="Q168" i="3"/>
  <c r="Q472" i="3"/>
  <c r="Q209" i="3"/>
  <c r="Q197" i="3"/>
  <c r="Q244" i="3"/>
  <c r="Q373" i="3"/>
  <c r="Q241" i="3"/>
  <c r="Q493" i="3"/>
  <c r="Q468" i="3"/>
  <c r="Q521" i="3"/>
  <c r="Q515" i="3"/>
  <c r="Q343" i="3"/>
  <c r="Q331" i="3"/>
  <c r="Q239" i="3"/>
  <c r="S428" i="3"/>
  <c r="S224" i="3"/>
  <c r="S274" i="3"/>
  <c r="S480" i="3"/>
  <c r="S273" i="3"/>
  <c r="S197" i="3"/>
  <c r="S373" i="3"/>
  <c r="S493" i="3"/>
  <c r="S468" i="3"/>
  <c r="S521" i="3"/>
  <c r="S515" i="3"/>
  <c r="S343" i="3"/>
  <c r="S331" i="3"/>
  <c r="T207" i="3"/>
  <c r="T428" i="3"/>
  <c r="T224" i="3"/>
  <c r="T274" i="3"/>
  <c r="T480" i="3"/>
  <c r="T273" i="3"/>
  <c r="T165" i="3"/>
  <c r="T168" i="3"/>
  <c r="T472" i="3"/>
  <c r="T209" i="3"/>
  <c r="T197" i="3"/>
  <c r="T244" i="3"/>
  <c r="T373" i="3"/>
  <c r="T241" i="3"/>
  <c r="T493" i="3"/>
  <c r="T468" i="3"/>
  <c r="T521" i="3"/>
  <c r="T515" i="3"/>
  <c r="T343" i="3"/>
  <c r="T331" i="3"/>
  <c r="T239" i="3"/>
  <c r="U207" i="3"/>
  <c r="U428" i="3"/>
  <c r="U224" i="3"/>
  <c r="U274" i="3"/>
  <c r="U480" i="3"/>
  <c r="U273" i="3"/>
  <c r="U168" i="3"/>
  <c r="U472" i="3"/>
  <c r="U209" i="3"/>
  <c r="U244" i="3"/>
  <c r="U373" i="3"/>
  <c r="U241" i="3"/>
  <c r="U493" i="3"/>
  <c r="U468" i="3"/>
  <c r="U521" i="3"/>
  <c r="U515" i="3"/>
  <c r="U343" i="3"/>
  <c r="U331" i="3"/>
  <c r="U239" i="3"/>
  <c r="V207" i="3"/>
  <c r="V428" i="3"/>
  <c r="V224" i="3"/>
  <c r="V274" i="3"/>
  <c r="V480" i="3"/>
  <c r="V273" i="3"/>
  <c r="V165" i="3"/>
  <c r="V168" i="3"/>
  <c r="V472" i="3"/>
  <c r="V209" i="3"/>
  <c r="V197" i="3"/>
  <c r="V244" i="3"/>
  <c r="V373" i="3"/>
  <c r="V241" i="3"/>
  <c r="V493" i="3"/>
  <c r="V468" i="3"/>
  <c r="V521" i="3"/>
  <c r="V515" i="3"/>
  <c r="V343" i="3"/>
  <c r="V331" i="3"/>
  <c r="V239" i="3"/>
  <c r="E502" i="3" l="1"/>
  <c r="E262" i="3"/>
  <c r="F502" i="3"/>
  <c r="F262" i="3"/>
  <c r="G502" i="3"/>
  <c r="G262" i="3"/>
  <c r="M502" i="3"/>
  <c r="M262" i="3"/>
  <c r="N502" i="3"/>
  <c r="N262" i="3"/>
  <c r="P502" i="3"/>
  <c r="P262" i="3"/>
  <c r="Q502" i="3"/>
  <c r="Q262" i="3"/>
  <c r="S502" i="3"/>
  <c r="S262" i="3"/>
  <c r="T502" i="3"/>
  <c r="T262" i="3"/>
  <c r="U502" i="3"/>
  <c r="U262" i="3"/>
  <c r="V502" i="3"/>
  <c r="V262" i="3"/>
  <c r="E310" i="3" l="1"/>
  <c r="E431" i="3"/>
  <c r="F310" i="3"/>
  <c r="F431" i="3"/>
  <c r="G310" i="3"/>
  <c r="G431" i="3"/>
  <c r="M310" i="3"/>
  <c r="M431" i="3"/>
  <c r="O310" i="3"/>
  <c r="O431" i="3"/>
  <c r="P310" i="3"/>
  <c r="P431" i="3"/>
  <c r="Q310" i="3"/>
  <c r="Q431" i="3"/>
  <c r="S310" i="3"/>
  <c r="T310" i="3"/>
  <c r="T431" i="3"/>
  <c r="U310" i="3"/>
  <c r="U431" i="3"/>
  <c r="V310" i="3"/>
  <c r="V431" i="3"/>
  <c r="E474" i="3"/>
  <c r="E285" i="3"/>
  <c r="F474" i="3"/>
  <c r="F285" i="3"/>
  <c r="G474" i="3"/>
  <c r="G285" i="3"/>
  <c r="M474" i="3"/>
  <c r="M285" i="3"/>
  <c r="O474" i="3"/>
  <c r="O285" i="3"/>
  <c r="P474" i="3"/>
  <c r="P285" i="3"/>
  <c r="Q474" i="3"/>
  <c r="Q285" i="3"/>
  <c r="S474" i="3"/>
  <c r="S285" i="3"/>
  <c r="T474" i="3"/>
  <c r="T285" i="3"/>
  <c r="U474" i="3"/>
  <c r="U285" i="3"/>
  <c r="V474" i="3"/>
  <c r="V285" i="3"/>
  <c r="E458" i="3" l="1"/>
  <c r="F458" i="3"/>
  <c r="G458" i="3"/>
  <c r="N458" i="3"/>
  <c r="O458" i="3"/>
  <c r="P458" i="3"/>
  <c r="Q458" i="3"/>
  <c r="S458" i="3"/>
  <c r="T458" i="3"/>
  <c r="U458" i="3"/>
  <c r="V458" i="3"/>
  <c r="E135" i="3"/>
  <c r="E492" i="3"/>
  <c r="F135" i="3"/>
  <c r="F492" i="3"/>
  <c r="G135" i="3"/>
  <c r="G492" i="3"/>
  <c r="N492" i="3"/>
  <c r="O135" i="3"/>
  <c r="O492" i="3"/>
  <c r="P492" i="3"/>
  <c r="Q135" i="3"/>
  <c r="Q492" i="3"/>
  <c r="S492" i="3"/>
  <c r="T135" i="3"/>
  <c r="T492" i="3"/>
  <c r="U135" i="3"/>
  <c r="U492" i="3"/>
  <c r="V135" i="3"/>
  <c r="V492" i="3"/>
  <c r="V5" i="3" l="1"/>
  <c r="V7" i="3"/>
  <c r="V9" i="3"/>
  <c r="V8" i="3"/>
  <c r="V14" i="3"/>
  <c r="V6" i="3"/>
  <c r="V23" i="3"/>
  <c r="V36" i="3"/>
  <c r="V16" i="3"/>
  <c r="V22" i="3"/>
  <c r="V12" i="3"/>
  <c r="V10" i="3"/>
  <c r="V15" i="3"/>
  <c r="V27" i="3"/>
  <c r="V13" i="3"/>
  <c r="V11" i="3"/>
  <c r="V26" i="3"/>
  <c r="V20" i="3"/>
  <c r="V21" i="3"/>
  <c r="V19" i="3"/>
  <c r="V25" i="3"/>
  <c r="V58" i="3"/>
  <c r="V28" i="3"/>
  <c r="V31" i="3"/>
  <c r="V72" i="3"/>
  <c r="V42" i="3"/>
  <c r="V34" i="3"/>
  <c r="V17" i="3"/>
  <c r="V39" i="3"/>
  <c r="V45" i="3"/>
  <c r="V52" i="3"/>
  <c r="V40" i="3"/>
  <c r="V47" i="3"/>
  <c r="V33" i="3"/>
  <c r="V32" i="3"/>
  <c r="V35" i="3"/>
  <c r="V29" i="3"/>
  <c r="V18" i="3"/>
  <c r="V113" i="3"/>
  <c r="V41" i="3"/>
  <c r="V43" i="3"/>
  <c r="V64" i="3"/>
  <c r="V49" i="3"/>
  <c r="V61" i="3"/>
  <c r="V57" i="3"/>
  <c r="V97" i="3"/>
  <c r="V46" i="3"/>
  <c r="V119" i="3"/>
  <c r="V38" i="3"/>
  <c r="V30" i="3"/>
  <c r="V50" i="3"/>
  <c r="V60" i="3"/>
  <c r="V24" i="3"/>
  <c r="V82" i="3"/>
  <c r="V69" i="3"/>
  <c r="V59" i="3"/>
  <c r="V77" i="3"/>
  <c r="V37" i="3"/>
  <c r="V83" i="3"/>
  <c r="V75" i="3"/>
  <c r="V85" i="3"/>
  <c r="V114" i="3"/>
  <c r="V86" i="3"/>
  <c r="V130" i="3"/>
  <c r="V104" i="3"/>
  <c r="V68" i="3"/>
  <c r="V53" i="3"/>
  <c r="V109" i="3"/>
  <c r="V76" i="3"/>
  <c r="V415" i="3"/>
  <c r="V63" i="3"/>
  <c r="V54" i="3"/>
  <c r="V71" i="3"/>
  <c r="V94" i="3"/>
  <c r="V90" i="3"/>
  <c r="V89" i="3"/>
  <c r="V217" i="3"/>
  <c r="V55" i="3"/>
  <c r="V198" i="3"/>
  <c r="V153" i="3"/>
  <c r="V67" i="3"/>
  <c r="V84" i="3"/>
  <c r="V62" i="3"/>
  <c r="V79" i="3"/>
  <c r="V81" i="3"/>
  <c r="V56" i="3"/>
  <c r="V100" i="3"/>
  <c r="V131" i="3"/>
  <c r="V146" i="3"/>
  <c r="V44" i="3"/>
  <c r="V148" i="3"/>
  <c r="V115" i="3"/>
  <c r="V330" i="3"/>
  <c r="V156" i="3"/>
  <c r="V95" i="3"/>
  <c r="V51" i="3"/>
  <c r="V257" i="3"/>
  <c r="V178" i="3"/>
  <c r="V161" i="3"/>
  <c r="V186" i="3"/>
  <c r="V92" i="3"/>
  <c r="V132" i="3"/>
  <c r="V65" i="3"/>
  <c r="V189" i="3"/>
  <c r="V88" i="3"/>
  <c r="V120" i="3"/>
  <c r="V126" i="3"/>
  <c r="V93" i="3"/>
  <c r="V163" i="3"/>
  <c r="V121" i="3"/>
  <c r="V142" i="3"/>
  <c r="V96" i="3"/>
  <c r="V48" i="3"/>
  <c r="V139" i="3"/>
  <c r="V129" i="3"/>
  <c r="V210" i="3"/>
  <c r="V70" i="3"/>
  <c r="V222" i="3"/>
  <c r="V195" i="3"/>
  <c r="V137" i="3"/>
  <c r="V105" i="3"/>
  <c r="V78" i="3"/>
  <c r="V80" i="3"/>
  <c r="V66" i="3"/>
  <c r="V122" i="3"/>
  <c r="V246" i="3"/>
  <c r="V227" i="3"/>
  <c r="V269" i="3"/>
  <c r="V211" i="3"/>
  <c r="V147" i="3"/>
  <c r="V184" i="3"/>
  <c r="V128" i="3"/>
  <c r="V162" i="3"/>
  <c r="V169" i="3"/>
  <c r="V111" i="3"/>
  <c r="V149" i="3"/>
  <c r="V136" i="3"/>
  <c r="V141" i="3"/>
  <c r="V118" i="3"/>
  <c r="V238" i="3"/>
  <c r="V125" i="3"/>
  <c r="V283" i="3"/>
  <c r="V107" i="3"/>
  <c r="V87" i="3"/>
  <c r="V166" i="3"/>
  <c r="V167" i="3"/>
  <c r="V155" i="3"/>
  <c r="V152" i="3"/>
  <c r="V150" i="3"/>
  <c r="V99" i="3"/>
  <c r="V172" i="3"/>
  <c r="V116" i="3"/>
  <c r="V202" i="3"/>
  <c r="V259" i="3"/>
  <c r="V73" i="3"/>
  <c r="V295" i="3"/>
  <c r="V112" i="3"/>
  <c r="V220" i="3"/>
  <c r="V181" i="3"/>
  <c r="V192" i="3"/>
  <c r="V154" i="3"/>
  <c r="V138" i="3"/>
  <c r="V250" i="3"/>
  <c r="V185" i="3"/>
  <c r="V300" i="3"/>
  <c r="V117" i="3"/>
  <c r="V190" i="3"/>
  <c r="V140" i="3"/>
  <c r="V191" i="3"/>
  <c r="V203" i="3"/>
  <c r="V253" i="3"/>
  <c r="V144" i="3"/>
  <c r="V127" i="3"/>
  <c r="V108" i="3"/>
  <c r="V258" i="3"/>
  <c r="V179" i="3"/>
  <c r="V290" i="3"/>
  <c r="V208" i="3"/>
  <c r="V133" i="3"/>
  <c r="V101" i="3"/>
  <c r="V263" i="3"/>
  <c r="V240" i="3"/>
  <c r="V103" i="3"/>
  <c r="V226" i="3"/>
  <c r="V91" i="3"/>
  <c r="V102" i="3"/>
  <c r="V212" i="3"/>
  <c r="V213" i="3"/>
  <c r="V305" i="3"/>
  <c r="V74" i="3"/>
  <c r="V216" i="3"/>
  <c r="V177" i="3"/>
  <c r="V134" i="3"/>
  <c r="V199" i="3"/>
  <c r="V170" i="3"/>
  <c r="V188" i="3"/>
  <c r="V171" i="3"/>
  <c r="V196" i="3"/>
  <c r="V182" i="3"/>
  <c r="V176" i="3"/>
  <c r="V236" i="3"/>
  <c r="V124" i="3"/>
  <c r="V145" i="3"/>
  <c r="V309" i="3"/>
  <c r="V260" i="3"/>
  <c r="V242" i="3"/>
  <c r="V183" i="3"/>
  <c r="V296" i="3"/>
  <c r="V233" i="3"/>
  <c r="V347" i="3"/>
  <c r="V221" i="3"/>
  <c r="V201" i="3"/>
  <c r="V320" i="3"/>
  <c r="V151" i="3"/>
  <c r="V159" i="3"/>
  <c r="V110" i="3"/>
  <c r="V98" i="3"/>
  <c r="V254" i="3"/>
  <c r="V158" i="3"/>
  <c r="V298" i="3"/>
  <c r="V382" i="3"/>
  <c r="V255" i="3"/>
  <c r="V256" i="3"/>
  <c r="V245" i="3"/>
  <c r="V231" i="3"/>
  <c r="V123" i="3"/>
  <c r="V360" i="3"/>
  <c r="V205" i="3"/>
  <c r="V324" i="3"/>
  <c r="V157" i="3"/>
  <c r="V106" i="3"/>
  <c r="V342" i="3"/>
  <c r="V411" i="3"/>
  <c r="V284" i="3"/>
  <c r="V267" i="3"/>
  <c r="V268" i="3"/>
  <c r="V356" i="3"/>
  <c r="V314" i="3"/>
  <c r="V437" i="3"/>
  <c r="V272" i="3"/>
  <c r="V457" i="3"/>
  <c r="V275" i="3"/>
  <c r="V276" i="3"/>
  <c r="V235" i="3"/>
  <c r="V247" i="3"/>
  <c r="V278" i="3"/>
  <c r="V281" i="3"/>
  <c r="V206" i="3"/>
  <c r="V384" i="3"/>
  <c r="V444" i="3"/>
  <c r="V291" i="3"/>
  <c r="V248" i="3"/>
  <c r="V234" i="3"/>
  <c r="V293" i="3"/>
  <c r="V204" i="3"/>
  <c r="V294" i="3"/>
  <c r="V175" i="3"/>
  <c r="V424" i="3"/>
  <c r="V301" i="3"/>
  <c r="V365" i="3"/>
  <c r="V302" i="3"/>
  <c r="V303" i="3"/>
  <c r="V304" i="3"/>
  <c r="V218" i="3"/>
  <c r="V307" i="3"/>
  <c r="V265" i="3"/>
  <c r="V311" i="3"/>
  <c r="V390" i="3"/>
  <c r="V180" i="3"/>
  <c r="V316" i="3"/>
  <c r="V317" i="3"/>
  <c r="V380" i="3"/>
  <c r="V363" i="3"/>
  <c r="V321" i="3"/>
  <c r="V322" i="3"/>
  <c r="V328" i="3"/>
  <c r="V332" i="3"/>
  <c r="V334" i="3"/>
  <c r="V337" i="3"/>
  <c r="V340" i="3"/>
  <c r="V228" i="3"/>
  <c r="V252" i="3"/>
  <c r="V341" i="3"/>
  <c r="V313" i="3"/>
  <c r="V344" i="3"/>
  <c r="V187" i="3"/>
  <c r="V346" i="3"/>
  <c r="V350" i="3"/>
  <c r="V470" i="3"/>
  <c r="V279" i="3"/>
  <c r="V351" i="3"/>
  <c r="V353" i="3"/>
  <c r="V355" i="3"/>
  <c r="V359" i="3"/>
  <c r="V215" i="3"/>
  <c r="V490" i="3"/>
  <c r="V389" i="3"/>
  <c r="V261" i="3"/>
  <c r="V362" i="3"/>
  <c r="V366" i="3"/>
  <c r="V368" i="3"/>
  <c r="V297" i="3"/>
  <c r="V460" i="3"/>
  <c r="V325" i="3"/>
  <c r="V327" i="3"/>
  <c r="V348" i="3"/>
  <c r="V288" i="3"/>
  <c r="V371" i="3"/>
  <c r="V461" i="3"/>
  <c r="V299" i="3"/>
  <c r="V383" i="3"/>
  <c r="V375" i="3"/>
  <c r="V308" i="3"/>
  <c r="V282" i="3"/>
  <c r="V377" i="3"/>
  <c r="V200" i="3"/>
  <c r="V219" i="3"/>
  <c r="V379" i="3"/>
  <c r="V160" i="3"/>
  <c r="V230" i="3"/>
  <c r="V386" i="3"/>
  <c r="V387" i="3"/>
  <c r="V369" i="3"/>
  <c r="V266" i="3"/>
  <c r="V393" i="3"/>
  <c r="V396" i="3"/>
  <c r="V398" i="3"/>
  <c r="V400" i="3"/>
  <c r="V264" i="3"/>
  <c r="V401" i="3"/>
  <c r="V402" i="3"/>
  <c r="V336" i="3"/>
  <c r="V404" i="3"/>
  <c r="V349" i="3"/>
  <c r="V407" i="3"/>
  <c r="V408" i="3"/>
  <c r="V409" i="3"/>
  <c r="V394" i="3"/>
  <c r="V339" i="3"/>
  <c r="V412" i="3"/>
  <c r="V229" i="3"/>
  <c r="V289" i="3"/>
  <c r="V418" i="3"/>
  <c r="V286" i="3"/>
  <c r="V223" i="3"/>
  <c r="V421" i="3"/>
  <c r="V335" i="3"/>
  <c r="V463" i="3"/>
  <c r="V164" i="3"/>
  <c r="V429" i="3"/>
  <c r="V430" i="3"/>
  <c r="V432" i="3"/>
  <c r="V433" i="3"/>
  <c r="V406" i="3"/>
  <c r="V434" i="3"/>
  <c r="V395" i="3"/>
  <c r="V436" i="3"/>
  <c r="V214" i="3"/>
  <c r="V438" i="3"/>
  <c r="V440" i="3"/>
  <c r="V453" i="3"/>
  <c r="V441" i="3"/>
  <c r="V357" i="3"/>
  <c r="V354" i="3"/>
  <c r="V443" i="3"/>
  <c r="V445" i="3"/>
  <c r="V446" i="3"/>
  <c r="V326" i="3"/>
  <c r="V417" i="3"/>
  <c r="V451" i="3"/>
  <c r="V372" i="3"/>
  <c r="V381" i="3"/>
  <c r="V456" i="3"/>
  <c r="V439" i="3"/>
  <c r="V420" i="3"/>
  <c r="V459" i="3"/>
  <c r="V462" i="3"/>
  <c r="V243" i="3"/>
  <c r="V465" i="3"/>
  <c r="V466" i="3"/>
  <c r="V488" i="3"/>
  <c r="V467" i="3"/>
  <c r="V469" i="3"/>
  <c r="V510" i="3"/>
  <c r="V225" i="3"/>
  <c r="V525" i="3"/>
  <c r="V473" i="3"/>
  <c r="V367" i="3"/>
  <c r="V475" i="3"/>
  <c r="V477" i="3"/>
  <c r="V509" i="3"/>
  <c r="V471" i="3"/>
  <c r="V414" i="3"/>
  <c r="V481" i="3"/>
  <c r="V388" i="3"/>
  <c r="V483" i="3"/>
  <c r="V397" i="3"/>
  <c r="V485" i="3"/>
  <c r="V422" i="3"/>
  <c r="V306" i="3"/>
  <c r="V491" i="3"/>
  <c r="V174" i="3"/>
  <c r="V495" i="3"/>
  <c r="V496" i="3"/>
  <c r="V497" i="3"/>
  <c r="V498" i="3"/>
  <c r="V499" i="3"/>
  <c r="V370" i="3"/>
  <c r="V507" i="3"/>
  <c r="V508" i="3"/>
  <c r="V512" i="3"/>
  <c r="V489" i="3"/>
  <c r="V318" i="3"/>
  <c r="V376" i="3"/>
  <c r="V514" i="3"/>
  <c r="V517" i="3"/>
  <c r="V518" i="3"/>
  <c r="V532" i="3"/>
  <c r="V277" i="3"/>
  <c r="V519" i="3"/>
  <c r="V435" i="3"/>
  <c r="V516" i="3"/>
  <c r="V454" i="3"/>
  <c r="V537" i="3"/>
  <c r="V523" i="3"/>
  <c r="V524" i="3"/>
  <c r="V361" i="3"/>
  <c r="V526" i="3"/>
  <c r="V527" i="3"/>
  <c r="V449" i="3"/>
  <c r="V528" i="3"/>
  <c r="V476" i="3"/>
  <c r="V448" i="3"/>
  <c r="V506" i="3"/>
  <c r="V464" i="3"/>
  <c r="V503" i="3"/>
  <c r="V531" i="3"/>
  <c r="V541" i="3"/>
  <c r="V540" i="3"/>
  <c r="V538" i="3"/>
  <c r="V539" i="3"/>
  <c r="V542" i="3"/>
  <c r="U5" i="3"/>
  <c r="U7" i="3"/>
  <c r="U9" i="3"/>
  <c r="U8" i="3"/>
  <c r="U14" i="3"/>
  <c r="U6" i="3"/>
  <c r="U23" i="3"/>
  <c r="U36" i="3"/>
  <c r="U16" i="3"/>
  <c r="U22" i="3"/>
  <c r="U12" i="3"/>
  <c r="U10" i="3"/>
  <c r="U15" i="3"/>
  <c r="U27" i="3"/>
  <c r="U13" i="3"/>
  <c r="U11" i="3"/>
  <c r="U26" i="3"/>
  <c r="U20" i="3"/>
  <c r="U21" i="3"/>
  <c r="U19" i="3"/>
  <c r="U25" i="3"/>
  <c r="U58" i="3"/>
  <c r="U28" i="3"/>
  <c r="U31" i="3"/>
  <c r="U72" i="3"/>
  <c r="U42" i="3"/>
  <c r="U34" i="3"/>
  <c r="U17" i="3"/>
  <c r="U39" i="3"/>
  <c r="U45" i="3"/>
  <c r="U52" i="3"/>
  <c r="U40" i="3"/>
  <c r="U47" i="3"/>
  <c r="U33" i="3"/>
  <c r="U32" i="3"/>
  <c r="U35" i="3"/>
  <c r="U29" i="3"/>
  <c r="U18" i="3"/>
  <c r="U113" i="3"/>
  <c r="U41" i="3"/>
  <c r="U43" i="3"/>
  <c r="U64" i="3"/>
  <c r="U49" i="3"/>
  <c r="U61" i="3"/>
  <c r="U57" i="3"/>
  <c r="U97" i="3"/>
  <c r="U46" i="3"/>
  <c r="U119" i="3"/>
  <c r="U38" i="3"/>
  <c r="U30" i="3"/>
  <c r="U50" i="3"/>
  <c r="U60" i="3"/>
  <c r="U24" i="3"/>
  <c r="U82" i="3"/>
  <c r="U69" i="3"/>
  <c r="U59" i="3"/>
  <c r="U77" i="3"/>
  <c r="U37" i="3"/>
  <c r="U83" i="3"/>
  <c r="U75" i="3"/>
  <c r="U85" i="3"/>
  <c r="U114" i="3"/>
  <c r="U86" i="3"/>
  <c r="U130" i="3"/>
  <c r="U104" i="3"/>
  <c r="U68" i="3"/>
  <c r="U109" i="3"/>
  <c r="U76" i="3"/>
  <c r="U415" i="3"/>
  <c r="U63" i="3"/>
  <c r="U54" i="3"/>
  <c r="U71" i="3"/>
  <c r="U94" i="3"/>
  <c r="U90" i="3"/>
  <c r="U89" i="3"/>
  <c r="U217" i="3"/>
  <c r="U55" i="3"/>
  <c r="U198" i="3"/>
  <c r="U153" i="3"/>
  <c r="U67" i="3"/>
  <c r="U84" i="3"/>
  <c r="U62" i="3"/>
  <c r="U79" i="3"/>
  <c r="U81" i="3"/>
  <c r="U56" i="3"/>
  <c r="U100" i="3"/>
  <c r="U131" i="3"/>
  <c r="U146" i="3"/>
  <c r="U44" i="3"/>
  <c r="U148" i="3"/>
  <c r="U115" i="3"/>
  <c r="U330" i="3"/>
  <c r="U156" i="3"/>
  <c r="U95" i="3"/>
  <c r="U51" i="3"/>
  <c r="U257" i="3"/>
  <c r="U178" i="3"/>
  <c r="U161" i="3"/>
  <c r="U186" i="3"/>
  <c r="U92" i="3"/>
  <c r="U132" i="3"/>
  <c r="U65" i="3"/>
  <c r="U189" i="3"/>
  <c r="U88" i="3"/>
  <c r="U120" i="3"/>
  <c r="U126" i="3"/>
  <c r="U93" i="3"/>
  <c r="U163" i="3"/>
  <c r="U121" i="3"/>
  <c r="U142" i="3"/>
  <c r="U96" i="3"/>
  <c r="U139" i="3"/>
  <c r="U129" i="3"/>
  <c r="U210" i="3"/>
  <c r="U70" i="3"/>
  <c r="U222" i="3"/>
  <c r="U195" i="3"/>
  <c r="U137" i="3"/>
  <c r="U105" i="3"/>
  <c r="U78" i="3"/>
  <c r="U80" i="3"/>
  <c r="U66" i="3"/>
  <c r="U122" i="3"/>
  <c r="U246" i="3"/>
  <c r="U227" i="3"/>
  <c r="U269" i="3"/>
  <c r="U211" i="3"/>
  <c r="U147" i="3"/>
  <c r="U184" i="3"/>
  <c r="U128" i="3"/>
  <c r="U162" i="3"/>
  <c r="U169" i="3"/>
  <c r="U111" i="3"/>
  <c r="U149" i="3"/>
  <c r="U136" i="3"/>
  <c r="U141" i="3"/>
  <c r="U118" i="3"/>
  <c r="U238" i="3"/>
  <c r="U125" i="3"/>
  <c r="U283" i="3"/>
  <c r="U107" i="3"/>
  <c r="U87" i="3"/>
  <c r="U166" i="3"/>
  <c r="U167" i="3"/>
  <c r="U155" i="3"/>
  <c r="U152" i="3"/>
  <c r="U150" i="3"/>
  <c r="U99" i="3"/>
  <c r="U172" i="3"/>
  <c r="U116" i="3"/>
  <c r="U202" i="3"/>
  <c r="U259" i="3"/>
  <c r="U73" i="3"/>
  <c r="U295" i="3"/>
  <c r="U112" i="3"/>
  <c r="U220" i="3"/>
  <c r="U181" i="3"/>
  <c r="U192" i="3"/>
  <c r="U154" i="3"/>
  <c r="U138" i="3"/>
  <c r="U250" i="3"/>
  <c r="U185" i="3"/>
  <c r="U300" i="3"/>
  <c r="U117" i="3"/>
  <c r="U190" i="3"/>
  <c r="U191" i="3"/>
  <c r="U203" i="3"/>
  <c r="U253" i="3"/>
  <c r="U144" i="3"/>
  <c r="U127" i="3"/>
  <c r="U108" i="3"/>
  <c r="U258" i="3"/>
  <c r="U179" i="3"/>
  <c r="U290" i="3"/>
  <c r="U208" i="3"/>
  <c r="U133" i="3"/>
  <c r="U101" i="3"/>
  <c r="U263" i="3"/>
  <c r="U240" i="3"/>
  <c r="U103" i="3"/>
  <c r="U226" i="3"/>
  <c r="U91" i="3"/>
  <c r="U102" i="3"/>
  <c r="U212" i="3"/>
  <c r="U213" i="3"/>
  <c r="U305" i="3"/>
  <c r="U216" i="3"/>
  <c r="U177" i="3"/>
  <c r="U134" i="3"/>
  <c r="U199" i="3"/>
  <c r="U170" i="3"/>
  <c r="U188" i="3"/>
  <c r="U171" i="3"/>
  <c r="U196" i="3"/>
  <c r="U182" i="3"/>
  <c r="U176" i="3"/>
  <c r="U236" i="3"/>
  <c r="U124" i="3"/>
  <c r="U145" i="3"/>
  <c r="U309" i="3"/>
  <c r="U260" i="3"/>
  <c r="U242" i="3"/>
  <c r="U183" i="3"/>
  <c r="U296" i="3"/>
  <c r="U233" i="3"/>
  <c r="U347" i="3"/>
  <c r="U221" i="3"/>
  <c r="U201" i="3"/>
  <c r="U320" i="3"/>
  <c r="U151" i="3"/>
  <c r="U159" i="3"/>
  <c r="U110" i="3"/>
  <c r="U98" i="3"/>
  <c r="U254" i="3"/>
  <c r="U158" i="3"/>
  <c r="U298" i="3"/>
  <c r="U382" i="3"/>
  <c r="U255" i="3"/>
  <c r="U256" i="3"/>
  <c r="U245" i="3"/>
  <c r="U231" i="3"/>
  <c r="U123" i="3"/>
  <c r="U360" i="3"/>
  <c r="U205" i="3"/>
  <c r="U324" i="3"/>
  <c r="U157" i="3"/>
  <c r="U106" i="3"/>
  <c r="U342" i="3"/>
  <c r="U411" i="3"/>
  <c r="U284" i="3"/>
  <c r="U267" i="3"/>
  <c r="U268" i="3"/>
  <c r="U356" i="3"/>
  <c r="U314" i="3"/>
  <c r="U437" i="3"/>
  <c r="U272" i="3"/>
  <c r="U457" i="3"/>
  <c r="U275" i="3"/>
  <c r="U276" i="3"/>
  <c r="U247" i="3"/>
  <c r="U278" i="3"/>
  <c r="U281" i="3"/>
  <c r="U206" i="3"/>
  <c r="U384" i="3"/>
  <c r="U444" i="3"/>
  <c r="U291" i="3"/>
  <c r="U248" i="3"/>
  <c r="U234" i="3"/>
  <c r="U293" i="3"/>
  <c r="U204" i="3"/>
  <c r="U294" i="3"/>
  <c r="U175" i="3"/>
  <c r="U424" i="3"/>
  <c r="U301" i="3"/>
  <c r="U365" i="3"/>
  <c r="U302" i="3"/>
  <c r="U303" i="3"/>
  <c r="U304" i="3"/>
  <c r="U307" i="3"/>
  <c r="U311" i="3"/>
  <c r="U390" i="3"/>
  <c r="U180" i="3"/>
  <c r="U316" i="3"/>
  <c r="U317" i="3"/>
  <c r="U380" i="3"/>
  <c r="U363" i="3"/>
  <c r="U321" i="3"/>
  <c r="U322" i="3"/>
  <c r="U328" i="3"/>
  <c r="U332" i="3"/>
  <c r="U334" i="3"/>
  <c r="U337" i="3"/>
  <c r="U340" i="3"/>
  <c r="U228" i="3"/>
  <c r="U341" i="3"/>
  <c r="U313" i="3"/>
  <c r="U344" i="3"/>
  <c r="U187" i="3"/>
  <c r="U346" i="3"/>
  <c r="U350" i="3"/>
  <c r="U470" i="3"/>
  <c r="U279" i="3"/>
  <c r="U351" i="3"/>
  <c r="U353" i="3"/>
  <c r="U355" i="3"/>
  <c r="U359" i="3"/>
  <c r="U215" i="3"/>
  <c r="U490" i="3"/>
  <c r="U389" i="3"/>
  <c r="U362" i="3"/>
  <c r="U366" i="3"/>
  <c r="U297" i="3"/>
  <c r="U460" i="3"/>
  <c r="U325" i="3"/>
  <c r="U327" i="3"/>
  <c r="U348" i="3"/>
  <c r="U371" i="3"/>
  <c r="U461" i="3"/>
  <c r="U299" i="3"/>
  <c r="U383" i="3"/>
  <c r="U375" i="3"/>
  <c r="U308" i="3"/>
  <c r="U282" i="3"/>
  <c r="U377" i="3"/>
  <c r="U200" i="3"/>
  <c r="U219" i="3"/>
  <c r="U379" i="3"/>
  <c r="U160" i="3"/>
  <c r="U230" i="3"/>
  <c r="U386" i="3"/>
  <c r="U387" i="3"/>
  <c r="U369" i="3"/>
  <c r="U266" i="3"/>
  <c r="U393" i="3"/>
  <c r="U396" i="3"/>
  <c r="U398" i="3"/>
  <c r="U400" i="3"/>
  <c r="U401" i="3"/>
  <c r="U402" i="3"/>
  <c r="U336" i="3"/>
  <c r="U404" i="3"/>
  <c r="U349" i="3"/>
  <c r="U407" i="3"/>
  <c r="U408" i="3"/>
  <c r="U409" i="3"/>
  <c r="U394" i="3"/>
  <c r="U339" i="3"/>
  <c r="U412" i="3"/>
  <c r="U229" i="3"/>
  <c r="U289" i="3"/>
  <c r="U418" i="3"/>
  <c r="U286" i="3"/>
  <c r="U223" i="3"/>
  <c r="U421" i="3"/>
  <c r="U335" i="3"/>
  <c r="U463" i="3"/>
  <c r="U164" i="3"/>
  <c r="U429" i="3"/>
  <c r="U430" i="3"/>
  <c r="U432" i="3"/>
  <c r="U433" i="3"/>
  <c r="U406" i="3"/>
  <c r="U434" i="3"/>
  <c r="U395" i="3"/>
  <c r="U436" i="3"/>
  <c r="U214" i="3"/>
  <c r="U438" i="3"/>
  <c r="U440" i="3"/>
  <c r="U453" i="3"/>
  <c r="U441" i="3"/>
  <c r="U354" i="3"/>
  <c r="U443" i="3"/>
  <c r="U445" i="3"/>
  <c r="U446" i="3"/>
  <c r="U326" i="3"/>
  <c r="U417" i="3"/>
  <c r="U451" i="3"/>
  <c r="U372" i="3"/>
  <c r="U381" i="3"/>
  <c r="U456" i="3"/>
  <c r="U439" i="3"/>
  <c r="U420" i="3"/>
  <c r="U459" i="3"/>
  <c r="U462" i="3"/>
  <c r="U243" i="3"/>
  <c r="U465" i="3"/>
  <c r="U466" i="3"/>
  <c r="U488" i="3"/>
  <c r="U467" i="3"/>
  <c r="U469" i="3"/>
  <c r="U510" i="3"/>
  <c r="U225" i="3"/>
  <c r="U525" i="3"/>
  <c r="U473" i="3"/>
  <c r="U367" i="3"/>
  <c r="U475" i="3"/>
  <c r="U477" i="3"/>
  <c r="U509" i="3"/>
  <c r="U471" i="3"/>
  <c r="U414" i="3"/>
  <c r="U481" i="3"/>
  <c r="U388" i="3"/>
  <c r="U483" i="3"/>
  <c r="U397" i="3"/>
  <c r="U485" i="3"/>
  <c r="U422" i="3"/>
  <c r="U306" i="3"/>
  <c r="U491" i="3"/>
  <c r="U495" i="3"/>
  <c r="U496" i="3"/>
  <c r="U497" i="3"/>
  <c r="U498" i="3"/>
  <c r="U499" i="3"/>
  <c r="U370" i="3"/>
  <c r="U507" i="3"/>
  <c r="U508" i="3"/>
  <c r="U512" i="3"/>
  <c r="U318" i="3"/>
  <c r="U376" i="3"/>
  <c r="U514" i="3"/>
  <c r="U517" i="3"/>
  <c r="U518" i="3"/>
  <c r="U532" i="3"/>
  <c r="U277" i="3"/>
  <c r="U519" i="3"/>
  <c r="U435" i="3"/>
  <c r="U516" i="3"/>
  <c r="U537" i="3"/>
  <c r="U523" i="3"/>
  <c r="U524" i="3"/>
  <c r="U361" i="3"/>
  <c r="U526" i="3"/>
  <c r="U527" i="3"/>
  <c r="U528" i="3"/>
  <c r="U476" i="3"/>
  <c r="U448" i="3"/>
  <c r="U506" i="3"/>
  <c r="U464" i="3"/>
  <c r="U503" i="3"/>
  <c r="U531" i="3"/>
  <c r="U541" i="3"/>
  <c r="U540" i="3"/>
  <c r="U538" i="3"/>
  <c r="U539" i="3"/>
  <c r="U542" i="3"/>
  <c r="E433" i="3" l="1"/>
  <c r="E527" i="3"/>
  <c r="E495" i="3"/>
  <c r="E334" i="3"/>
  <c r="E261" i="3"/>
  <c r="E397" i="3"/>
  <c r="E350" i="3"/>
  <c r="E454" i="3"/>
  <c r="E408" i="3"/>
  <c r="F433" i="3"/>
  <c r="F527" i="3"/>
  <c r="F495" i="3"/>
  <c r="F334" i="3"/>
  <c r="F261" i="3"/>
  <c r="F397" i="3"/>
  <c r="F350" i="3"/>
  <c r="F454" i="3"/>
  <c r="F408" i="3"/>
  <c r="G433" i="3"/>
  <c r="G527" i="3"/>
  <c r="G495" i="3"/>
  <c r="G334" i="3"/>
  <c r="G261" i="3"/>
  <c r="G397" i="3"/>
  <c r="G350" i="3"/>
  <c r="G454" i="3"/>
  <c r="G408" i="3"/>
  <c r="M433" i="3"/>
  <c r="M527" i="3"/>
  <c r="M495" i="3"/>
  <c r="M334" i="3"/>
  <c r="M261" i="3"/>
  <c r="M397" i="3"/>
  <c r="M350" i="3"/>
  <c r="M454" i="3"/>
  <c r="M408" i="3"/>
  <c r="N433" i="3"/>
  <c r="N527" i="3"/>
  <c r="N495" i="3"/>
  <c r="N334" i="3"/>
  <c r="N261" i="3"/>
  <c r="N397" i="3"/>
  <c r="N350" i="3"/>
  <c r="N454" i="3"/>
  <c r="N408" i="3"/>
  <c r="O433" i="3"/>
  <c r="O527" i="3"/>
  <c r="O495" i="3"/>
  <c r="O334" i="3"/>
  <c r="O261" i="3"/>
  <c r="O397" i="3"/>
  <c r="O350" i="3"/>
  <c r="O454" i="3"/>
  <c r="O408" i="3"/>
  <c r="P433" i="3"/>
  <c r="P527" i="3"/>
  <c r="P495" i="3"/>
  <c r="P334" i="3"/>
  <c r="P261" i="3"/>
  <c r="P397" i="3"/>
  <c r="P350" i="3"/>
  <c r="P408" i="3"/>
  <c r="Q433" i="3"/>
  <c r="Q527" i="3"/>
  <c r="Q495" i="3"/>
  <c r="Q334" i="3"/>
  <c r="Q261" i="3"/>
  <c r="Q397" i="3"/>
  <c r="Q350" i="3"/>
  <c r="Q454" i="3"/>
  <c r="Q408" i="3"/>
  <c r="S433" i="3"/>
  <c r="S527" i="3"/>
  <c r="S495" i="3"/>
  <c r="S334" i="3"/>
  <c r="S261" i="3"/>
  <c r="S397" i="3"/>
  <c r="S350" i="3"/>
  <c r="S454" i="3"/>
  <c r="S408" i="3"/>
  <c r="E398" i="3" l="1"/>
  <c r="F398" i="3"/>
  <c r="G398" i="3"/>
  <c r="M398" i="3"/>
  <c r="N398" i="3"/>
  <c r="O398" i="3"/>
  <c r="P398" i="3"/>
  <c r="Q398" i="3"/>
  <c r="T398" i="3"/>
  <c r="E371" i="3"/>
  <c r="F371" i="3"/>
  <c r="G371" i="3"/>
  <c r="M371" i="3"/>
  <c r="N371" i="3"/>
  <c r="O371" i="3"/>
  <c r="P371" i="3"/>
  <c r="Q371" i="3"/>
  <c r="T371" i="3"/>
  <c r="E355" i="3"/>
  <c r="F355" i="3"/>
  <c r="G355" i="3"/>
  <c r="M355" i="3"/>
  <c r="N355" i="3"/>
  <c r="O355" i="3"/>
  <c r="P355" i="3"/>
  <c r="Q355" i="3"/>
  <c r="T355" i="3"/>
  <c r="E316" i="3"/>
  <c r="F316" i="3"/>
  <c r="G316" i="3"/>
  <c r="M316" i="3"/>
  <c r="N316" i="3"/>
  <c r="O316" i="3"/>
  <c r="P316" i="3"/>
  <c r="Q316" i="3"/>
  <c r="T316" i="3"/>
  <c r="E205" i="3"/>
  <c r="F205" i="3"/>
  <c r="G205" i="3"/>
  <c r="M205" i="3"/>
  <c r="O205" i="3"/>
  <c r="P205" i="3"/>
  <c r="Q205" i="3"/>
  <c r="T205" i="3"/>
  <c r="E254" i="3"/>
  <c r="F254" i="3"/>
  <c r="G254" i="3"/>
  <c r="M254" i="3"/>
  <c r="N254" i="3"/>
  <c r="O254" i="3"/>
  <c r="P254" i="3"/>
  <c r="Q254" i="3"/>
  <c r="T254" i="3"/>
  <c r="E332" i="3"/>
  <c r="E435" i="3"/>
  <c r="E174" i="3"/>
  <c r="E164" i="3"/>
  <c r="E297" i="3"/>
  <c r="E187" i="3"/>
  <c r="E124" i="3"/>
  <c r="E367" i="3"/>
  <c r="E375" i="3"/>
  <c r="E498" i="3"/>
  <c r="E255" i="3"/>
  <c r="E361" i="3"/>
  <c r="E215" i="3"/>
  <c r="E439" i="3"/>
  <c r="E228" i="3"/>
  <c r="E422" i="3"/>
  <c r="E528" i="3"/>
  <c r="E506" i="3"/>
  <c r="F332" i="3"/>
  <c r="F435" i="3"/>
  <c r="F174" i="3"/>
  <c r="F164" i="3"/>
  <c r="F297" i="3"/>
  <c r="F187" i="3"/>
  <c r="F124" i="3"/>
  <c r="F367" i="3"/>
  <c r="F375" i="3"/>
  <c r="F498" i="3"/>
  <c r="F255" i="3"/>
  <c r="F361" i="3"/>
  <c r="F215" i="3"/>
  <c r="F439" i="3"/>
  <c r="F228" i="3"/>
  <c r="F422" i="3"/>
  <c r="F528" i="3"/>
  <c r="F506" i="3"/>
  <c r="G332" i="3"/>
  <c r="G435" i="3"/>
  <c r="G174" i="3"/>
  <c r="G164" i="3"/>
  <c r="G297" i="3"/>
  <c r="G187" i="3"/>
  <c r="G124" i="3"/>
  <c r="G367" i="3"/>
  <c r="G375" i="3"/>
  <c r="G498" i="3"/>
  <c r="G255" i="3"/>
  <c r="G361" i="3"/>
  <c r="G215" i="3"/>
  <c r="G439" i="3"/>
  <c r="G228" i="3"/>
  <c r="G422" i="3"/>
  <c r="G528" i="3"/>
  <c r="G506" i="3"/>
  <c r="M332" i="3"/>
  <c r="M435" i="3"/>
  <c r="M174" i="3"/>
  <c r="M297" i="3"/>
  <c r="M187" i="3"/>
  <c r="M367" i="3"/>
  <c r="M375" i="3"/>
  <c r="M498" i="3"/>
  <c r="M255" i="3"/>
  <c r="M361" i="3"/>
  <c r="M215" i="3"/>
  <c r="M439" i="3"/>
  <c r="M228" i="3"/>
  <c r="M422" i="3"/>
  <c r="M528" i="3"/>
  <c r="M506" i="3"/>
  <c r="N332" i="3"/>
  <c r="N435" i="3"/>
  <c r="N164" i="3"/>
  <c r="N297" i="3"/>
  <c r="N367" i="3"/>
  <c r="N375" i="3"/>
  <c r="N498" i="3"/>
  <c r="N255" i="3"/>
  <c r="N439" i="3"/>
  <c r="N422" i="3"/>
  <c r="N528" i="3"/>
  <c r="O332" i="3"/>
  <c r="O435" i="3"/>
  <c r="O174" i="3"/>
  <c r="O164" i="3"/>
  <c r="O297" i="3"/>
  <c r="O187" i="3"/>
  <c r="O124" i="3"/>
  <c r="O367" i="3"/>
  <c r="O375" i="3"/>
  <c r="O498" i="3"/>
  <c r="O255" i="3"/>
  <c r="O361" i="3"/>
  <c r="O215" i="3"/>
  <c r="O439" i="3"/>
  <c r="O228" i="3"/>
  <c r="O422" i="3"/>
  <c r="O528" i="3"/>
  <c r="O506" i="3"/>
  <c r="P332" i="3"/>
  <c r="P124" i="3"/>
  <c r="P367" i="3"/>
  <c r="P375" i="3"/>
  <c r="P498" i="3"/>
  <c r="P255" i="3"/>
  <c r="P528" i="3"/>
  <c r="P506" i="3"/>
  <c r="Q332" i="3"/>
  <c r="Q435" i="3"/>
  <c r="Q174" i="3"/>
  <c r="Q164" i="3"/>
  <c r="Q297" i="3"/>
  <c r="Q187" i="3"/>
  <c r="Q124" i="3"/>
  <c r="Q367" i="3"/>
  <c r="Q375" i="3"/>
  <c r="Q498" i="3"/>
  <c r="Q255" i="3"/>
  <c r="Q361" i="3"/>
  <c r="Q215" i="3"/>
  <c r="Q439" i="3"/>
  <c r="Q228" i="3"/>
  <c r="Q422" i="3"/>
  <c r="Q528" i="3"/>
  <c r="Q506" i="3"/>
  <c r="T332" i="3"/>
  <c r="T435" i="3"/>
  <c r="T174" i="3"/>
  <c r="T164" i="3"/>
  <c r="T187" i="3"/>
  <c r="T367" i="3"/>
  <c r="T375" i="3"/>
  <c r="T498" i="3"/>
  <c r="T255" i="3"/>
  <c r="T361" i="3"/>
  <c r="T215" i="3"/>
  <c r="T439" i="3"/>
  <c r="T228" i="3"/>
  <c r="T422" i="3"/>
  <c r="T528" i="3"/>
  <c r="T506" i="3"/>
  <c r="E518" i="3" l="1"/>
  <c r="F518" i="3"/>
  <c r="G518" i="3"/>
  <c r="M518" i="3"/>
  <c r="N518" i="3"/>
  <c r="O518" i="3"/>
  <c r="P518" i="3"/>
  <c r="Q518" i="3"/>
  <c r="S518" i="3"/>
  <c r="T518" i="3"/>
  <c r="E301" i="3" l="1"/>
  <c r="E353" i="3"/>
  <c r="F301" i="3"/>
  <c r="F353" i="3"/>
  <c r="G301" i="3"/>
  <c r="G353" i="3"/>
  <c r="M301" i="3"/>
  <c r="M353" i="3"/>
  <c r="N301" i="3"/>
  <c r="N353" i="3"/>
  <c r="O301" i="3"/>
  <c r="O353" i="3"/>
  <c r="P301" i="3"/>
  <c r="P353" i="3"/>
  <c r="S301" i="3"/>
  <c r="S353" i="3"/>
  <c r="T301" i="3"/>
  <c r="T353" i="3"/>
  <c r="E519" i="3"/>
  <c r="F519" i="3"/>
  <c r="G519" i="3"/>
  <c r="M519" i="3"/>
  <c r="N519" i="3"/>
  <c r="O519" i="3"/>
  <c r="P519" i="3"/>
  <c r="S519" i="3"/>
  <c r="T519" i="3"/>
  <c r="E376" i="3" l="1"/>
  <c r="E448" i="3"/>
  <c r="E541" i="3"/>
  <c r="E524" i="3"/>
  <c r="F376" i="3"/>
  <c r="F448" i="3"/>
  <c r="F541" i="3"/>
  <c r="F524" i="3"/>
  <c r="G376" i="3"/>
  <c r="G448" i="3"/>
  <c r="G541" i="3"/>
  <c r="G524" i="3"/>
  <c r="M541" i="3"/>
  <c r="M524" i="3"/>
  <c r="N376" i="3"/>
  <c r="N448" i="3"/>
  <c r="N541" i="3"/>
  <c r="N524" i="3"/>
  <c r="O376" i="3"/>
  <c r="O448" i="3"/>
  <c r="O541" i="3"/>
  <c r="O524" i="3"/>
  <c r="P541" i="3"/>
  <c r="Q376" i="3"/>
  <c r="Q448" i="3"/>
  <c r="Q541" i="3"/>
  <c r="Q524" i="3"/>
  <c r="S376" i="3"/>
  <c r="S448" i="3"/>
  <c r="S541" i="3"/>
  <c r="S524" i="3"/>
  <c r="T541" i="3"/>
  <c r="T524" i="3"/>
  <c r="G60" i="3"/>
  <c r="E185" i="3" l="1"/>
  <c r="E103" i="3"/>
  <c r="E276" i="3"/>
  <c r="E110" i="3"/>
  <c r="E304" i="3"/>
  <c r="E179" i="3"/>
  <c r="E212" i="3"/>
  <c r="E386" i="3"/>
  <c r="E436" i="3"/>
  <c r="F185" i="3"/>
  <c r="F103" i="3"/>
  <c r="F276" i="3"/>
  <c r="F110" i="3"/>
  <c r="F304" i="3"/>
  <c r="F179" i="3"/>
  <c r="F212" i="3"/>
  <c r="F386" i="3"/>
  <c r="F436" i="3"/>
  <c r="G185" i="3"/>
  <c r="G103" i="3"/>
  <c r="G276" i="3"/>
  <c r="G110" i="3"/>
  <c r="G304" i="3"/>
  <c r="G179" i="3"/>
  <c r="G212" i="3"/>
  <c r="G386" i="3"/>
  <c r="G436" i="3"/>
  <c r="M185" i="3"/>
  <c r="M103" i="3"/>
  <c r="M276" i="3"/>
  <c r="M110" i="3"/>
  <c r="M304" i="3"/>
  <c r="M179" i="3"/>
  <c r="M212" i="3"/>
  <c r="M386" i="3"/>
  <c r="M436" i="3"/>
  <c r="N185" i="3"/>
  <c r="N276" i="3"/>
  <c r="N304" i="3"/>
  <c r="N179" i="3"/>
  <c r="N212" i="3"/>
  <c r="N386" i="3"/>
  <c r="N436" i="3"/>
  <c r="P185" i="3"/>
  <c r="P276" i="3"/>
  <c r="P304" i="3"/>
  <c r="P212" i="3"/>
  <c r="P386" i="3"/>
  <c r="P436" i="3"/>
  <c r="Q185" i="3"/>
  <c r="Q276" i="3"/>
  <c r="Q110" i="3"/>
  <c r="Q304" i="3"/>
  <c r="Q179" i="3"/>
  <c r="Q386" i="3"/>
  <c r="Q436" i="3"/>
  <c r="S103" i="3"/>
  <c r="S276" i="3"/>
  <c r="S304" i="3"/>
  <c r="S386" i="3"/>
  <c r="S436" i="3"/>
  <c r="T185" i="3"/>
  <c r="T103" i="3"/>
  <c r="T276" i="3"/>
  <c r="T110" i="3"/>
  <c r="T304" i="3"/>
  <c r="T179" i="3"/>
  <c r="T212" i="3"/>
  <c r="T386" i="3"/>
  <c r="T436" i="3"/>
  <c r="N325" i="3" l="1"/>
  <c r="E421" i="3"/>
  <c r="E396" i="3"/>
  <c r="E243" i="3"/>
  <c r="E313" i="3"/>
  <c r="E182" i="3"/>
  <c r="E306" i="3"/>
  <c r="E406" i="3"/>
  <c r="E540" i="3"/>
  <c r="E395" i="3"/>
  <c r="E326" i="3"/>
  <c r="E336" i="3"/>
  <c r="E514" i="3"/>
  <c r="E279" i="3"/>
  <c r="E485" i="3"/>
  <c r="E464" i="3"/>
  <c r="E200" i="3"/>
  <c r="E432" i="3"/>
  <c r="E366" i="3"/>
  <c r="E201" i="3"/>
  <c r="E339" i="3"/>
  <c r="E225" i="3"/>
  <c r="E325" i="3"/>
  <c r="E216" i="3"/>
  <c r="E441" i="3"/>
  <c r="E467" i="3"/>
  <c r="E299" i="3"/>
  <c r="F421" i="3"/>
  <c r="F396" i="3"/>
  <c r="F243" i="3"/>
  <c r="F313" i="3"/>
  <c r="F182" i="3"/>
  <c r="F306" i="3"/>
  <c r="F406" i="3"/>
  <c r="F540" i="3"/>
  <c r="F395" i="3"/>
  <c r="F326" i="3"/>
  <c r="F336" i="3"/>
  <c r="F514" i="3"/>
  <c r="F279" i="3"/>
  <c r="F485" i="3"/>
  <c r="F464" i="3"/>
  <c r="F200" i="3"/>
  <c r="F432" i="3"/>
  <c r="F366" i="3"/>
  <c r="F201" i="3"/>
  <c r="F339" i="3"/>
  <c r="F225" i="3"/>
  <c r="F325" i="3"/>
  <c r="F216" i="3"/>
  <c r="F441" i="3"/>
  <c r="F467" i="3"/>
  <c r="F299" i="3"/>
  <c r="G421" i="3"/>
  <c r="G396" i="3"/>
  <c r="G243" i="3"/>
  <c r="G313" i="3"/>
  <c r="G182" i="3"/>
  <c r="G306" i="3"/>
  <c r="G406" i="3"/>
  <c r="G540" i="3"/>
  <c r="G395" i="3"/>
  <c r="G326" i="3"/>
  <c r="G336" i="3"/>
  <c r="G514" i="3"/>
  <c r="G279" i="3"/>
  <c r="G485" i="3"/>
  <c r="G464" i="3"/>
  <c r="G200" i="3"/>
  <c r="G432" i="3"/>
  <c r="G366" i="3"/>
  <c r="G201" i="3"/>
  <c r="G339" i="3"/>
  <c r="G225" i="3"/>
  <c r="G325" i="3"/>
  <c r="G216" i="3"/>
  <c r="G441" i="3"/>
  <c r="G467" i="3"/>
  <c r="G299" i="3"/>
  <c r="M421" i="3"/>
  <c r="M396" i="3"/>
  <c r="M243" i="3"/>
  <c r="M313" i="3"/>
  <c r="M306" i="3"/>
  <c r="M406" i="3"/>
  <c r="M540" i="3"/>
  <c r="M395" i="3"/>
  <c r="M326" i="3"/>
  <c r="M336" i="3"/>
  <c r="M514" i="3"/>
  <c r="M279" i="3"/>
  <c r="M485" i="3"/>
  <c r="M464" i="3"/>
  <c r="M200" i="3"/>
  <c r="M432" i="3"/>
  <c r="M366" i="3"/>
  <c r="M201" i="3"/>
  <c r="M339" i="3"/>
  <c r="M225" i="3"/>
  <c r="M325" i="3"/>
  <c r="M216" i="3"/>
  <c r="M441" i="3"/>
  <c r="M467" i="3"/>
  <c r="N421" i="3"/>
  <c r="N396" i="3"/>
  <c r="N243" i="3"/>
  <c r="N313" i="3"/>
  <c r="N182" i="3"/>
  <c r="N306" i="3"/>
  <c r="N540" i="3"/>
  <c r="N336" i="3"/>
  <c r="N514" i="3"/>
  <c r="N279" i="3"/>
  <c r="N485" i="3"/>
  <c r="N464" i="3"/>
  <c r="N200" i="3"/>
  <c r="N432" i="3"/>
  <c r="N366" i="3"/>
  <c r="N201" i="3"/>
  <c r="N225" i="3"/>
  <c r="N216" i="3"/>
  <c r="N441" i="3"/>
  <c r="N467" i="3"/>
  <c r="O540" i="3"/>
  <c r="P421" i="3"/>
  <c r="P396" i="3"/>
  <c r="P182" i="3"/>
  <c r="P306" i="3"/>
  <c r="P406" i="3"/>
  <c r="P540" i="3"/>
  <c r="P395" i="3"/>
  <c r="P514" i="3"/>
  <c r="P485" i="3"/>
  <c r="P432" i="3"/>
  <c r="P366" i="3"/>
  <c r="P325" i="3"/>
  <c r="P216" i="3"/>
  <c r="P441" i="3"/>
  <c r="P467" i="3"/>
  <c r="P299" i="3"/>
  <c r="Q421" i="3"/>
  <c r="Q396" i="3"/>
  <c r="Q243" i="3"/>
  <c r="Q313" i="3"/>
  <c r="Q182" i="3"/>
  <c r="Q306" i="3"/>
  <c r="Q406" i="3"/>
  <c r="Q540" i="3"/>
  <c r="Q395" i="3"/>
  <c r="Q326" i="3"/>
  <c r="Q336" i="3"/>
  <c r="Q514" i="3"/>
  <c r="Q279" i="3"/>
  <c r="Q485" i="3"/>
  <c r="Q464" i="3"/>
  <c r="Q200" i="3"/>
  <c r="Q432" i="3"/>
  <c r="Q366" i="3"/>
  <c r="Q201" i="3"/>
  <c r="Q225" i="3"/>
  <c r="Q325" i="3"/>
  <c r="Q216" i="3"/>
  <c r="Q441" i="3"/>
  <c r="Q467" i="3"/>
  <c r="Q299" i="3"/>
  <c r="S421" i="3"/>
  <c r="S396" i="3"/>
  <c r="S313" i="3"/>
  <c r="S540" i="3"/>
  <c r="S336" i="3"/>
  <c r="S514" i="3"/>
  <c r="S485" i="3"/>
  <c r="S432" i="3"/>
  <c r="S339" i="3"/>
  <c r="S441" i="3"/>
  <c r="S467" i="3"/>
  <c r="T421" i="3"/>
  <c r="T396" i="3"/>
  <c r="T243" i="3"/>
  <c r="T313" i="3"/>
  <c r="T182" i="3"/>
  <c r="T306" i="3"/>
  <c r="T406" i="3"/>
  <c r="T540" i="3"/>
  <c r="T395" i="3"/>
  <c r="T326" i="3"/>
  <c r="T336" i="3"/>
  <c r="T514" i="3"/>
  <c r="T279" i="3"/>
  <c r="T485" i="3"/>
  <c r="T464" i="3"/>
  <c r="T200" i="3"/>
  <c r="T432" i="3"/>
  <c r="T366" i="3"/>
  <c r="T201" i="3"/>
  <c r="T339" i="3"/>
  <c r="T225" i="3"/>
  <c r="T325" i="3"/>
  <c r="T216" i="3"/>
  <c r="T441" i="3"/>
  <c r="T467" i="3"/>
  <c r="T299" i="3"/>
  <c r="E321" i="3" l="1"/>
  <c r="E328" i="3"/>
  <c r="E491" i="3"/>
  <c r="E404" i="3"/>
  <c r="F321" i="3"/>
  <c r="F328" i="3"/>
  <c r="F491" i="3"/>
  <c r="F404" i="3"/>
  <c r="G321" i="3"/>
  <c r="G328" i="3"/>
  <c r="G491" i="3"/>
  <c r="G404" i="3"/>
  <c r="M321" i="3"/>
  <c r="M328" i="3"/>
  <c r="M491" i="3"/>
  <c r="M404" i="3"/>
  <c r="O321" i="3"/>
  <c r="O328" i="3"/>
  <c r="O491" i="3"/>
  <c r="O404" i="3"/>
  <c r="P321" i="3"/>
  <c r="P328" i="3"/>
  <c r="P491" i="3"/>
  <c r="P404" i="3"/>
  <c r="Q321" i="3"/>
  <c r="Q328" i="3"/>
  <c r="Q491" i="3"/>
  <c r="Q404" i="3"/>
  <c r="S321" i="3"/>
  <c r="S328" i="3"/>
  <c r="S491" i="3"/>
  <c r="S404" i="3"/>
  <c r="T321" i="3"/>
  <c r="T328" i="3"/>
  <c r="T491" i="3"/>
  <c r="T404" i="3"/>
  <c r="E44" i="3" l="1"/>
  <c r="E80" i="3"/>
  <c r="E387" i="3"/>
  <c r="E420" i="3"/>
  <c r="F44" i="3"/>
  <c r="F80" i="3"/>
  <c r="F387" i="3"/>
  <c r="F420" i="3"/>
  <c r="G44" i="3"/>
  <c r="G80" i="3"/>
  <c r="G387" i="3"/>
  <c r="G420" i="3"/>
  <c r="N387" i="3"/>
  <c r="O387" i="3"/>
  <c r="O420" i="3"/>
  <c r="P387" i="3"/>
  <c r="P420" i="3"/>
  <c r="Q420" i="3"/>
  <c r="S387" i="3"/>
  <c r="S420" i="3"/>
  <c r="T44" i="3"/>
  <c r="T80" i="3"/>
  <c r="T387" i="3"/>
  <c r="T420" i="3"/>
  <c r="E302" i="3"/>
  <c r="E234" i="3"/>
  <c r="E381" i="3"/>
  <c r="E282" i="3"/>
  <c r="E318" i="3"/>
  <c r="E123" i="3"/>
  <c r="E196" i="3"/>
  <c r="E151" i="3"/>
  <c r="E91" i="3"/>
  <c r="E512" i="3"/>
  <c r="E138" i="3"/>
  <c r="F302" i="3"/>
  <c r="F234" i="3"/>
  <c r="F381" i="3"/>
  <c r="F282" i="3"/>
  <c r="F318" i="3"/>
  <c r="F123" i="3"/>
  <c r="F196" i="3"/>
  <c r="F151" i="3"/>
  <c r="F91" i="3"/>
  <c r="F512" i="3"/>
  <c r="F138" i="3"/>
  <c r="G302" i="3"/>
  <c r="G234" i="3"/>
  <c r="G381" i="3"/>
  <c r="G282" i="3"/>
  <c r="G318" i="3"/>
  <c r="G123" i="3"/>
  <c r="G196" i="3"/>
  <c r="G151" i="3"/>
  <c r="G91" i="3"/>
  <c r="G512" i="3"/>
  <c r="G138" i="3"/>
  <c r="N302" i="3"/>
  <c r="N282" i="3"/>
  <c r="N196" i="3"/>
  <c r="N512" i="3"/>
  <c r="O282" i="3"/>
  <c r="O318" i="3"/>
  <c r="O196" i="3"/>
  <c r="O512" i="3"/>
  <c r="P302" i="3"/>
  <c r="P234" i="3"/>
  <c r="P282" i="3"/>
  <c r="P318" i="3"/>
  <c r="P196" i="3"/>
  <c r="P512" i="3"/>
  <c r="Q302" i="3"/>
  <c r="Q234" i="3"/>
  <c r="Q381" i="3"/>
  <c r="Q318" i="3"/>
  <c r="Q151" i="3"/>
  <c r="S302" i="3"/>
  <c r="S234" i="3"/>
  <c r="S282" i="3"/>
  <c r="S318" i="3"/>
  <c r="S512" i="3"/>
  <c r="T302" i="3"/>
  <c r="T234" i="3"/>
  <c r="T381" i="3"/>
  <c r="T282" i="3"/>
  <c r="T318" i="3"/>
  <c r="T123" i="3"/>
  <c r="T196" i="3"/>
  <c r="T151" i="3"/>
  <c r="T91" i="3"/>
  <c r="T512" i="3"/>
  <c r="T138" i="3"/>
  <c r="T489" i="3" l="1"/>
  <c r="T303" i="3"/>
  <c r="T473" i="3"/>
  <c r="T497" i="3"/>
  <c r="T456" i="3"/>
  <c r="T294" i="3"/>
  <c r="T377" i="3"/>
  <c r="T264" i="3"/>
  <c r="T344" i="3"/>
  <c r="T357" i="3"/>
  <c r="T418" i="3"/>
  <c r="E489" i="3"/>
  <c r="E175" i="3"/>
  <c r="E348" i="3"/>
  <c r="E252" i="3"/>
  <c r="E106" i="3"/>
  <c r="E303" i="3"/>
  <c r="E473" i="3"/>
  <c r="E497" i="3"/>
  <c r="E248" i="3"/>
  <c r="E456" i="3"/>
  <c r="E294" i="3"/>
  <c r="E340" i="3"/>
  <c r="E278" i="3"/>
  <c r="E430" i="3"/>
  <c r="E218" i="3"/>
  <c r="E267" i="3"/>
  <c r="E377" i="3"/>
  <c r="E264" i="3"/>
  <c r="E344" i="3"/>
  <c r="E542" i="3"/>
  <c r="E322" i="3"/>
  <c r="E235" i="3"/>
  <c r="E357" i="3"/>
  <c r="E418" i="3"/>
  <c r="E265" i="3"/>
  <c r="E288" i="3"/>
  <c r="F489" i="3"/>
  <c r="F175" i="3"/>
  <c r="F348" i="3"/>
  <c r="F252" i="3"/>
  <c r="F106" i="3"/>
  <c r="F303" i="3"/>
  <c r="F473" i="3"/>
  <c r="F497" i="3"/>
  <c r="F248" i="3"/>
  <c r="F456" i="3"/>
  <c r="F294" i="3"/>
  <c r="F340" i="3"/>
  <c r="F278" i="3"/>
  <c r="F430" i="3"/>
  <c r="F218" i="3"/>
  <c r="F267" i="3"/>
  <c r="F377" i="3"/>
  <c r="F264" i="3"/>
  <c r="F344" i="3"/>
  <c r="F542" i="3"/>
  <c r="F322" i="3"/>
  <c r="F235" i="3"/>
  <c r="F357" i="3"/>
  <c r="F418" i="3"/>
  <c r="F265" i="3"/>
  <c r="F288" i="3"/>
  <c r="G489" i="3"/>
  <c r="G175" i="3"/>
  <c r="G348" i="3"/>
  <c r="G252" i="3"/>
  <c r="G106" i="3"/>
  <c r="G303" i="3"/>
  <c r="G473" i="3"/>
  <c r="G497" i="3"/>
  <c r="G248" i="3"/>
  <c r="G456" i="3"/>
  <c r="G294" i="3"/>
  <c r="G340" i="3"/>
  <c r="G278" i="3"/>
  <c r="G430" i="3"/>
  <c r="G218" i="3"/>
  <c r="G267" i="3"/>
  <c r="G377" i="3"/>
  <c r="G264" i="3"/>
  <c r="G344" i="3"/>
  <c r="G542" i="3"/>
  <c r="G322" i="3"/>
  <c r="G235" i="3"/>
  <c r="G357" i="3"/>
  <c r="G418" i="3"/>
  <c r="G265" i="3"/>
  <c r="G288" i="3"/>
  <c r="M489" i="3"/>
  <c r="M348" i="3"/>
  <c r="M252" i="3"/>
  <c r="M303" i="3"/>
  <c r="M473" i="3"/>
  <c r="M497" i="3"/>
  <c r="M248" i="3"/>
  <c r="M456" i="3"/>
  <c r="M294" i="3"/>
  <c r="M340" i="3"/>
  <c r="M278" i="3"/>
  <c r="M430" i="3"/>
  <c r="M218" i="3"/>
  <c r="M267" i="3"/>
  <c r="M377" i="3"/>
  <c r="M264" i="3"/>
  <c r="M344" i="3"/>
  <c r="M542" i="3"/>
  <c r="M322" i="3"/>
  <c r="M235" i="3"/>
  <c r="M357" i="3"/>
  <c r="M418" i="3"/>
  <c r="M265" i="3"/>
  <c r="M288" i="3"/>
  <c r="N489" i="3"/>
  <c r="N175" i="3"/>
  <c r="N348" i="3"/>
  <c r="N252" i="3"/>
  <c r="N106" i="3"/>
  <c r="N303" i="3"/>
  <c r="N473" i="3"/>
  <c r="N497" i="3"/>
  <c r="N456" i="3"/>
  <c r="N294" i="3"/>
  <c r="N340" i="3"/>
  <c r="N278" i="3"/>
  <c r="N430" i="3"/>
  <c r="N218" i="3"/>
  <c r="N267" i="3"/>
  <c r="N377" i="3"/>
  <c r="N264" i="3"/>
  <c r="N344" i="3"/>
  <c r="N542" i="3"/>
  <c r="N322" i="3"/>
  <c r="N235" i="3"/>
  <c r="N357" i="3"/>
  <c r="N418" i="3"/>
  <c r="N265" i="3"/>
  <c r="N288" i="3"/>
  <c r="O489" i="3"/>
  <c r="O175" i="3"/>
  <c r="O348" i="3"/>
  <c r="O252" i="3"/>
  <c r="O106" i="3"/>
  <c r="O473" i="3"/>
  <c r="O497" i="3"/>
  <c r="O248" i="3"/>
  <c r="O456" i="3"/>
  <c r="O294" i="3"/>
  <c r="O340" i="3"/>
  <c r="O278" i="3"/>
  <c r="O430" i="3"/>
  <c r="O218" i="3"/>
  <c r="O267" i="3"/>
  <c r="O377" i="3"/>
  <c r="O264" i="3"/>
  <c r="O344" i="3"/>
  <c r="O542" i="3"/>
  <c r="O322" i="3"/>
  <c r="O235" i="3"/>
  <c r="O357" i="3"/>
  <c r="O418" i="3"/>
  <c r="O265" i="3"/>
  <c r="O288" i="3"/>
  <c r="P489" i="3"/>
  <c r="P348" i="3"/>
  <c r="P252" i="3"/>
  <c r="P303" i="3"/>
  <c r="P473" i="3"/>
  <c r="P497" i="3"/>
  <c r="P456" i="3"/>
  <c r="P294" i="3"/>
  <c r="P340" i="3"/>
  <c r="P278" i="3"/>
  <c r="P430" i="3"/>
  <c r="P267" i="3"/>
  <c r="P377" i="3"/>
  <c r="P264" i="3"/>
  <c r="P344" i="3"/>
  <c r="P542" i="3"/>
  <c r="P322" i="3"/>
  <c r="P235" i="3"/>
  <c r="P418" i="3"/>
  <c r="P265" i="3"/>
  <c r="P288" i="3"/>
  <c r="Q489" i="3"/>
  <c r="Q175" i="3"/>
  <c r="Q106" i="3"/>
  <c r="Q303" i="3"/>
  <c r="Q473" i="3"/>
  <c r="Q497" i="3"/>
  <c r="Q248" i="3"/>
  <c r="Q456" i="3"/>
  <c r="Q294" i="3"/>
  <c r="Q340" i="3"/>
  <c r="Q278" i="3"/>
  <c r="Q430" i="3"/>
  <c r="Q218" i="3"/>
  <c r="Q267" i="3"/>
  <c r="Q377" i="3"/>
  <c r="Q264" i="3"/>
  <c r="Q344" i="3"/>
  <c r="Q542" i="3"/>
  <c r="Q322" i="3"/>
  <c r="Q235" i="3"/>
  <c r="Q357" i="3"/>
  <c r="Q418" i="3"/>
  <c r="Q265" i="3"/>
  <c r="Q288" i="3"/>
  <c r="S489" i="3"/>
  <c r="S175" i="3"/>
  <c r="S348" i="3"/>
  <c r="S252" i="3"/>
  <c r="S106" i="3"/>
  <c r="S303" i="3"/>
  <c r="S473" i="3"/>
  <c r="S497" i="3"/>
  <c r="S456" i="3"/>
  <c r="S294" i="3"/>
  <c r="S340" i="3"/>
  <c r="S278" i="3"/>
  <c r="S430" i="3"/>
  <c r="S218" i="3"/>
  <c r="S267" i="3"/>
  <c r="S377" i="3"/>
  <c r="S264" i="3"/>
  <c r="S344" i="3"/>
  <c r="S542" i="3"/>
  <c r="S322" i="3"/>
  <c r="S235" i="3"/>
  <c r="S357" i="3"/>
  <c r="S418" i="3"/>
  <c r="S265" i="3"/>
  <c r="S288" i="3"/>
  <c r="T542" i="3"/>
  <c r="E526" i="3" l="1"/>
  <c r="E127" i="3"/>
  <c r="E172" i="3"/>
  <c r="E61" i="3"/>
  <c r="F526" i="3"/>
  <c r="F127" i="3"/>
  <c r="F172" i="3"/>
  <c r="F61" i="3"/>
  <c r="G526" i="3"/>
  <c r="G127" i="3"/>
  <c r="G172" i="3"/>
  <c r="G61" i="3"/>
  <c r="M526" i="3"/>
  <c r="M127" i="3"/>
  <c r="M172" i="3"/>
  <c r="M61" i="3"/>
  <c r="N526" i="3"/>
  <c r="N127" i="3"/>
  <c r="N172" i="3"/>
  <c r="N61" i="3"/>
  <c r="O526" i="3"/>
  <c r="O127" i="3"/>
  <c r="O172" i="3"/>
  <c r="O61" i="3"/>
  <c r="P526" i="3"/>
  <c r="P172" i="3"/>
  <c r="Q526" i="3"/>
  <c r="Q127" i="3"/>
  <c r="Q172" i="3"/>
  <c r="T526" i="3"/>
  <c r="E221" i="3" l="1"/>
  <c r="E496" i="3"/>
  <c r="E349" i="3"/>
  <c r="F221" i="3"/>
  <c r="F496" i="3"/>
  <c r="F349" i="3"/>
  <c r="G221" i="3"/>
  <c r="G496" i="3"/>
  <c r="G349" i="3"/>
  <c r="M221" i="3"/>
  <c r="M496" i="3"/>
  <c r="N496" i="3"/>
  <c r="N349" i="3"/>
  <c r="O221" i="3"/>
  <c r="O496" i="3"/>
  <c r="O349" i="3"/>
  <c r="P496" i="3"/>
  <c r="P349" i="3"/>
  <c r="Q221" i="3"/>
  <c r="Q496" i="3"/>
  <c r="Q349" i="3"/>
  <c r="S496" i="3"/>
  <c r="S349" i="3"/>
  <c r="T496" i="3"/>
  <c r="T349" i="3"/>
  <c r="E162" i="3" l="1"/>
  <c r="E176" i="3"/>
  <c r="E231" i="3"/>
  <c r="E407" i="3"/>
  <c r="F162" i="3"/>
  <c r="F176" i="3"/>
  <c r="F231" i="3"/>
  <c r="F407" i="3"/>
  <c r="G162" i="3"/>
  <c r="G176" i="3"/>
  <c r="G231" i="3"/>
  <c r="G407" i="3"/>
  <c r="M176" i="3"/>
  <c r="M231" i="3"/>
  <c r="M407" i="3"/>
  <c r="N162" i="3"/>
  <c r="N231" i="3"/>
  <c r="N407" i="3"/>
  <c r="O162" i="3"/>
  <c r="O407" i="3"/>
  <c r="P162" i="3"/>
  <c r="P231" i="3"/>
  <c r="P407" i="3"/>
  <c r="S162" i="3"/>
  <c r="S407" i="3"/>
  <c r="T162" i="3"/>
  <c r="T176" i="3"/>
  <c r="T231" i="3"/>
  <c r="T407" i="3"/>
  <c r="E272" i="3"/>
  <c r="E180" i="3"/>
  <c r="E134" i="3"/>
  <c r="E412" i="3"/>
  <c r="E65" i="3"/>
  <c r="E154" i="3"/>
  <c r="E191" i="3"/>
  <c r="E446" i="3"/>
  <c r="E155" i="3"/>
  <c r="E372" i="3"/>
  <c r="E469" i="3"/>
  <c r="E483" i="3"/>
  <c r="E118" i="3"/>
  <c r="E531" i="3"/>
  <c r="F272" i="3"/>
  <c r="F180" i="3"/>
  <c r="F134" i="3"/>
  <c r="F412" i="3"/>
  <c r="F65" i="3"/>
  <c r="F154" i="3"/>
  <c r="F191" i="3"/>
  <c r="F446" i="3"/>
  <c r="F155" i="3"/>
  <c r="F372" i="3"/>
  <c r="F469" i="3"/>
  <c r="F483" i="3"/>
  <c r="F118" i="3"/>
  <c r="F531" i="3"/>
  <c r="G272" i="3"/>
  <c r="G180" i="3"/>
  <c r="G134" i="3"/>
  <c r="G412" i="3"/>
  <c r="G65" i="3"/>
  <c r="G154" i="3"/>
  <c r="G191" i="3"/>
  <c r="G446" i="3"/>
  <c r="G155" i="3"/>
  <c r="G372" i="3"/>
  <c r="G469" i="3"/>
  <c r="G483" i="3"/>
  <c r="G118" i="3"/>
  <c r="G531" i="3"/>
  <c r="M272" i="3"/>
  <c r="M180" i="3"/>
  <c r="M412" i="3"/>
  <c r="M446" i="3"/>
  <c r="M372" i="3"/>
  <c r="M469" i="3"/>
  <c r="M483" i="3"/>
  <c r="M531" i="3"/>
  <c r="N272" i="3"/>
  <c r="N412" i="3"/>
  <c r="N191" i="3"/>
  <c r="N446" i="3"/>
  <c r="N155" i="3"/>
  <c r="N469" i="3"/>
  <c r="N483" i="3"/>
  <c r="N531" i="3"/>
  <c r="O272" i="3"/>
  <c r="O180" i="3"/>
  <c r="O412" i="3"/>
  <c r="O446" i="3"/>
  <c r="O372" i="3"/>
  <c r="O469" i="3"/>
  <c r="O483" i="3"/>
  <c r="O531" i="3"/>
  <c r="P272" i="3"/>
  <c r="P412" i="3"/>
  <c r="P191" i="3"/>
  <c r="P446" i="3"/>
  <c r="P372" i="3"/>
  <c r="P469" i="3"/>
  <c r="P483" i="3"/>
  <c r="P531" i="3"/>
  <c r="S272" i="3"/>
  <c r="S180" i="3"/>
  <c r="S412" i="3"/>
  <c r="S154" i="3"/>
  <c r="S446" i="3"/>
  <c r="S372" i="3"/>
  <c r="S469" i="3"/>
  <c r="S483" i="3"/>
  <c r="S531" i="3"/>
  <c r="T272" i="3"/>
  <c r="T180" i="3"/>
  <c r="T412" i="3"/>
  <c r="T65" i="3"/>
  <c r="T154" i="3"/>
  <c r="T191" i="3"/>
  <c r="T446" i="3"/>
  <c r="T155" i="3"/>
  <c r="T372" i="3"/>
  <c r="T469" i="3"/>
  <c r="T483" i="3"/>
  <c r="T118" i="3"/>
  <c r="T531" i="3"/>
  <c r="E499" i="3" l="1"/>
  <c r="F499" i="3"/>
  <c r="G499" i="3"/>
  <c r="M499" i="3"/>
  <c r="N499" i="3"/>
  <c r="O499" i="3"/>
  <c r="Q499" i="3"/>
  <c r="S499" i="3"/>
  <c r="T499" i="3"/>
  <c r="E140" i="3"/>
  <c r="E337" i="3"/>
  <c r="E351" i="3"/>
  <c r="E53" i="3"/>
  <c r="E471" i="3"/>
  <c r="E523" i="3"/>
  <c r="F140" i="3"/>
  <c r="F337" i="3"/>
  <c r="F351" i="3"/>
  <c r="F53" i="3"/>
  <c r="F471" i="3"/>
  <c r="F523" i="3"/>
  <c r="G140" i="3"/>
  <c r="G337" i="3"/>
  <c r="G351" i="3"/>
  <c r="G53" i="3"/>
  <c r="G471" i="3"/>
  <c r="G523" i="3"/>
  <c r="M140" i="3"/>
  <c r="M337" i="3"/>
  <c r="M351" i="3"/>
  <c r="M523" i="3"/>
  <c r="N140" i="3"/>
  <c r="N337" i="3"/>
  <c r="N351" i="3"/>
  <c r="N53" i="3"/>
  <c r="N471" i="3"/>
  <c r="N523" i="3"/>
  <c r="O140" i="3"/>
  <c r="O337" i="3"/>
  <c r="O351" i="3"/>
  <c r="O53" i="3"/>
  <c r="O471" i="3"/>
  <c r="O523" i="3"/>
  <c r="Q140" i="3"/>
  <c r="Q337" i="3"/>
  <c r="Q351" i="3"/>
  <c r="Q53" i="3"/>
  <c r="Q471" i="3"/>
  <c r="Q523" i="3"/>
  <c r="S140" i="3"/>
  <c r="S337" i="3"/>
  <c r="S351" i="3"/>
  <c r="S53" i="3"/>
  <c r="S471" i="3"/>
  <c r="S523" i="3"/>
  <c r="T140" i="3"/>
  <c r="T351" i="3"/>
  <c r="T471" i="3"/>
  <c r="T523" i="3"/>
  <c r="E341" i="3" l="1"/>
  <c r="E311" i="3"/>
  <c r="E508" i="3"/>
  <c r="E417" i="3"/>
  <c r="E434" i="3"/>
  <c r="E443" i="3"/>
  <c r="E85" i="3"/>
  <c r="E393" i="3"/>
  <c r="E102" i="3"/>
  <c r="E219" i="3"/>
  <c r="F341" i="3"/>
  <c r="F311" i="3"/>
  <c r="F508" i="3"/>
  <c r="F417" i="3"/>
  <c r="F434" i="3"/>
  <c r="F443" i="3"/>
  <c r="F85" i="3"/>
  <c r="F393" i="3"/>
  <c r="F102" i="3"/>
  <c r="F219" i="3"/>
  <c r="G341" i="3"/>
  <c r="G311" i="3"/>
  <c r="G508" i="3"/>
  <c r="G417" i="3"/>
  <c r="G434" i="3"/>
  <c r="G443" i="3"/>
  <c r="G85" i="3"/>
  <c r="G393" i="3"/>
  <c r="G102" i="3"/>
  <c r="G219" i="3"/>
  <c r="M341" i="3"/>
  <c r="M311" i="3"/>
  <c r="M508" i="3"/>
  <c r="M434" i="3"/>
  <c r="M443" i="3"/>
  <c r="M393" i="3"/>
  <c r="N341" i="3"/>
  <c r="N311" i="3"/>
  <c r="N508" i="3"/>
  <c r="N434" i="3"/>
  <c r="N443" i="3"/>
  <c r="N85" i="3"/>
  <c r="N393" i="3"/>
  <c r="P341" i="3"/>
  <c r="P311" i="3"/>
  <c r="P508" i="3"/>
  <c r="P434" i="3"/>
  <c r="P443" i="3"/>
  <c r="P85" i="3"/>
  <c r="P393" i="3"/>
  <c r="Q311" i="3"/>
  <c r="Q434" i="3"/>
  <c r="Q443" i="3"/>
  <c r="Q393" i="3"/>
  <c r="S341" i="3"/>
  <c r="S508" i="3"/>
  <c r="S417" i="3"/>
  <c r="S434" i="3"/>
  <c r="S443" i="3"/>
  <c r="S393" i="3"/>
  <c r="T341" i="3"/>
  <c r="T311" i="3"/>
  <c r="T508" i="3"/>
  <c r="T417" i="3"/>
  <c r="T434" i="3"/>
  <c r="T443" i="3"/>
  <c r="T85" i="3"/>
  <c r="T393" i="3"/>
  <c r="T102" i="3"/>
  <c r="T219" i="3"/>
  <c r="E286" i="3" l="1"/>
  <c r="F286" i="3"/>
  <c r="G286" i="3"/>
  <c r="M286" i="3"/>
  <c r="P286" i="3"/>
  <c r="Q286" i="3"/>
  <c r="S286" i="3"/>
  <c r="T286" i="3"/>
  <c r="E476" i="3" l="1"/>
  <c r="E400" i="3"/>
  <c r="E308" i="3"/>
  <c r="E277" i="3"/>
  <c r="E409" i="3"/>
  <c r="F476" i="3"/>
  <c r="F400" i="3"/>
  <c r="F308" i="3"/>
  <c r="F277" i="3"/>
  <c r="F409" i="3"/>
  <c r="G476" i="3"/>
  <c r="G400" i="3"/>
  <c r="G308" i="3"/>
  <c r="G277" i="3"/>
  <c r="G409" i="3"/>
  <c r="M476" i="3"/>
  <c r="M400" i="3"/>
  <c r="M308" i="3"/>
  <c r="M277" i="3"/>
  <c r="M409" i="3"/>
  <c r="O400" i="3"/>
  <c r="O409" i="3"/>
  <c r="P476" i="3"/>
  <c r="P400" i="3"/>
  <c r="P308" i="3"/>
  <c r="P277" i="3"/>
  <c r="P409" i="3"/>
  <c r="Q476" i="3"/>
  <c r="Q400" i="3"/>
  <c r="Q308" i="3"/>
  <c r="Q277" i="3"/>
  <c r="Q409" i="3"/>
  <c r="S476" i="3"/>
  <c r="S400" i="3"/>
  <c r="S308" i="3"/>
  <c r="S277" i="3"/>
  <c r="S409" i="3"/>
  <c r="T476" i="3"/>
  <c r="T400" i="3"/>
  <c r="T308" i="3"/>
  <c r="T277" i="3"/>
  <c r="T409" i="3"/>
  <c r="E206" i="3" l="1"/>
  <c r="E438" i="3"/>
  <c r="F206" i="3"/>
  <c r="F438" i="3"/>
  <c r="G206" i="3"/>
  <c r="G438" i="3"/>
  <c r="N438" i="3"/>
  <c r="O206" i="3"/>
  <c r="O438" i="3"/>
  <c r="P206" i="3"/>
  <c r="P438" i="3"/>
  <c r="Q206" i="3"/>
  <c r="Q438" i="3"/>
  <c r="S206" i="3"/>
  <c r="S438" i="3"/>
  <c r="T206" i="3"/>
  <c r="T438" i="3"/>
  <c r="T8" i="3" l="1"/>
  <c r="T5" i="3"/>
  <c r="T9" i="3"/>
  <c r="T113" i="3"/>
  <c r="T14" i="3"/>
  <c r="T22" i="3"/>
  <c r="T97" i="3"/>
  <c r="T7" i="3"/>
  <c r="T12" i="3"/>
  <c r="T26" i="3"/>
  <c r="T189" i="3"/>
  <c r="T11" i="3"/>
  <c r="T42" i="3"/>
  <c r="T45" i="3"/>
  <c r="T119" i="3"/>
  <c r="T214" i="3"/>
  <c r="T246" i="3"/>
  <c r="T21" i="3"/>
  <c r="T72" i="3"/>
  <c r="T62" i="3"/>
  <c r="T415" i="3"/>
  <c r="T114" i="3"/>
  <c r="T50" i="3"/>
  <c r="T31" i="3"/>
  <c r="T58" i="3"/>
  <c r="T6" i="3"/>
  <c r="T153" i="3"/>
  <c r="T122" i="3"/>
  <c r="T222" i="3"/>
  <c r="T210" i="3"/>
  <c r="T41" i="3"/>
  <c r="T295" i="3"/>
  <c r="T128" i="3"/>
  <c r="T43" i="3"/>
  <c r="T94" i="3"/>
  <c r="T156" i="3"/>
  <c r="T451" i="3"/>
  <c r="T382" i="3"/>
  <c r="T20" i="3"/>
  <c r="T75" i="3"/>
  <c r="T257" i="3"/>
  <c r="T64" i="3"/>
  <c r="T198" i="3"/>
  <c r="T33" i="3"/>
  <c r="T258" i="3"/>
  <c r="T84" i="3"/>
  <c r="T147" i="3"/>
  <c r="T71" i="3"/>
  <c r="T250" i="3"/>
  <c r="T178" i="3"/>
  <c r="T34" i="3"/>
  <c r="T152" i="3"/>
  <c r="T68" i="3"/>
  <c r="T109" i="3"/>
  <c r="T29" i="3"/>
  <c r="T269" i="3"/>
  <c r="T100" i="3"/>
  <c r="T238" i="3"/>
  <c r="T242" i="3"/>
  <c r="T49" i="3"/>
  <c r="T130" i="3"/>
  <c r="T13" i="3"/>
  <c r="T99" i="3"/>
  <c r="T82" i="3"/>
  <c r="T227" i="3"/>
  <c r="T186" i="3"/>
  <c r="T104" i="3"/>
  <c r="T217" i="3"/>
  <c r="T166" i="3"/>
  <c r="T63" i="3"/>
  <c r="T86" i="3"/>
  <c r="T161" i="3"/>
  <c r="T283" i="3"/>
  <c r="T184" i="3"/>
  <c r="T131" i="3"/>
  <c r="T116" i="3"/>
  <c r="T268" i="3"/>
  <c r="T149" i="3"/>
  <c r="T290" i="3"/>
  <c r="T475" i="3"/>
  <c r="T77" i="3"/>
  <c r="T142" i="3"/>
  <c r="T281" i="3"/>
  <c r="T56" i="3"/>
  <c r="T89" i="3"/>
  <c r="T37" i="3"/>
  <c r="T263" i="3"/>
  <c r="T88" i="3"/>
  <c r="T220" i="3"/>
  <c r="T517" i="3"/>
  <c r="T133" i="3"/>
  <c r="T83" i="3"/>
  <c r="T105" i="3"/>
  <c r="T424" i="3"/>
  <c r="T305" i="3"/>
  <c r="T92" i="3"/>
  <c r="T356" i="3"/>
  <c r="T211" i="3"/>
  <c r="T79" i="3"/>
  <c r="T253" i="3"/>
  <c r="T148" i="3"/>
  <c r="T226" i="3"/>
  <c r="T121" i="3"/>
  <c r="T159" i="3"/>
  <c r="T40" i="3"/>
  <c r="T163" i="3"/>
  <c r="T76" i="3"/>
  <c r="T300" i="3"/>
  <c r="T169" i="3"/>
  <c r="T324" i="3"/>
  <c r="T362" i="3"/>
  <c r="T236" i="3"/>
  <c r="T126" i="3"/>
  <c r="T98" i="3"/>
  <c r="T181" i="3"/>
  <c r="T112" i="3"/>
  <c r="T298" i="3"/>
  <c r="T259" i="3"/>
  <c r="T90" i="3"/>
  <c r="T204" i="3"/>
  <c r="T146" i="3"/>
  <c r="T139" i="3"/>
  <c r="T171" i="3"/>
  <c r="T284" i="3"/>
  <c r="T115" i="3"/>
  <c r="T192" i="3"/>
  <c r="T346" i="3"/>
  <c r="T384" i="3"/>
  <c r="T437" i="3"/>
  <c r="T202" i="3"/>
  <c r="T129" i="3"/>
  <c r="T195" i="3"/>
  <c r="T490" i="3"/>
  <c r="T111" i="3"/>
  <c r="T141" i="3"/>
  <c r="T73" i="3"/>
  <c r="T177" i="3"/>
  <c r="T137" i="3"/>
  <c r="T203" i="3"/>
  <c r="T457" i="3"/>
  <c r="T460" i="3"/>
  <c r="T96" i="3"/>
  <c r="T32" i="3"/>
  <c r="T125" i="3"/>
  <c r="T401" i="3"/>
  <c r="T363" i="3"/>
  <c r="T46" i="3"/>
  <c r="T347" i="3"/>
  <c r="T411" i="3"/>
  <c r="T444" i="3"/>
  <c r="T188" i="3"/>
  <c r="T360" i="3"/>
  <c r="T107" i="3"/>
  <c r="T145" i="3"/>
  <c r="T309" i="3"/>
  <c r="T120" i="3"/>
  <c r="T233" i="3"/>
  <c r="T150" i="3"/>
  <c r="T247" i="3"/>
  <c r="T70" i="3"/>
  <c r="T17" i="3"/>
  <c r="T296" i="3"/>
  <c r="T144" i="3"/>
  <c r="T245" i="3"/>
  <c r="T380" i="3"/>
  <c r="T240" i="3"/>
  <c r="T507" i="3"/>
  <c r="T389" i="3"/>
  <c r="T369" i="3"/>
  <c r="T453" i="3"/>
  <c r="T470" i="3"/>
  <c r="T51" i="3"/>
  <c r="T342" i="3"/>
  <c r="T488" i="3"/>
  <c r="T260" i="3"/>
  <c r="T379" i="3"/>
  <c r="T390" i="3"/>
  <c r="T538" i="3"/>
  <c r="T461" i="3"/>
  <c r="T365" i="3"/>
  <c r="T481" i="3"/>
  <c r="T477" i="3"/>
  <c r="T307" i="3"/>
  <c r="T314" i="3"/>
  <c r="T317" i="3"/>
  <c r="T157" i="3"/>
  <c r="T327" i="3"/>
  <c r="T55" i="3"/>
  <c r="T525" i="3"/>
  <c r="T388" i="3"/>
  <c r="T463" i="3"/>
  <c r="T503" i="3"/>
  <c r="T66" i="3"/>
  <c r="T510" i="3"/>
  <c r="T516" i="3"/>
  <c r="T509" i="3"/>
  <c r="T532" i="3"/>
  <c r="T383" i="3"/>
  <c r="T537" i="3"/>
  <c r="T108" i="3"/>
  <c r="T87" i="3"/>
  <c r="T440" i="3"/>
  <c r="T465" i="3"/>
  <c r="T38" i="3"/>
  <c r="T394" i="3"/>
  <c r="T289" i="3"/>
  <c r="T445" i="3"/>
  <c r="T67" i="3"/>
  <c r="T101" i="3"/>
  <c r="T462" i="3"/>
  <c r="T266" i="3"/>
  <c r="T466" i="3"/>
  <c r="T117" i="3"/>
  <c r="T93" i="3"/>
  <c r="T158" i="3"/>
  <c r="T539" i="3"/>
  <c r="T81" i="3"/>
  <c r="T414" i="3"/>
  <c r="T293" i="3"/>
  <c r="T429" i="3"/>
  <c r="T291" i="3"/>
  <c r="T230" i="3"/>
  <c r="T199" i="3"/>
  <c r="T160" i="3"/>
  <c r="T335" i="3"/>
  <c r="T223" i="3"/>
  <c r="T18" i="3"/>
  <c r="T275" i="3"/>
  <c r="T459" i="3"/>
  <c r="T354" i="3"/>
  <c r="T256" i="3"/>
  <c r="T402" i="3"/>
  <c r="S113" i="3"/>
  <c r="S189" i="3"/>
  <c r="S330" i="3"/>
  <c r="S246" i="3"/>
  <c r="S415" i="3"/>
  <c r="S114" i="3"/>
  <c r="S122" i="3"/>
  <c r="S210" i="3"/>
  <c r="S128" i="3"/>
  <c r="S156" i="3"/>
  <c r="S451" i="3"/>
  <c r="S382" i="3"/>
  <c r="S257" i="3"/>
  <c r="S71" i="3"/>
  <c r="S178" i="3"/>
  <c r="S109" i="3"/>
  <c r="S269" i="3"/>
  <c r="S238" i="3"/>
  <c r="S242" i="3"/>
  <c r="S99" i="3"/>
  <c r="S227" i="3"/>
  <c r="S186" i="3"/>
  <c r="S166" i="3"/>
  <c r="S161" i="3"/>
  <c r="S283" i="3"/>
  <c r="S268" i="3"/>
  <c r="S290" i="3"/>
  <c r="S475" i="3"/>
  <c r="S281" i="3"/>
  <c r="S263" i="3"/>
  <c r="S517" i="3"/>
  <c r="S229" i="3"/>
  <c r="S424" i="3"/>
  <c r="S92" i="3"/>
  <c r="S356" i="3"/>
  <c r="S211" i="3"/>
  <c r="S148" i="3"/>
  <c r="S121" i="3"/>
  <c r="S163" i="3"/>
  <c r="S76" i="3"/>
  <c r="S300" i="3"/>
  <c r="S324" i="3"/>
  <c r="S236" i="3"/>
  <c r="S298" i="3"/>
  <c r="S259" i="3"/>
  <c r="S204" i="3"/>
  <c r="S139" i="3"/>
  <c r="S115" i="3"/>
  <c r="S346" i="3"/>
  <c r="S384" i="3"/>
  <c r="S437" i="3"/>
  <c r="S202" i="3"/>
  <c r="S132" i="3"/>
  <c r="S177" i="3"/>
  <c r="S203" i="3"/>
  <c r="S457" i="3"/>
  <c r="S460" i="3"/>
  <c r="S363" i="3"/>
  <c r="S411" i="3"/>
  <c r="S444" i="3"/>
  <c r="S188" i="3"/>
  <c r="S360" i="3"/>
  <c r="S107" i="3"/>
  <c r="S120" i="3"/>
  <c r="S247" i="3"/>
  <c r="S296" i="3"/>
  <c r="S507" i="3"/>
  <c r="S389" i="3"/>
  <c r="S369" i="3"/>
  <c r="S453" i="3"/>
  <c r="S470" i="3"/>
  <c r="S342" i="3"/>
  <c r="S488" i="3"/>
  <c r="S379" i="3"/>
  <c r="S390" i="3"/>
  <c r="S538" i="3"/>
  <c r="S461" i="3"/>
  <c r="S365" i="3"/>
  <c r="S449" i="3"/>
  <c r="S370" i="3"/>
  <c r="S477" i="3"/>
  <c r="S307" i="3"/>
  <c r="S136" i="3"/>
  <c r="S317" i="3"/>
  <c r="S368" i="3"/>
  <c r="S327" i="3"/>
  <c r="S525" i="3"/>
  <c r="S208" i="3"/>
  <c r="S388" i="3"/>
  <c r="S463" i="3"/>
  <c r="S503" i="3"/>
  <c r="S532" i="3"/>
  <c r="S383" i="3"/>
  <c r="S537" i="3"/>
  <c r="S359" i="3"/>
  <c r="S440" i="3"/>
  <c r="S465" i="3"/>
  <c r="S167" i="3"/>
  <c r="S462" i="3"/>
  <c r="S266" i="3"/>
  <c r="S466" i="3"/>
  <c r="S158" i="3"/>
  <c r="S539" i="3"/>
  <c r="S213" i="3"/>
  <c r="S190" i="3"/>
  <c r="S293" i="3"/>
  <c r="S429" i="3"/>
  <c r="S291" i="3"/>
  <c r="S230" i="3"/>
  <c r="S199" i="3"/>
  <c r="S223" i="3"/>
  <c r="S459" i="3"/>
  <c r="S354" i="3"/>
  <c r="S256" i="3"/>
  <c r="S402" i="3"/>
  <c r="Q119" i="3"/>
  <c r="Q330" i="3"/>
  <c r="Q214" i="3"/>
  <c r="Q415" i="3"/>
  <c r="Q95" i="3"/>
  <c r="Q210" i="3"/>
  <c r="Q295" i="3"/>
  <c r="Q156" i="3"/>
  <c r="Q451" i="3"/>
  <c r="Q257" i="3"/>
  <c r="Q198" i="3"/>
  <c r="Q258" i="3"/>
  <c r="Q147" i="3"/>
  <c r="Q71" i="3"/>
  <c r="Q178" i="3"/>
  <c r="Q60" i="3"/>
  <c r="Q69" i="3"/>
  <c r="Q269" i="3"/>
  <c r="Q100" i="3"/>
  <c r="Q238" i="3"/>
  <c r="Q227" i="3"/>
  <c r="Q186" i="3"/>
  <c r="Q104" i="3"/>
  <c r="Q217" i="3"/>
  <c r="Q166" i="3"/>
  <c r="Q86" i="3"/>
  <c r="Q283" i="3"/>
  <c r="Q149" i="3"/>
  <c r="Q290" i="3"/>
  <c r="Q475" i="3"/>
  <c r="Q77" i="3"/>
  <c r="Q89" i="3"/>
  <c r="Q35" i="3"/>
  <c r="Q263" i="3"/>
  <c r="Q220" i="3"/>
  <c r="Q517" i="3"/>
  <c r="Q133" i="3"/>
  <c r="Q83" i="3"/>
  <c r="Q105" i="3"/>
  <c r="Q424" i="3"/>
  <c r="Q305" i="3"/>
  <c r="Q356" i="3"/>
  <c r="Q79" i="3"/>
  <c r="Q148" i="3"/>
  <c r="Q226" i="3"/>
  <c r="Q121" i="3"/>
  <c r="Q163" i="3"/>
  <c r="Q76" i="3"/>
  <c r="Q324" i="3"/>
  <c r="Q181" i="3"/>
  <c r="Q298" i="3"/>
  <c r="Q259" i="3"/>
  <c r="Q204" i="3"/>
  <c r="Q139" i="3"/>
  <c r="Q171" i="3"/>
  <c r="Q284" i="3"/>
  <c r="Q115" i="3"/>
  <c r="Q346" i="3"/>
  <c r="Q384" i="3"/>
  <c r="Q437" i="3"/>
  <c r="Q132" i="3"/>
  <c r="Q195" i="3"/>
  <c r="Q490" i="3"/>
  <c r="Q73" i="3"/>
  <c r="Q177" i="3"/>
  <c r="Q457" i="3"/>
  <c r="Q460" i="3"/>
  <c r="Q125" i="3"/>
  <c r="Q401" i="3"/>
  <c r="Q363" i="3"/>
  <c r="Q347" i="3"/>
  <c r="Q320" i="3"/>
  <c r="Q411" i="3"/>
  <c r="Q444" i="3"/>
  <c r="Q360" i="3"/>
  <c r="Q107" i="3"/>
  <c r="Q145" i="3"/>
  <c r="Q309" i="3"/>
  <c r="Q233" i="3"/>
  <c r="Q150" i="3"/>
  <c r="Q296" i="3"/>
  <c r="Q144" i="3"/>
  <c r="Q380" i="3"/>
  <c r="Q507" i="3"/>
  <c r="Q389" i="3"/>
  <c r="Q470" i="3"/>
  <c r="Q342" i="3"/>
  <c r="Q260" i="3"/>
  <c r="Q379" i="3"/>
  <c r="Q390" i="3"/>
  <c r="Q538" i="3"/>
  <c r="Q461" i="3"/>
  <c r="Q365" i="3"/>
  <c r="Q481" i="3"/>
  <c r="Q449" i="3"/>
  <c r="Q370" i="3"/>
  <c r="Q477" i="3"/>
  <c r="Q307" i="3"/>
  <c r="Q314" i="3"/>
  <c r="Q136" i="3"/>
  <c r="Q317" i="3"/>
  <c r="Q368" i="3"/>
  <c r="Q327" i="3"/>
  <c r="Q525" i="3"/>
  <c r="Q208" i="3"/>
  <c r="Q388" i="3"/>
  <c r="Q503" i="3"/>
  <c r="Q510" i="3"/>
  <c r="Q516" i="3"/>
  <c r="Q509" i="3"/>
  <c r="Q532" i="3"/>
  <c r="Q383" i="3"/>
  <c r="Q537" i="3"/>
  <c r="Q359" i="3"/>
  <c r="Q440" i="3"/>
  <c r="Q394" i="3"/>
  <c r="Q167" i="3"/>
  <c r="Q289" i="3"/>
  <c r="Q445" i="3"/>
  <c r="Q266" i="3"/>
  <c r="Q466" i="3"/>
  <c r="Q539" i="3"/>
  <c r="Q414" i="3"/>
  <c r="Q213" i="3"/>
  <c r="Q190" i="3"/>
  <c r="Q293" i="3"/>
  <c r="Q429" i="3"/>
  <c r="Q74" i="3"/>
  <c r="Q230" i="3"/>
  <c r="Q160" i="3"/>
  <c r="Q223" i="3"/>
  <c r="Q275" i="3"/>
  <c r="Q459" i="3"/>
  <c r="Q402" i="3"/>
  <c r="P113" i="3"/>
  <c r="P97" i="3"/>
  <c r="P119" i="3"/>
  <c r="P330" i="3"/>
  <c r="P246" i="3"/>
  <c r="P415" i="3"/>
  <c r="P122" i="3"/>
  <c r="P222" i="3"/>
  <c r="P295" i="3"/>
  <c r="P94" i="3"/>
  <c r="P156" i="3"/>
  <c r="P451" i="3"/>
  <c r="P382" i="3"/>
  <c r="P64" i="3"/>
  <c r="P198" i="3"/>
  <c r="P258" i="3"/>
  <c r="P147" i="3"/>
  <c r="P178" i="3"/>
  <c r="P152" i="3"/>
  <c r="P109" i="3"/>
  <c r="P269" i="3"/>
  <c r="P238" i="3"/>
  <c r="P242" i="3"/>
  <c r="P82" i="3"/>
  <c r="P227" i="3"/>
  <c r="P186" i="3"/>
  <c r="P217" i="3"/>
  <c r="P166" i="3"/>
  <c r="P63" i="3"/>
  <c r="P86" i="3"/>
  <c r="P170" i="3"/>
  <c r="P161" i="3"/>
  <c r="P283" i="3"/>
  <c r="P184" i="3"/>
  <c r="P52" i="3"/>
  <c r="P268" i="3"/>
  <c r="P475" i="3"/>
  <c r="P142" i="3"/>
  <c r="P281" i="3"/>
  <c r="P263" i="3"/>
  <c r="P88" i="3"/>
  <c r="P517" i="3"/>
  <c r="P229" i="3"/>
  <c r="P83" i="3"/>
  <c r="P105" i="3"/>
  <c r="P424" i="3"/>
  <c r="P305" i="3"/>
  <c r="P356" i="3"/>
  <c r="P211" i="3"/>
  <c r="P148" i="3"/>
  <c r="P226" i="3"/>
  <c r="P159" i="3"/>
  <c r="P163" i="3"/>
  <c r="P300" i="3"/>
  <c r="P169" i="3"/>
  <c r="P324" i="3"/>
  <c r="P362" i="3"/>
  <c r="P236" i="3"/>
  <c r="P298" i="3"/>
  <c r="P259" i="3"/>
  <c r="P146" i="3"/>
  <c r="P284" i="3"/>
  <c r="P115" i="3"/>
  <c r="P384" i="3"/>
  <c r="P437" i="3"/>
  <c r="P202" i="3"/>
  <c r="P129" i="3"/>
  <c r="P195" i="3"/>
  <c r="P490" i="3"/>
  <c r="P177" i="3"/>
  <c r="P137" i="3"/>
  <c r="P203" i="3"/>
  <c r="P457" i="3"/>
  <c r="P460" i="3"/>
  <c r="P125" i="3"/>
  <c r="P401" i="3"/>
  <c r="P363" i="3"/>
  <c r="P347" i="3"/>
  <c r="P411" i="3"/>
  <c r="P444" i="3"/>
  <c r="P360" i="3"/>
  <c r="P107" i="3"/>
  <c r="P309" i="3"/>
  <c r="P120" i="3"/>
  <c r="P247" i="3"/>
  <c r="P296" i="3"/>
  <c r="P245" i="3"/>
  <c r="P380" i="3"/>
  <c r="P507" i="3"/>
  <c r="P389" i="3"/>
  <c r="P369" i="3"/>
  <c r="P453" i="3"/>
  <c r="P470" i="3"/>
  <c r="P342" i="3"/>
  <c r="P260" i="3"/>
  <c r="P379" i="3"/>
  <c r="P390" i="3"/>
  <c r="P538" i="3"/>
  <c r="P461" i="3"/>
  <c r="P365" i="3"/>
  <c r="P481" i="3"/>
  <c r="P449" i="3"/>
  <c r="P477" i="3"/>
  <c r="P307" i="3"/>
  <c r="P314" i="3"/>
  <c r="P317" i="3"/>
  <c r="P368" i="3"/>
  <c r="P525" i="3"/>
  <c r="P463" i="3"/>
  <c r="P503" i="3"/>
  <c r="P516" i="3"/>
  <c r="P509" i="3"/>
  <c r="P532" i="3"/>
  <c r="P383" i="3"/>
  <c r="P537" i="3"/>
  <c r="P359" i="3"/>
  <c r="P440" i="3"/>
  <c r="P465" i="3"/>
  <c r="P167" i="3"/>
  <c r="P445" i="3"/>
  <c r="P462" i="3"/>
  <c r="P466" i="3"/>
  <c r="P158" i="3"/>
  <c r="P539" i="3"/>
  <c r="P213" i="3"/>
  <c r="P190" i="3"/>
  <c r="P293" i="3"/>
  <c r="P429" i="3"/>
  <c r="P291" i="3"/>
  <c r="P199" i="3"/>
  <c r="P335" i="3"/>
  <c r="P223" i="3"/>
  <c r="P275" i="3"/>
  <c r="P459" i="3"/>
  <c r="P354" i="3"/>
  <c r="P256" i="3"/>
  <c r="P402" i="3"/>
  <c r="O189" i="3"/>
  <c r="O330" i="3"/>
  <c r="O214" i="3"/>
  <c r="O246" i="3"/>
  <c r="O415" i="3"/>
  <c r="O222" i="3"/>
  <c r="O295" i="3"/>
  <c r="O128" i="3"/>
  <c r="O451" i="3"/>
  <c r="O382" i="3"/>
  <c r="O75" i="3"/>
  <c r="O257" i="3"/>
  <c r="O258" i="3"/>
  <c r="O147" i="3"/>
  <c r="O178" i="3"/>
  <c r="O152" i="3"/>
  <c r="O269" i="3"/>
  <c r="O242" i="3"/>
  <c r="O130" i="3"/>
  <c r="O25" i="3"/>
  <c r="O104" i="3"/>
  <c r="O217" i="3"/>
  <c r="O166" i="3"/>
  <c r="O170" i="3"/>
  <c r="O283" i="3"/>
  <c r="O268" i="3"/>
  <c r="O290" i="3"/>
  <c r="O475" i="3"/>
  <c r="O281" i="3"/>
  <c r="O35" i="3"/>
  <c r="O37" i="3"/>
  <c r="O263" i="3"/>
  <c r="O517" i="3"/>
  <c r="O229" i="3"/>
  <c r="O105" i="3"/>
  <c r="O424" i="3"/>
  <c r="O305" i="3"/>
  <c r="O356" i="3"/>
  <c r="O159" i="3"/>
  <c r="O169" i="3"/>
  <c r="O362" i="3"/>
  <c r="O236" i="3"/>
  <c r="O98" i="3"/>
  <c r="O24" i="3"/>
  <c r="O298" i="3"/>
  <c r="O183" i="3"/>
  <c r="O346" i="3"/>
  <c r="O384" i="3"/>
  <c r="O202" i="3"/>
  <c r="O132" i="3"/>
  <c r="O195" i="3"/>
  <c r="O490" i="3"/>
  <c r="O73" i="3"/>
  <c r="O137" i="3"/>
  <c r="O203" i="3"/>
  <c r="O457" i="3"/>
  <c r="O460" i="3"/>
  <c r="O401" i="3"/>
  <c r="O363" i="3"/>
  <c r="O347" i="3"/>
  <c r="O320" i="3"/>
  <c r="O54" i="3"/>
  <c r="O411" i="3"/>
  <c r="O444" i="3"/>
  <c r="O360" i="3"/>
  <c r="O309" i="3"/>
  <c r="O233" i="3"/>
  <c r="O296" i="3"/>
  <c r="O245" i="3"/>
  <c r="O507" i="3"/>
  <c r="O369" i="3"/>
  <c r="O453" i="3"/>
  <c r="O470" i="3"/>
  <c r="O342" i="3"/>
  <c r="O488" i="3"/>
  <c r="O379" i="3"/>
  <c r="O390" i="3"/>
  <c r="O538" i="3"/>
  <c r="O461" i="3"/>
  <c r="O481" i="3"/>
  <c r="O449" i="3"/>
  <c r="O370" i="3"/>
  <c r="O477" i="3"/>
  <c r="O314" i="3"/>
  <c r="O136" i="3"/>
  <c r="O317" i="3"/>
  <c r="O157" i="3"/>
  <c r="O368" i="3"/>
  <c r="O327" i="3"/>
  <c r="O525" i="3"/>
  <c r="O208" i="3"/>
  <c r="O388" i="3"/>
  <c r="O463" i="3"/>
  <c r="O503" i="3"/>
  <c r="O510" i="3"/>
  <c r="O516" i="3"/>
  <c r="O509" i="3"/>
  <c r="O532" i="3"/>
  <c r="O537" i="3"/>
  <c r="O359" i="3"/>
  <c r="O440" i="3"/>
  <c r="O465" i="3"/>
  <c r="O167" i="3"/>
  <c r="O445" i="3"/>
  <c r="O462" i="3"/>
  <c r="O266" i="3"/>
  <c r="O466" i="3"/>
  <c r="O158" i="3"/>
  <c r="O539" i="3"/>
  <c r="O213" i="3"/>
  <c r="O190" i="3"/>
  <c r="O293" i="3"/>
  <c r="O429" i="3"/>
  <c r="O291" i="3"/>
  <c r="O160" i="3"/>
  <c r="O223" i="3"/>
  <c r="O275" i="3"/>
  <c r="O459" i="3"/>
  <c r="O354" i="3"/>
  <c r="O402" i="3"/>
  <c r="N113" i="3"/>
  <c r="N189" i="3"/>
  <c r="N119" i="3"/>
  <c r="N330" i="3"/>
  <c r="N214" i="3"/>
  <c r="N246" i="3"/>
  <c r="N415" i="3"/>
  <c r="N95" i="3"/>
  <c r="N153" i="3"/>
  <c r="N222" i="3"/>
  <c r="N210" i="3"/>
  <c r="N295" i="3"/>
  <c r="N128" i="3"/>
  <c r="N94" i="3"/>
  <c r="N156" i="3"/>
  <c r="N451" i="3"/>
  <c r="N382" i="3"/>
  <c r="N75" i="3"/>
  <c r="N257" i="3"/>
  <c r="N198" i="3"/>
  <c r="N258" i="3"/>
  <c r="N60" i="3"/>
  <c r="N152" i="3"/>
  <c r="N242" i="3"/>
  <c r="N130" i="3"/>
  <c r="N82" i="3"/>
  <c r="N186" i="3"/>
  <c r="N104" i="3"/>
  <c r="N217" i="3"/>
  <c r="N166" i="3"/>
  <c r="N86" i="3"/>
  <c r="N170" i="3"/>
  <c r="N78" i="3"/>
  <c r="N161" i="3"/>
  <c r="N283" i="3"/>
  <c r="N268" i="3"/>
  <c r="N290" i="3"/>
  <c r="N475" i="3"/>
  <c r="N77" i="3"/>
  <c r="N142" i="3"/>
  <c r="N281" i="3"/>
  <c r="N89" i="3"/>
  <c r="N39" i="3"/>
  <c r="N35" i="3"/>
  <c r="N220" i="3"/>
  <c r="N229" i="3"/>
  <c r="N105" i="3"/>
  <c r="N424" i="3"/>
  <c r="N305" i="3"/>
  <c r="N356" i="3"/>
  <c r="N79" i="3"/>
  <c r="N226" i="3"/>
  <c r="N159" i="3"/>
  <c r="N40" i="3"/>
  <c r="N76" i="3"/>
  <c r="N300" i="3"/>
  <c r="N362" i="3"/>
  <c r="N236" i="3"/>
  <c r="N126" i="3"/>
  <c r="N181" i="3"/>
  <c r="N298" i="3"/>
  <c r="N259" i="3"/>
  <c r="N183" i="3"/>
  <c r="N90" i="3"/>
  <c r="N146" i="3"/>
  <c r="N139" i="3"/>
  <c r="N171" i="3"/>
  <c r="N284" i="3"/>
  <c r="N115" i="3"/>
  <c r="N384" i="3"/>
  <c r="N437" i="3"/>
  <c r="N129" i="3"/>
  <c r="N132" i="3"/>
  <c r="N195" i="3"/>
  <c r="N490" i="3"/>
  <c r="N137" i="3"/>
  <c r="N401" i="3"/>
  <c r="N347" i="3"/>
  <c r="N320" i="3"/>
  <c r="N411" i="3"/>
  <c r="N188" i="3"/>
  <c r="N309" i="3"/>
  <c r="N233" i="3"/>
  <c r="N144" i="3"/>
  <c r="N245" i="3"/>
  <c r="N240" i="3"/>
  <c r="N507" i="3"/>
  <c r="N453" i="3"/>
  <c r="N342" i="3"/>
  <c r="N488" i="3"/>
  <c r="N260" i="3"/>
  <c r="N379" i="3"/>
  <c r="N538" i="3"/>
  <c r="N365" i="3"/>
  <c r="N481" i="3"/>
  <c r="N449" i="3"/>
  <c r="N370" i="3"/>
  <c r="N477" i="3"/>
  <c r="N314" i="3"/>
  <c r="N136" i="3"/>
  <c r="N317" i="3"/>
  <c r="N368" i="3"/>
  <c r="N327" i="3"/>
  <c r="N525" i="3"/>
  <c r="N388" i="3"/>
  <c r="N463" i="3"/>
  <c r="N503" i="3"/>
  <c r="N510" i="3"/>
  <c r="N516" i="3"/>
  <c r="N509" i="3"/>
  <c r="N532" i="3"/>
  <c r="N383" i="3"/>
  <c r="N537" i="3"/>
  <c r="N359" i="3"/>
  <c r="N440" i="3"/>
  <c r="N465" i="3"/>
  <c r="N394" i="3"/>
  <c r="N167" i="3"/>
  <c r="N289" i="3"/>
  <c r="N445" i="3"/>
  <c r="N462" i="3"/>
  <c r="N266" i="3"/>
  <c r="N466" i="3"/>
  <c r="N117" i="3"/>
  <c r="N539" i="3"/>
  <c r="N414" i="3"/>
  <c r="N213" i="3"/>
  <c r="N190" i="3"/>
  <c r="N293" i="3"/>
  <c r="N429" i="3"/>
  <c r="N291" i="3"/>
  <c r="N199" i="3"/>
  <c r="N160" i="3"/>
  <c r="N275" i="3"/>
  <c r="N459" i="3"/>
  <c r="N354" i="3"/>
  <c r="N256" i="3"/>
  <c r="N402" i="3"/>
  <c r="E87" i="3"/>
  <c r="E440" i="3"/>
  <c r="E465" i="3"/>
  <c r="E38" i="3"/>
  <c r="E394" i="3"/>
  <c r="E167" i="3"/>
  <c r="E289" i="3"/>
  <c r="E445" i="3"/>
  <c r="E67" i="3"/>
  <c r="E101" i="3"/>
  <c r="E462" i="3"/>
  <c r="E266" i="3"/>
  <c r="E466" i="3"/>
  <c r="E117" i="3"/>
  <c r="E93" i="3"/>
  <c r="E158" i="3"/>
  <c r="E539" i="3"/>
  <c r="E81" i="3"/>
  <c r="E414" i="3"/>
  <c r="E213" i="3"/>
  <c r="E190" i="3"/>
  <c r="E293" i="3"/>
  <c r="E429" i="3"/>
  <c r="E291" i="3"/>
  <c r="E74" i="3"/>
  <c r="E230" i="3"/>
  <c r="E199" i="3"/>
  <c r="E160" i="3"/>
  <c r="E335" i="3"/>
  <c r="E223" i="3"/>
  <c r="E18" i="3"/>
  <c r="E275" i="3"/>
  <c r="E459" i="3"/>
  <c r="E354" i="3"/>
  <c r="E48" i="3"/>
  <c r="E256" i="3"/>
  <c r="E402" i="3"/>
  <c r="F87" i="3"/>
  <c r="F440" i="3"/>
  <c r="F465" i="3"/>
  <c r="F38" i="3"/>
  <c r="F394" i="3"/>
  <c r="F167" i="3"/>
  <c r="F289" i="3"/>
  <c r="F445" i="3"/>
  <c r="F67" i="3"/>
  <c r="F101" i="3"/>
  <c r="F462" i="3"/>
  <c r="F266" i="3"/>
  <c r="F466" i="3"/>
  <c r="F117" i="3"/>
  <c r="F93" i="3"/>
  <c r="F158" i="3"/>
  <c r="F539" i="3"/>
  <c r="F81" i="3"/>
  <c r="F414" i="3"/>
  <c r="F213" i="3"/>
  <c r="F190" i="3"/>
  <c r="F293" i="3"/>
  <c r="F429" i="3"/>
  <c r="F291" i="3"/>
  <c r="F74" i="3"/>
  <c r="F230" i="3"/>
  <c r="F199" i="3"/>
  <c r="F160" i="3"/>
  <c r="F335" i="3"/>
  <c r="F223" i="3"/>
  <c r="F18" i="3"/>
  <c r="F275" i="3"/>
  <c r="F459" i="3"/>
  <c r="F354" i="3"/>
  <c r="F48" i="3"/>
  <c r="F256" i="3"/>
  <c r="F402" i="3"/>
  <c r="G87" i="3"/>
  <c r="G440" i="3"/>
  <c r="G465" i="3"/>
  <c r="G38" i="3"/>
  <c r="G394" i="3"/>
  <c r="G167" i="3"/>
  <c r="G289" i="3"/>
  <c r="G445" i="3"/>
  <c r="G67" i="3"/>
  <c r="G101" i="3"/>
  <c r="G462" i="3"/>
  <c r="G266" i="3"/>
  <c r="G466" i="3"/>
  <c r="G117" i="3"/>
  <c r="G93" i="3"/>
  <c r="G158" i="3"/>
  <c r="G539" i="3"/>
  <c r="G81" i="3"/>
  <c r="G414" i="3"/>
  <c r="G213" i="3"/>
  <c r="G190" i="3"/>
  <c r="G293" i="3"/>
  <c r="G429" i="3"/>
  <c r="G291" i="3"/>
  <c r="G74" i="3"/>
  <c r="G230" i="3"/>
  <c r="G199" i="3"/>
  <c r="G160" i="3"/>
  <c r="G335" i="3"/>
  <c r="G223" i="3"/>
  <c r="G18" i="3"/>
  <c r="G275" i="3"/>
  <c r="G459" i="3"/>
  <c r="G354" i="3"/>
  <c r="G48" i="3"/>
  <c r="G256" i="3"/>
  <c r="G402" i="3"/>
  <c r="AB1" i="19" l="1"/>
  <c r="E509" i="3" l="1"/>
  <c r="E245" i="3"/>
  <c r="F509" i="3"/>
  <c r="F245" i="3"/>
  <c r="G509" i="3"/>
  <c r="G245" i="3"/>
  <c r="E40" i="3" l="1"/>
  <c r="E51" i="3"/>
  <c r="E70" i="3"/>
  <c r="F40" i="3"/>
  <c r="F51" i="3"/>
  <c r="F70" i="3"/>
  <c r="G40" i="3"/>
  <c r="G51" i="3"/>
  <c r="G70" i="3"/>
  <c r="E510" i="3" l="1"/>
  <c r="F510" i="3"/>
  <c r="G510" i="3"/>
  <c r="E202" i="3" l="1"/>
  <c r="E347" i="3"/>
  <c r="E342" i="3"/>
  <c r="E463" i="3"/>
  <c r="E108" i="3"/>
  <c r="F202" i="3"/>
  <c r="F347" i="3"/>
  <c r="F342" i="3"/>
  <c r="F463" i="3"/>
  <c r="F108" i="3"/>
  <c r="G202" i="3"/>
  <c r="G347" i="3"/>
  <c r="G342" i="3"/>
  <c r="G463" i="3"/>
  <c r="G108" i="3"/>
  <c r="E327" i="3" l="1"/>
  <c r="F327" i="3"/>
  <c r="G327" i="3"/>
  <c r="E96" i="3" l="1"/>
  <c r="E145" i="3"/>
  <c r="E309" i="3"/>
  <c r="E150" i="3"/>
  <c r="E17" i="3"/>
  <c r="F96" i="3"/>
  <c r="F145" i="3"/>
  <c r="F309" i="3"/>
  <c r="F150" i="3"/>
  <c r="F17" i="3"/>
  <c r="G96" i="3"/>
  <c r="G145" i="3"/>
  <c r="G309" i="3"/>
  <c r="G150" i="3"/>
  <c r="G17" i="3"/>
  <c r="E126" i="3" l="1"/>
  <c r="E314" i="3"/>
  <c r="E66" i="3"/>
  <c r="E24" i="3"/>
  <c r="E141" i="3"/>
  <c r="E55" i="3"/>
  <c r="E46" i="3"/>
  <c r="E217" i="3"/>
  <c r="E259" i="3"/>
  <c r="E137" i="3"/>
  <c r="E112" i="3"/>
  <c r="E144" i="3"/>
  <c r="E388" i="3"/>
  <c r="E203" i="3"/>
  <c r="E365" i="3"/>
  <c r="E90" i="3"/>
  <c r="E195" i="3"/>
  <c r="E383" i="3"/>
  <c r="E15" i="3"/>
  <c r="E411" i="3"/>
  <c r="E169" i="3"/>
  <c r="E380" i="3"/>
  <c r="E120" i="3"/>
  <c r="E307" i="3"/>
  <c r="E240" i="3"/>
  <c r="F126" i="3"/>
  <c r="F314" i="3"/>
  <c r="F66" i="3"/>
  <c r="F24" i="3"/>
  <c r="F141" i="3"/>
  <c r="F55" i="3"/>
  <c r="F46" i="3"/>
  <c r="F217" i="3"/>
  <c r="F259" i="3"/>
  <c r="F137" i="3"/>
  <c r="F112" i="3"/>
  <c r="F144" i="3"/>
  <c r="F388" i="3"/>
  <c r="F203" i="3"/>
  <c r="F365" i="3"/>
  <c r="F90" i="3"/>
  <c r="F195" i="3"/>
  <c r="F383" i="3"/>
  <c r="F15" i="3"/>
  <c r="F411" i="3"/>
  <c r="F169" i="3"/>
  <c r="F380" i="3"/>
  <c r="F120" i="3"/>
  <c r="F307" i="3"/>
  <c r="F240" i="3"/>
  <c r="G126" i="3"/>
  <c r="G314" i="3"/>
  <c r="G66" i="3"/>
  <c r="G24" i="3"/>
  <c r="G141" i="3"/>
  <c r="G55" i="3"/>
  <c r="G46" i="3"/>
  <c r="G217" i="3"/>
  <c r="G259" i="3"/>
  <c r="G137" i="3"/>
  <c r="G112" i="3"/>
  <c r="G144" i="3"/>
  <c r="G388" i="3"/>
  <c r="G203" i="3"/>
  <c r="G365" i="3"/>
  <c r="G90" i="3"/>
  <c r="G195" i="3"/>
  <c r="G383" i="3"/>
  <c r="G15" i="3"/>
  <c r="G411" i="3"/>
  <c r="G169" i="3"/>
  <c r="G380" i="3"/>
  <c r="G120" i="3"/>
  <c r="G307" i="3"/>
  <c r="G240" i="3"/>
  <c r="E461" i="3" l="1"/>
  <c r="E208" i="3"/>
  <c r="E390" i="3"/>
  <c r="E444" i="3"/>
  <c r="F461" i="3"/>
  <c r="F208" i="3"/>
  <c r="F390" i="3"/>
  <c r="F444" i="3"/>
  <c r="G461" i="3"/>
  <c r="G208" i="3"/>
  <c r="G390" i="3"/>
  <c r="G444" i="3"/>
  <c r="E300" i="3" l="1"/>
  <c r="E20" i="3"/>
  <c r="F300" i="3"/>
  <c r="F20" i="3"/>
  <c r="G300" i="3"/>
  <c r="G20" i="3"/>
  <c r="E32" i="3" l="1"/>
  <c r="E125" i="3"/>
  <c r="E129" i="3"/>
  <c r="E369" i="3"/>
  <c r="F32" i="3"/>
  <c r="F125" i="3"/>
  <c r="F129" i="3"/>
  <c r="F369" i="3"/>
  <c r="G32" i="3"/>
  <c r="G125" i="3"/>
  <c r="G129" i="3"/>
  <c r="G369" i="3"/>
  <c r="E253" i="3"/>
  <c r="F253" i="3"/>
  <c r="G253" i="3"/>
  <c r="E34" i="3"/>
  <c r="F34" i="3"/>
  <c r="G34" i="3"/>
  <c r="F242" i="3" l="1"/>
  <c r="F189" i="3"/>
  <c r="F19" i="3"/>
  <c r="E23" i="3"/>
  <c r="E113" i="3"/>
  <c r="E5" i="3"/>
  <c r="E16" i="3"/>
  <c r="E97" i="3"/>
  <c r="E22" i="3"/>
  <c r="E27" i="3"/>
  <c r="E214" i="3"/>
  <c r="E189" i="3"/>
  <c r="E11" i="3"/>
  <c r="E28" i="3"/>
  <c r="E47" i="3"/>
  <c r="E14" i="3"/>
  <c r="E26" i="3"/>
  <c r="E119" i="3"/>
  <c r="E19" i="3"/>
  <c r="E12" i="3"/>
  <c r="E9" i="3"/>
  <c r="E246" i="3"/>
  <c r="E45" i="3"/>
  <c r="E31" i="3"/>
  <c r="E30" i="3"/>
  <c r="E62" i="3"/>
  <c r="E95" i="3"/>
  <c r="E122" i="3"/>
  <c r="E153" i="3"/>
  <c r="E451" i="3"/>
  <c r="E330" i="3"/>
  <c r="E58" i="3"/>
  <c r="E10" i="3"/>
  <c r="E42" i="3"/>
  <c r="E21" i="3"/>
  <c r="E114" i="3"/>
  <c r="E50" i="3"/>
  <c r="E222" i="3"/>
  <c r="E382" i="3"/>
  <c r="E128" i="3"/>
  <c r="E94" i="3"/>
  <c r="E210" i="3"/>
  <c r="E6" i="3"/>
  <c r="E7" i="3"/>
  <c r="E41" i="3"/>
  <c r="E75" i="3"/>
  <c r="E152" i="3"/>
  <c r="E295" i="3"/>
  <c r="E59" i="3"/>
  <c r="E72" i="3"/>
  <c r="E56" i="3"/>
  <c r="E105" i="3"/>
  <c r="E84" i="3"/>
  <c r="E147" i="3"/>
  <c r="E268" i="3"/>
  <c r="E250" i="3"/>
  <c r="E356" i="3"/>
  <c r="E13" i="3"/>
  <c r="E258" i="3"/>
  <c r="E166" i="3"/>
  <c r="E156" i="3"/>
  <c r="E43" i="3"/>
  <c r="E63" i="3"/>
  <c r="E198" i="3"/>
  <c r="E33" i="3"/>
  <c r="E415" i="3"/>
  <c r="E57" i="3"/>
  <c r="E39" i="3"/>
  <c r="E86" i="3"/>
  <c r="E78" i="3"/>
  <c r="E227" i="3"/>
  <c r="E29" i="3"/>
  <c r="E49" i="3"/>
  <c r="E142" i="3"/>
  <c r="E68" i="3"/>
  <c r="E64" i="3"/>
  <c r="E99" i="3"/>
  <c r="E36" i="3"/>
  <c r="E242" i="3"/>
  <c r="E238" i="3"/>
  <c r="E116" i="3"/>
  <c r="E109" i="3"/>
  <c r="E170" i="3"/>
  <c r="E161" i="3"/>
  <c r="E281" i="3"/>
  <c r="E475" i="3"/>
  <c r="E37" i="3"/>
  <c r="E284" i="3"/>
  <c r="E60" i="3"/>
  <c r="E71" i="3"/>
  <c r="E178" i="3"/>
  <c r="E362" i="3"/>
  <c r="E149" i="3"/>
  <c r="E269" i="3"/>
  <c r="E177" i="3"/>
  <c r="E257" i="3"/>
  <c r="E111" i="3"/>
  <c r="E88" i="3"/>
  <c r="E115" i="3"/>
  <c r="E204" i="3"/>
  <c r="E424" i="3"/>
  <c r="E35" i="3"/>
  <c r="E73" i="3"/>
  <c r="E517" i="3"/>
  <c r="E159" i="3"/>
  <c r="E324" i="3"/>
  <c r="E236" i="3"/>
  <c r="E260" i="3"/>
  <c r="E100" i="3"/>
  <c r="E107" i="3"/>
  <c r="E82" i="3"/>
  <c r="E229" i="3"/>
  <c r="E133" i="3"/>
  <c r="E104" i="3"/>
  <c r="E25" i="3"/>
  <c r="E290" i="3"/>
  <c r="E148" i="3"/>
  <c r="E184" i="3"/>
  <c r="E186" i="3"/>
  <c r="E92" i="3"/>
  <c r="E69" i="3"/>
  <c r="E226" i="3"/>
  <c r="E220" i="3"/>
  <c r="E263" i="3"/>
  <c r="E131" i="3"/>
  <c r="E389" i="3"/>
  <c r="E283" i="3"/>
  <c r="E437" i="3"/>
  <c r="E183" i="3"/>
  <c r="E132" i="3"/>
  <c r="E54" i="3"/>
  <c r="E247" i="3"/>
  <c r="E98" i="3"/>
  <c r="E121" i="3"/>
  <c r="E52" i="3"/>
  <c r="E89" i="3"/>
  <c r="E298" i="3"/>
  <c r="E76" i="3"/>
  <c r="E305" i="3"/>
  <c r="E470" i="3"/>
  <c r="E457" i="3"/>
  <c r="E346" i="3"/>
  <c r="E401" i="3"/>
  <c r="E490" i="3"/>
  <c r="E130" i="3"/>
  <c r="E163" i="3"/>
  <c r="E171" i="3"/>
  <c r="E481" i="3"/>
  <c r="E507" i="3"/>
  <c r="E77" i="3"/>
  <c r="E360" i="3"/>
  <c r="E384" i="3"/>
  <c r="E363" i="3"/>
  <c r="E460" i="3"/>
  <c r="E296" i="3"/>
  <c r="E453" i="3"/>
  <c r="E188" i="3"/>
  <c r="E370" i="3"/>
  <c r="E192" i="3"/>
  <c r="E477" i="3"/>
  <c r="E79" i="3"/>
  <c r="E379" i="3"/>
  <c r="E538" i="3"/>
  <c r="E488" i="3"/>
  <c r="E449" i="3"/>
  <c r="E157" i="3"/>
  <c r="E83" i="3"/>
  <c r="E181" i="3"/>
  <c r="E233" i="3"/>
  <c r="E146" i="3"/>
  <c r="E136" i="3"/>
  <c r="E317" i="3"/>
  <c r="E211" i="3"/>
  <c r="E320" i="3"/>
  <c r="E503" i="3"/>
  <c r="E516" i="3"/>
  <c r="E139" i="3"/>
  <c r="E532" i="3"/>
  <c r="E525" i="3"/>
  <c r="E359" i="3"/>
  <c r="E368" i="3"/>
  <c r="E537" i="3"/>
  <c r="F437" i="3" l="1"/>
  <c r="F457" i="3"/>
  <c r="F360" i="3"/>
  <c r="G437" i="3"/>
  <c r="G457" i="3"/>
  <c r="G360" i="3"/>
  <c r="F296" i="3"/>
  <c r="G296" i="3"/>
  <c r="F77" i="3" l="1"/>
  <c r="F379" i="3"/>
  <c r="F188" i="3"/>
  <c r="F181" i="3"/>
  <c r="F305" i="3"/>
  <c r="G77" i="3"/>
  <c r="G379" i="3"/>
  <c r="G188" i="3"/>
  <c r="G181" i="3"/>
  <c r="G305" i="3"/>
  <c r="F503" i="3" l="1"/>
  <c r="F537" i="3"/>
  <c r="F359" i="3"/>
  <c r="G503" i="3"/>
  <c r="G537" i="3"/>
  <c r="G359" i="3"/>
  <c r="F211" i="3" l="1"/>
  <c r="F538" i="3"/>
  <c r="G211" i="3"/>
  <c r="G538" i="3"/>
  <c r="F163" i="3" l="1"/>
  <c r="G163" i="3"/>
  <c r="F368" i="3" l="1"/>
  <c r="F449" i="3"/>
  <c r="G368" i="3"/>
  <c r="G449" i="3"/>
  <c r="F69" i="3" l="1"/>
  <c r="F363" i="3"/>
  <c r="G69" i="3"/>
  <c r="G363" i="3"/>
  <c r="F415" i="3" l="1"/>
  <c r="G415" i="3"/>
  <c r="F320" i="3"/>
  <c r="G320" i="3"/>
  <c r="G7" i="25" l="1"/>
  <c r="H7" i="25" s="1"/>
  <c r="I7" i="25" s="1"/>
  <c r="J7" i="25" s="1"/>
  <c r="L7" i="25" s="1"/>
  <c r="M7" i="25" s="1"/>
  <c r="G6" i="25"/>
  <c r="H6" i="25" s="1"/>
  <c r="I6" i="25" s="1"/>
  <c r="J6" i="25" s="1"/>
  <c r="L6" i="25" s="1"/>
  <c r="M6" i="25" s="1"/>
  <c r="G9" i="25"/>
  <c r="H9" i="25" s="1"/>
  <c r="I9" i="25" s="1"/>
  <c r="J9" i="25" s="1"/>
  <c r="L9" i="25" s="1"/>
  <c r="M9" i="25" s="1"/>
  <c r="G14" i="25"/>
  <c r="H14" i="25" s="1"/>
  <c r="I14" i="25" s="1"/>
  <c r="J14" i="25" s="1"/>
  <c r="L14" i="25" s="1"/>
  <c r="M14" i="25" s="1"/>
  <c r="G11" i="25"/>
  <c r="H11" i="25" s="1"/>
  <c r="I11" i="25" s="1"/>
  <c r="J11" i="25" s="1"/>
  <c r="L11" i="25" s="1"/>
  <c r="M11" i="25" s="1"/>
  <c r="G8" i="25"/>
  <c r="H8" i="25" s="1"/>
  <c r="I8" i="25" s="1"/>
  <c r="J8" i="25" s="1"/>
  <c r="L8" i="25" s="1"/>
  <c r="M8" i="25" s="1"/>
  <c r="G2" i="25"/>
  <c r="H2" i="25" s="1"/>
  <c r="I2" i="25" s="1"/>
  <c r="J2" i="25" s="1"/>
  <c r="L2" i="25" s="1"/>
  <c r="M2" i="25" s="1"/>
  <c r="G16" i="25"/>
  <c r="H16" i="25" s="1"/>
  <c r="I16" i="25" s="1"/>
  <c r="J16" i="25" s="1"/>
  <c r="L16" i="25" s="1"/>
  <c r="M16" i="25" s="1"/>
  <c r="G3" i="25"/>
  <c r="H3" i="25" s="1"/>
  <c r="I3" i="25" s="1"/>
  <c r="J3" i="25" s="1"/>
  <c r="L3" i="25" s="1"/>
  <c r="M3" i="25" s="1"/>
  <c r="G10" i="25"/>
  <c r="H10" i="25" s="1"/>
  <c r="I10" i="25" s="1"/>
  <c r="J10" i="25" s="1"/>
  <c r="L10" i="25" s="1"/>
  <c r="M10" i="25" s="1"/>
  <c r="G12" i="25"/>
  <c r="H12" i="25" s="1"/>
  <c r="I12" i="25" s="1"/>
  <c r="J12" i="25" s="1"/>
  <c r="L12" i="25" s="1"/>
  <c r="M12" i="25" s="1"/>
  <c r="G17" i="25"/>
  <c r="H17" i="25" s="1"/>
  <c r="I17" i="25" s="1"/>
  <c r="J17" i="25" s="1"/>
  <c r="L17" i="25" s="1"/>
  <c r="M17" i="25" s="1"/>
  <c r="G15" i="25"/>
  <c r="H15" i="25" s="1"/>
  <c r="I15" i="25" s="1"/>
  <c r="J15" i="25" s="1"/>
  <c r="L15" i="25" s="1"/>
  <c r="M15" i="25" s="1"/>
  <c r="G4" i="25"/>
  <c r="H4" i="25" s="1"/>
  <c r="I4" i="25" s="1"/>
  <c r="J4" i="25" s="1"/>
  <c r="L4" i="25" s="1"/>
  <c r="M4" i="25" s="1"/>
  <c r="G5" i="25"/>
  <c r="H5" i="25" s="1"/>
  <c r="I5" i="25" s="1"/>
  <c r="J5" i="25" s="1"/>
  <c r="L5" i="25" s="1"/>
  <c r="M5" i="25" s="1"/>
  <c r="G13" i="25"/>
  <c r="H13" i="25" s="1"/>
  <c r="I13" i="25" s="1"/>
  <c r="J13" i="25" s="1"/>
  <c r="L13" i="25" s="1"/>
  <c r="M13" i="25" s="1"/>
  <c r="N6" i="25" l="1"/>
  <c r="N2" i="25"/>
  <c r="N13" i="25"/>
  <c r="N15" i="25"/>
  <c r="N5" i="25"/>
  <c r="N16" i="25"/>
  <c r="N7" i="25"/>
  <c r="N10" i="25"/>
  <c r="N9" i="25"/>
  <c r="N3" i="25"/>
  <c r="N17" i="25"/>
  <c r="N11" i="25"/>
  <c r="N4" i="25"/>
  <c r="N12" i="25"/>
  <c r="N14" i="25"/>
  <c r="N8" i="25"/>
  <c r="F183" i="3" l="1"/>
  <c r="G183" i="3"/>
  <c r="F130" i="3" l="1"/>
  <c r="F283" i="3"/>
  <c r="G130" i="3"/>
  <c r="G283" i="3"/>
  <c r="F139" i="3" l="1"/>
  <c r="F186" i="3"/>
  <c r="F146" i="3"/>
  <c r="F83" i="3"/>
  <c r="F171" i="3"/>
  <c r="F384" i="3"/>
  <c r="F226" i="3"/>
  <c r="G139" i="3"/>
  <c r="G186" i="3"/>
  <c r="G146" i="3"/>
  <c r="G83" i="3"/>
  <c r="G171" i="3"/>
  <c r="G384" i="3"/>
  <c r="G226" i="3"/>
  <c r="F136" i="3" l="1"/>
  <c r="F132" i="3"/>
  <c r="F35" i="3"/>
  <c r="G136" i="3"/>
  <c r="G132" i="3"/>
  <c r="G35" i="3"/>
  <c r="F71" i="3" l="1"/>
  <c r="F263" i="3"/>
  <c r="F460" i="3"/>
  <c r="G71" i="3"/>
  <c r="G242" i="3"/>
  <c r="G263" i="3"/>
  <c r="G460" i="3"/>
  <c r="F104" i="3" l="1"/>
  <c r="G104" i="3"/>
  <c r="F161" i="3" l="1"/>
  <c r="F281" i="3"/>
  <c r="F258" i="3"/>
  <c r="F100" i="3"/>
  <c r="G161" i="3"/>
  <c r="G281" i="3"/>
  <c r="G258" i="3"/>
  <c r="G100" i="3"/>
  <c r="F507" i="3" l="1"/>
  <c r="G507" i="3"/>
  <c r="F298" i="3" l="1"/>
  <c r="G298" i="3"/>
  <c r="F204" i="3" l="1"/>
  <c r="G204" i="3"/>
  <c r="F52" i="3" l="1"/>
  <c r="F13" i="3"/>
  <c r="F9" i="3"/>
  <c r="F25" i="3"/>
  <c r="G52" i="3"/>
  <c r="G13" i="3"/>
  <c r="G9" i="3"/>
  <c r="G25" i="3"/>
  <c r="F532" i="3" l="1"/>
  <c r="F198" i="3"/>
  <c r="G532" i="3"/>
  <c r="G198" i="3"/>
  <c r="F284" i="3" l="1"/>
  <c r="G284" i="3"/>
  <c r="F64" i="3"/>
  <c r="F88" i="3"/>
  <c r="F86" i="3"/>
  <c r="G64" i="3"/>
  <c r="G88" i="3"/>
  <c r="G86" i="3"/>
  <c r="F16" i="3" l="1"/>
  <c r="F157" i="3"/>
  <c r="F475" i="3"/>
  <c r="F116" i="3"/>
  <c r="F45" i="3"/>
  <c r="F114" i="3"/>
  <c r="F98" i="3"/>
  <c r="F60" i="3"/>
  <c r="F14" i="3"/>
  <c r="F184" i="3"/>
  <c r="F121" i="3"/>
  <c r="G157" i="3"/>
  <c r="G475" i="3"/>
  <c r="G116" i="3"/>
  <c r="G45" i="3"/>
  <c r="G114" i="3"/>
  <c r="G98" i="3"/>
  <c r="G14" i="3"/>
  <c r="G184" i="3"/>
  <c r="G121" i="3"/>
  <c r="F247" i="3" l="1"/>
  <c r="G247" i="3"/>
  <c r="F30" i="3" l="1"/>
  <c r="F525" i="3"/>
  <c r="G30" i="3"/>
  <c r="G525" i="3"/>
  <c r="F149" i="3" l="1"/>
  <c r="F178" i="3"/>
  <c r="G149" i="3"/>
  <c r="G178" i="3"/>
  <c r="F7" i="3" l="1"/>
  <c r="F382" i="3"/>
  <c r="F295" i="3"/>
  <c r="F12" i="3"/>
  <c r="G189" i="3"/>
  <c r="G7" i="3"/>
  <c r="G382" i="3"/>
  <c r="G295" i="3"/>
  <c r="G12" i="3"/>
  <c r="F229" i="3" l="1"/>
  <c r="F516" i="3"/>
  <c r="G229" i="3"/>
  <c r="G516" i="3"/>
  <c r="F43" i="3" l="1"/>
  <c r="G43" i="3" l="1"/>
  <c r="F82" i="3" l="1"/>
  <c r="G82" i="3"/>
  <c r="F31" i="3" l="1"/>
  <c r="G31" i="3"/>
  <c r="F152" i="3"/>
  <c r="G152" i="3"/>
  <c r="F260" i="3"/>
  <c r="G260" i="3"/>
  <c r="F107" i="3"/>
  <c r="G107" i="3"/>
  <c r="F269" i="3" l="1"/>
  <c r="G269" i="3"/>
  <c r="F389" i="3"/>
  <c r="G389" i="3"/>
  <c r="F370" i="3" l="1"/>
  <c r="G370" i="3"/>
  <c r="G10" i="3" l="1"/>
  <c r="G11" i="3"/>
  <c r="G5" i="3"/>
  <c r="G28" i="3"/>
  <c r="G246" i="3"/>
  <c r="G8" i="3"/>
  <c r="G56" i="3"/>
  <c r="G22" i="3"/>
  <c r="G50" i="3"/>
  <c r="G105" i="3"/>
  <c r="G268" i="3"/>
  <c r="G214" i="3"/>
  <c r="G6" i="3"/>
  <c r="G153" i="3"/>
  <c r="G95" i="3"/>
  <c r="G97" i="3"/>
  <c r="G119" i="3"/>
  <c r="G16" i="3"/>
  <c r="G113" i="3"/>
  <c r="G122" i="3"/>
  <c r="G58" i="3"/>
  <c r="G147" i="3"/>
  <c r="G451" i="3"/>
  <c r="G76" i="3"/>
  <c r="G63" i="3"/>
  <c r="G47" i="3"/>
  <c r="G166" i="3"/>
  <c r="G99" i="3"/>
  <c r="G128" i="3"/>
  <c r="G330" i="3"/>
  <c r="G115" i="3"/>
  <c r="G94" i="3"/>
  <c r="G27" i="3"/>
  <c r="G142" i="3"/>
  <c r="G356" i="3"/>
  <c r="G29" i="3"/>
  <c r="G210" i="3"/>
  <c r="G39" i="3"/>
  <c r="G42" i="3"/>
  <c r="G41" i="3"/>
  <c r="G109" i="3"/>
  <c r="G37" i="3"/>
  <c r="G159" i="3"/>
  <c r="G84" i="3"/>
  <c r="G222" i="3"/>
  <c r="G75" i="3"/>
  <c r="G72" i="3"/>
  <c r="G111" i="3"/>
  <c r="G362" i="3"/>
  <c r="G62" i="3"/>
  <c r="G220" i="3"/>
  <c r="G49" i="3"/>
  <c r="G26" i="3"/>
  <c r="G236" i="3"/>
  <c r="G21" i="3"/>
  <c r="G73" i="3"/>
  <c r="G19" i="3"/>
  <c r="G233" i="3"/>
  <c r="G177" i="3"/>
  <c r="G59" i="3"/>
  <c r="G148" i="3"/>
  <c r="G170" i="3"/>
  <c r="G290" i="3"/>
  <c r="G68" i="3"/>
  <c r="G257" i="3"/>
  <c r="G156" i="3"/>
  <c r="G54" i="3"/>
  <c r="G346" i="3"/>
  <c r="G89" i="3"/>
  <c r="G92" i="3"/>
  <c r="G133" i="3"/>
  <c r="G401" i="3"/>
  <c r="G227" i="3"/>
  <c r="G453" i="3"/>
  <c r="G78" i="3"/>
  <c r="G324" i="3"/>
  <c r="G317" i="3"/>
  <c r="G490" i="3"/>
  <c r="G517" i="3"/>
  <c r="G238" i="3"/>
  <c r="G250" i="3"/>
  <c r="G36" i="3"/>
  <c r="G57" i="3"/>
  <c r="G23" i="3"/>
  <c r="G477" i="3"/>
  <c r="G79" i="3"/>
  <c r="G33" i="3"/>
  <c r="G470" i="3"/>
  <c r="G192" i="3"/>
  <c r="G424" i="3"/>
  <c r="G481" i="3"/>
  <c r="G131" i="3"/>
  <c r="G488" i="3"/>
  <c r="F10" i="3"/>
  <c r="F11" i="3"/>
  <c r="F5" i="3"/>
  <c r="F28" i="3"/>
  <c r="F246" i="3"/>
  <c r="F8" i="3"/>
  <c r="F56" i="3"/>
  <c r="F22" i="3"/>
  <c r="F50" i="3"/>
  <c r="F105" i="3"/>
  <c r="F268" i="3"/>
  <c r="F214" i="3"/>
  <c r="F6" i="3"/>
  <c r="F153" i="3"/>
  <c r="F95" i="3"/>
  <c r="F97" i="3"/>
  <c r="F119" i="3"/>
  <c r="F113" i="3"/>
  <c r="F122" i="3"/>
  <c r="F58" i="3"/>
  <c r="F147" i="3"/>
  <c r="F451" i="3"/>
  <c r="F76" i="3"/>
  <c r="F63" i="3"/>
  <c r="F47" i="3"/>
  <c r="F166" i="3"/>
  <c r="F99" i="3"/>
  <c r="F128" i="3"/>
  <c r="F330" i="3"/>
  <c r="F115" i="3"/>
  <c r="F94" i="3"/>
  <c r="F27" i="3"/>
  <c r="F142" i="3"/>
  <c r="F356" i="3"/>
  <c r="F29" i="3"/>
  <c r="F210" i="3"/>
  <c r="F39" i="3"/>
  <c r="F42" i="3"/>
  <c r="F41" i="3"/>
  <c r="F109" i="3"/>
  <c r="F37" i="3"/>
  <c r="F159" i="3"/>
  <c r="F84" i="3"/>
  <c r="F222" i="3"/>
  <c r="F75" i="3"/>
  <c r="F72" i="3"/>
  <c r="F111" i="3"/>
  <c r="F362" i="3"/>
  <c r="F62" i="3"/>
  <c r="F220" i="3"/>
  <c r="F49" i="3"/>
  <c r="F26" i="3"/>
  <c r="F236" i="3"/>
  <c r="F21" i="3"/>
  <c r="F73" i="3"/>
  <c r="F233" i="3"/>
  <c r="F177" i="3"/>
  <c r="F59" i="3"/>
  <c r="F148" i="3"/>
  <c r="F170" i="3"/>
  <c r="F290" i="3"/>
  <c r="F68" i="3"/>
  <c r="F257" i="3"/>
  <c r="F156" i="3"/>
  <c r="F54" i="3"/>
  <c r="F346" i="3"/>
  <c r="F89" i="3"/>
  <c r="F92" i="3"/>
  <c r="F133" i="3"/>
  <c r="F401" i="3"/>
  <c r="F227" i="3"/>
  <c r="F453" i="3"/>
  <c r="F78" i="3"/>
  <c r="F324" i="3"/>
  <c r="F317" i="3"/>
  <c r="F490" i="3"/>
  <c r="F517" i="3"/>
  <c r="F238" i="3"/>
  <c r="F250" i="3"/>
  <c r="F36" i="3"/>
  <c r="F57" i="3"/>
  <c r="F23" i="3"/>
  <c r="F477" i="3"/>
  <c r="F79" i="3"/>
  <c r="F33" i="3"/>
  <c r="F470" i="3"/>
  <c r="F192" i="3"/>
  <c r="F424" i="3"/>
  <c r="F481" i="3"/>
  <c r="F131" i="3"/>
  <c r="F488" i="3"/>
  <c r="E8" i="3"/>
  <c r="B4" i="20" l="1"/>
  <c r="C4" i="20"/>
  <c r="D4" i="20"/>
  <c r="B5" i="20"/>
  <c r="C5" i="20"/>
  <c r="D5" i="20"/>
  <c r="B6" i="20"/>
  <c r="C6" i="20"/>
  <c r="D6" i="20"/>
  <c r="B7" i="20"/>
  <c r="C7" i="20"/>
  <c r="D7" i="20"/>
  <c r="B8" i="20"/>
  <c r="C8" i="20"/>
  <c r="D8" i="20"/>
  <c r="B9" i="20"/>
  <c r="C9" i="20"/>
  <c r="D9" i="20"/>
  <c r="B10" i="20"/>
  <c r="C10" i="20"/>
  <c r="D10" i="20"/>
  <c r="B11" i="20"/>
  <c r="C11" i="20"/>
  <c r="D11" i="20"/>
  <c r="B12" i="20"/>
  <c r="C12" i="20"/>
  <c r="D12" i="20"/>
  <c r="B13" i="20"/>
  <c r="C13" i="20"/>
  <c r="D13" i="20"/>
  <c r="B14" i="20"/>
  <c r="C14" i="20"/>
  <c r="D14" i="20"/>
  <c r="B15" i="20"/>
  <c r="C15" i="20"/>
  <c r="D15" i="20"/>
  <c r="B16" i="20"/>
  <c r="C16" i="20"/>
  <c r="D16" i="20"/>
  <c r="B17" i="20"/>
  <c r="C17" i="20"/>
  <c r="D17" i="20"/>
  <c r="B18" i="20"/>
  <c r="C18" i="20"/>
  <c r="D18" i="20"/>
  <c r="B19" i="20"/>
  <c r="C19" i="20"/>
  <c r="D19" i="20"/>
  <c r="B20" i="20"/>
  <c r="C20" i="20"/>
  <c r="D20" i="20"/>
  <c r="B21" i="20"/>
  <c r="C21" i="20"/>
  <c r="D21" i="20"/>
  <c r="B22" i="20"/>
  <c r="C22" i="20"/>
  <c r="D22" i="20"/>
  <c r="B23" i="20"/>
  <c r="C23" i="20"/>
  <c r="D23" i="20"/>
  <c r="B24" i="20"/>
  <c r="C24" i="20"/>
  <c r="D24" i="20"/>
  <c r="B25" i="20"/>
  <c r="C25" i="20"/>
  <c r="D25" i="20"/>
  <c r="B26" i="20"/>
  <c r="C26" i="20"/>
  <c r="D26" i="20"/>
  <c r="B27" i="20"/>
  <c r="C27" i="20"/>
  <c r="D27" i="20"/>
  <c r="B28" i="20"/>
  <c r="C28" i="20"/>
  <c r="D28" i="20"/>
  <c r="B29" i="20"/>
  <c r="C29" i="20"/>
  <c r="D29" i="20"/>
  <c r="B30" i="20"/>
  <c r="C30" i="20"/>
  <c r="D30" i="20"/>
  <c r="B31" i="20"/>
  <c r="C31" i="20"/>
  <c r="D31" i="20"/>
  <c r="B32" i="20"/>
  <c r="C32" i="20"/>
  <c r="D32" i="20"/>
  <c r="B33" i="20"/>
  <c r="C33" i="20"/>
  <c r="D33" i="20"/>
  <c r="B34" i="20"/>
  <c r="C34" i="20"/>
  <c r="D34" i="20"/>
  <c r="B35" i="20"/>
  <c r="C35" i="20"/>
  <c r="D35" i="20"/>
  <c r="B36" i="20"/>
  <c r="C36" i="20"/>
  <c r="D36" i="20"/>
  <c r="B37" i="20"/>
  <c r="C37" i="20"/>
  <c r="D37" i="20"/>
  <c r="B38" i="20"/>
  <c r="C38" i="20"/>
  <c r="D38" i="20"/>
  <c r="B39" i="20"/>
  <c r="C39" i="20"/>
  <c r="D39" i="20"/>
  <c r="B40" i="20"/>
  <c r="C40" i="20"/>
  <c r="D40" i="20"/>
  <c r="B41" i="20"/>
  <c r="C41" i="20"/>
  <c r="D41" i="20"/>
  <c r="B42" i="20"/>
  <c r="C42" i="20"/>
  <c r="D42" i="20"/>
  <c r="B43" i="20"/>
  <c r="C43" i="20"/>
  <c r="D43" i="20"/>
  <c r="B44" i="20"/>
  <c r="C44" i="20"/>
  <c r="D44" i="20"/>
  <c r="B45" i="20"/>
  <c r="C45" i="20"/>
  <c r="D45" i="20"/>
  <c r="B46" i="20"/>
  <c r="C46" i="20"/>
  <c r="D46" i="20"/>
  <c r="B47" i="20"/>
  <c r="C47" i="20"/>
  <c r="D47" i="20"/>
  <c r="B48" i="20"/>
  <c r="C48" i="20"/>
  <c r="D48" i="20"/>
  <c r="B49" i="20"/>
  <c r="C49" i="20"/>
  <c r="D49" i="20"/>
  <c r="B50" i="20"/>
  <c r="C50" i="20"/>
  <c r="D50" i="20"/>
  <c r="B51" i="20"/>
  <c r="C51" i="20"/>
  <c r="D51" i="20"/>
  <c r="B52" i="20"/>
  <c r="C52" i="20"/>
  <c r="D52" i="20"/>
  <c r="B53" i="20"/>
  <c r="C53" i="20"/>
  <c r="D53" i="20"/>
  <c r="B54" i="20"/>
  <c r="C54" i="20"/>
  <c r="D54" i="20"/>
  <c r="B55" i="20"/>
  <c r="C55" i="20"/>
  <c r="D55" i="20"/>
  <c r="B56" i="20"/>
  <c r="C56" i="20"/>
  <c r="D56" i="20"/>
  <c r="B57" i="20"/>
  <c r="C57" i="20"/>
  <c r="D57" i="20"/>
  <c r="B58" i="20"/>
  <c r="C58" i="20"/>
  <c r="D58" i="20"/>
  <c r="B59" i="20"/>
  <c r="C59" i="20"/>
  <c r="D59" i="20"/>
  <c r="B60" i="20"/>
  <c r="C60" i="20"/>
  <c r="D60" i="20"/>
  <c r="B61" i="20"/>
  <c r="C61" i="20"/>
  <c r="D61" i="20"/>
  <c r="B62" i="20"/>
  <c r="C62" i="20"/>
  <c r="D62" i="20"/>
  <c r="B63" i="20"/>
  <c r="C63" i="20"/>
  <c r="D63" i="20"/>
  <c r="B64" i="20"/>
  <c r="C64" i="20"/>
  <c r="D64" i="20"/>
  <c r="B65" i="20"/>
  <c r="C65" i="20"/>
  <c r="D65" i="20"/>
  <c r="B66" i="20"/>
  <c r="C66" i="20"/>
  <c r="D66" i="20"/>
  <c r="B67" i="20"/>
  <c r="C67" i="20"/>
  <c r="D67" i="20"/>
  <c r="B68" i="20"/>
  <c r="C68" i="20"/>
  <c r="D68" i="20"/>
  <c r="B69" i="20"/>
  <c r="C69" i="20"/>
  <c r="D69" i="20"/>
  <c r="B70" i="20"/>
  <c r="C70" i="20"/>
  <c r="D70" i="20"/>
  <c r="B71" i="20"/>
  <c r="C71" i="20"/>
  <c r="D71" i="20"/>
  <c r="B72" i="20"/>
  <c r="C72" i="20"/>
  <c r="D72" i="20"/>
  <c r="B73" i="20"/>
  <c r="C73" i="20"/>
  <c r="D73" i="20"/>
  <c r="B74" i="20"/>
  <c r="C74" i="20"/>
  <c r="D74" i="20"/>
  <c r="B75" i="20"/>
  <c r="C75" i="20"/>
  <c r="D75" i="20"/>
  <c r="B76" i="20"/>
  <c r="C76" i="20"/>
  <c r="D76" i="20"/>
  <c r="B77" i="20"/>
  <c r="C77" i="20"/>
  <c r="D77" i="20"/>
  <c r="B78" i="20"/>
  <c r="C78" i="20"/>
  <c r="D78" i="20"/>
  <c r="B79" i="20"/>
  <c r="C79" i="20"/>
  <c r="D79" i="20"/>
  <c r="B80" i="20"/>
  <c r="C80" i="20"/>
  <c r="D80" i="20"/>
  <c r="B81" i="20"/>
  <c r="C81" i="20"/>
  <c r="D81" i="20"/>
  <c r="B82" i="20"/>
  <c r="C82" i="20"/>
  <c r="D82" i="20"/>
  <c r="B83" i="20"/>
  <c r="C83" i="20"/>
  <c r="D83" i="20"/>
  <c r="B84" i="20"/>
  <c r="C84" i="20"/>
  <c r="D84" i="20"/>
  <c r="B85" i="20"/>
  <c r="C85" i="20"/>
  <c r="D85" i="20"/>
  <c r="B86" i="20"/>
  <c r="C86" i="20"/>
  <c r="D86" i="20"/>
  <c r="B87" i="20"/>
  <c r="C87" i="20"/>
  <c r="D87" i="20"/>
  <c r="B88" i="20"/>
  <c r="C88" i="20"/>
  <c r="D88" i="20"/>
  <c r="B89" i="20"/>
  <c r="C89" i="20"/>
  <c r="D89" i="20"/>
  <c r="B90" i="20"/>
  <c r="C90" i="20"/>
  <c r="D90" i="20"/>
  <c r="B91" i="20"/>
  <c r="C91" i="20"/>
  <c r="D91" i="20"/>
  <c r="B92" i="20"/>
  <c r="C92" i="20"/>
  <c r="D92" i="20"/>
  <c r="B93" i="20"/>
  <c r="C93" i="20"/>
  <c r="D93" i="20"/>
  <c r="B94" i="20"/>
  <c r="C94" i="20"/>
  <c r="D94" i="20"/>
  <c r="B95" i="20"/>
  <c r="C95" i="20"/>
  <c r="D95" i="20"/>
  <c r="B96" i="20"/>
  <c r="C96" i="20"/>
  <c r="D96" i="20"/>
  <c r="B97" i="20"/>
  <c r="C97" i="20"/>
  <c r="D97" i="20"/>
  <c r="B98" i="20"/>
  <c r="C98" i="20"/>
  <c r="D98" i="20"/>
  <c r="B99" i="20"/>
  <c r="C99" i="20"/>
  <c r="D99" i="20"/>
  <c r="B100" i="20"/>
  <c r="C100" i="20"/>
  <c r="D100" i="20"/>
  <c r="B101" i="20"/>
  <c r="C101" i="20"/>
  <c r="D101" i="20"/>
  <c r="B102" i="20"/>
  <c r="C102" i="20"/>
  <c r="D102" i="20"/>
  <c r="B103" i="20"/>
  <c r="C103" i="20"/>
  <c r="D103" i="20"/>
  <c r="B104" i="20"/>
  <c r="C104" i="20"/>
  <c r="D104" i="20"/>
  <c r="B105" i="20"/>
  <c r="C105" i="20"/>
  <c r="D105" i="20"/>
  <c r="B106" i="20"/>
  <c r="C106" i="20"/>
  <c r="D106" i="20"/>
  <c r="B107" i="20"/>
  <c r="C107" i="20"/>
  <c r="D107" i="20"/>
  <c r="B108" i="20"/>
  <c r="C108" i="20"/>
  <c r="D108" i="20"/>
  <c r="B109" i="20"/>
  <c r="C109" i="20"/>
  <c r="D109" i="20"/>
  <c r="B110" i="20"/>
  <c r="C110" i="20"/>
  <c r="D110" i="20"/>
  <c r="B111" i="20"/>
  <c r="C111" i="20"/>
  <c r="D111" i="20"/>
  <c r="B112" i="20"/>
  <c r="C112" i="20"/>
  <c r="D112" i="20"/>
  <c r="B113" i="20"/>
  <c r="C113" i="20"/>
  <c r="D113" i="20"/>
  <c r="B114" i="20"/>
  <c r="C114" i="20"/>
  <c r="D114" i="20"/>
  <c r="B115" i="20"/>
  <c r="C115" i="20"/>
  <c r="D115" i="20"/>
  <c r="B116" i="20"/>
  <c r="C116" i="20"/>
  <c r="D116" i="20"/>
  <c r="B117" i="20"/>
  <c r="C117" i="20"/>
  <c r="D117" i="20"/>
  <c r="B118" i="20"/>
  <c r="C118" i="20"/>
  <c r="D118" i="20"/>
  <c r="B119" i="20"/>
  <c r="C119" i="20"/>
  <c r="D119" i="20"/>
  <c r="B120" i="20"/>
  <c r="C120" i="20"/>
  <c r="D120" i="20"/>
  <c r="B121" i="20"/>
  <c r="C121" i="20"/>
  <c r="D121" i="20"/>
  <c r="B122" i="20"/>
  <c r="C122" i="20"/>
  <c r="D122" i="20"/>
  <c r="B123" i="20"/>
  <c r="C123" i="20"/>
  <c r="D123" i="20"/>
  <c r="B124" i="20"/>
  <c r="C124" i="20"/>
  <c r="D124" i="20"/>
  <c r="B125" i="20"/>
  <c r="C125" i="20"/>
  <c r="D125" i="20"/>
  <c r="B126" i="20"/>
  <c r="C126" i="20"/>
  <c r="D126" i="20"/>
  <c r="B127" i="20"/>
  <c r="C127" i="20"/>
  <c r="D127" i="20"/>
  <c r="B128" i="20"/>
  <c r="C128" i="20"/>
  <c r="D128" i="20"/>
  <c r="B129" i="20"/>
  <c r="C129" i="20"/>
  <c r="D129" i="20"/>
  <c r="B130" i="20"/>
  <c r="C130" i="20"/>
  <c r="D130" i="20"/>
  <c r="B131" i="20"/>
  <c r="C131" i="20"/>
  <c r="D131" i="20"/>
  <c r="B132" i="20"/>
  <c r="C132" i="20"/>
  <c r="D132" i="20"/>
  <c r="B133" i="20"/>
  <c r="C133" i="20"/>
  <c r="D133" i="20"/>
  <c r="B134" i="20"/>
  <c r="C134" i="20"/>
  <c r="D134" i="20"/>
  <c r="B135" i="20"/>
  <c r="C135" i="20"/>
  <c r="D135" i="20"/>
  <c r="B136" i="20"/>
  <c r="C136" i="20"/>
  <c r="D136" i="20"/>
  <c r="B137" i="20"/>
  <c r="C137" i="20"/>
  <c r="D137" i="20"/>
  <c r="B138" i="20"/>
  <c r="C138" i="20"/>
  <c r="D138" i="20"/>
  <c r="B139" i="20"/>
  <c r="C139" i="20"/>
  <c r="D139" i="20"/>
  <c r="B140" i="20"/>
  <c r="C140" i="20"/>
  <c r="D140" i="20"/>
  <c r="B141" i="20"/>
  <c r="C141" i="20"/>
  <c r="D141" i="20"/>
  <c r="B142" i="20"/>
  <c r="C142" i="20"/>
  <c r="D142" i="20"/>
  <c r="B143" i="20"/>
  <c r="C143" i="20"/>
  <c r="D143" i="20"/>
  <c r="B144" i="20"/>
  <c r="C144" i="20"/>
  <c r="D144" i="20"/>
  <c r="B145" i="20"/>
  <c r="C145" i="20"/>
  <c r="D145" i="20"/>
  <c r="B146" i="20"/>
  <c r="C146" i="20"/>
  <c r="D146" i="20"/>
  <c r="B147" i="20"/>
  <c r="C147" i="20"/>
  <c r="D147" i="20"/>
  <c r="B148" i="20"/>
  <c r="C148" i="20"/>
  <c r="D148" i="20"/>
  <c r="B149" i="20"/>
  <c r="C149" i="20"/>
  <c r="D149" i="20"/>
  <c r="B150" i="20"/>
  <c r="C150" i="20"/>
  <c r="D150" i="20"/>
  <c r="B151" i="20"/>
  <c r="C151" i="20"/>
  <c r="D151" i="20"/>
  <c r="B152" i="20"/>
  <c r="C152" i="20"/>
  <c r="D152" i="20"/>
  <c r="B153" i="20"/>
  <c r="C153" i="20"/>
  <c r="D153" i="20"/>
  <c r="B154" i="20"/>
  <c r="C154" i="20"/>
  <c r="D154" i="20"/>
  <c r="B155" i="20"/>
  <c r="C155" i="20"/>
  <c r="D155" i="20"/>
  <c r="B156" i="20"/>
  <c r="C156" i="20"/>
  <c r="D156" i="20"/>
  <c r="B157" i="20"/>
  <c r="C157" i="20"/>
  <c r="D157" i="20"/>
  <c r="B158" i="20"/>
  <c r="C158" i="20"/>
  <c r="D158" i="20"/>
  <c r="B159" i="20"/>
  <c r="C159" i="20"/>
  <c r="D159" i="20"/>
  <c r="B160" i="20"/>
  <c r="C160" i="20"/>
  <c r="D160" i="20"/>
  <c r="B161" i="20"/>
  <c r="C161" i="20"/>
  <c r="D161" i="20"/>
  <c r="B162" i="20"/>
  <c r="C162" i="20"/>
  <c r="D162" i="20"/>
  <c r="B163" i="20"/>
  <c r="C163" i="20"/>
  <c r="D163" i="20"/>
  <c r="B164" i="20"/>
  <c r="C164" i="20"/>
  <c r="D164" i="20"/>
  <c r="B165" i="20"/>
  <c r="C165" i="20"/>
  <c r="D165" i="20"/>
  <c r="B166" i="20"/>
  <c r="C166" i="20"/>
  <c r="D166" i="20"/>
  <c r="B167" i="20"/>
  <c r="C167" i="20"/>
  <c r="D167" i="20"/>
  <c r="B168" i="20"/>
  <c r="C168" i="20"/>
  <c r="D168" i="20"/>
  <c r="B169" i="20"/>
  <c r="C169" i="20"/>
  <c r="D169" i="20"/>
  <c r="B170" i="20"/>
  <c r="C170" i="20"/>
  <c r="D170" i="20"/>
  <c r="B171" i="20"/>
  <c r="C171" i="20"/>
  <c r="D171" i="20"/>
  <c r="B172" i="20"/>
  <c r="C172" i="20"/>
  <c r="D172" i="20"/>
  <c r="B173" i="20"/>
  <c r="C173" i="20"/>
  <c r="D173" i="20"/>
  <c r="B174" i="20"/>
  <c r="C174" i="20"/>
  <c r="D174" i="20"/>
  <c r="B175" i="20"/>
  <c r="C175" i="20"/>
  <c r="D175" i="20"/>
  <c r="B176" i="20"/>
  <c r="C176" i="20"/>
  <c r="D176" i="20"/>
  <c r="B177" i="20"/>
  <c r="C177" i="20"/>
  <c r="D177" i="20"/>
  <c r="B178" i="20"/>
  <c r="C178" i="20"/>
  <c r="D178" i="20"/>
  <c r="B179" i="20"/>
  <c r="C179" i="20"/>
  <c r="D179" i="20"/>
  <c r="B180" i="20"/>
  <c r="C180" i="20"/>
  <c r="D180" i="20"/>
  <c r="B181" i="20"/>
  <c r="C181" i="20"/>
  <c r="D181" i="20"/>
  <c r="B182" i="20"/>
  <c r="C182" i="20"/>
  <c r="D182" i="20"/>
  <c r="B183" i="20"/>
  <c r="C183" i="20"/>
  <c r="D183" i="20"/>
  <c r="B184" i="20"/>
  <c r="C184" i="20"/>
  <c r="D184" i="20"/>
  <c r="B185" i="20"/>
  <c r="C185" i="20"/>
  <c r="D185" i="20"/>
  <c r="B186" i="20"/>
  <c r="C186" i="20"/>
  <c r="D186" i="20"/>
  <c r="B187" i="20"/>
  <c r="C187" i="20"/>
  <c r="D187" i="20"/>
  <c r="B188" i="20"/>
  <c r="C188" i="20"/>
  <c r="D188" i="20"/>
  <c r="B189" i="20"/>
  <c r="C189" i="20"/>
  <c r="D189" i="20"/>
  <c r="B190" i="20"/>
  <c r="C190" i="20"/>
  <c r="D190" i="20"/>
  <c r="B191" i="20"/>
  <c r="C191" i="20"/>
  <c r="D191" i="20"/>
  <c r="B192" i="20"/>
  <c r="C192" i="20"/>
  <c r="D192" i="20"/>
  <c r="B193" i="20"/>
  <c r="C193" i="20"/>
  <c r="D193" i="20"/>
  <c r="B194" i="20"/>
  <c r="C194" i="20"/>
  <c r="D194" i="20"/>
  <c r="B195" i="20"/>
  <c r="C195" i="20"/>
  <c r="D195" i="20"/>
  <c r="B196" i="20"/>
  <c r="C196" i="20"/>
  <c r="D196" i="20"/>
  <c r="B197" i="20"/>
  <c r="C197" i="20"/>
  <c r="D197" i="20"/>
  <c r="B198" i="20"/>
  <c r="C198" i="20"/>
  <c r="D198" i="20"/>
  <c r="B199" i="20"/>
  <c r="C199" i="20"/>
  <c r="D199" i="20"/>
  <c r="B200" i="20"/>
  <c r="C200" i="20"/>
  <c r="D200" i="20"/>
  <c r="B201" i="20"/>
  <c r="C201" i="20"/>
  <c r="D201" i="20"/>
  <c r="B202" i="20"/>
  <c r="C202" i="20"/>
  <c r="D202" i="20"/>
  <c r="B203" i="20"/>
  <c r="C203" i="20"/>
  <c r="D203" i="20"/>
  <c r="B204" i="20"/>
  <c r="C204" i="20"/>
  <c r="D204" i="20"/>
  <c r="B205" i="20"/>
  <c r="C205" i="20"/>
  <c r="D205" i="20"/>
  <c r="B206" i="20"/>
  <c r="C206" i="20"/>
  <c r="D206" i="20"/>
  <c r="B207" i="20"/>
  <c r="C207" i="20"/>
  <c r="D207" i="20"/>
  <c r="B208" i="20"/>
  <c r="C208" i="20"/>
  <c r="D208" i="20"/>
  <c r="B209" i="20"/>
  <c r="C209" i="20"/>
  <c r="D209" i="20"/>
  <c r="B210" i="20"/>
  <c r="C210" i="20"/>
  <c r="D210" i="20"/>
  <c r="B211" i="20"/>
  <c r="C211" i="20"/>
  <c r="D211" i="20"/>
  <c r="B212" i="20"/>
  <c r="C212" i="20"/>
  <c r="D212" i="20"/>
  <c r="B213" i="20"/>
  <c r="C213" i="20"/>
  <c r="D213" i="20"/>
  <c r="B214" i="20"/>
  <c r="C214" i="20"/>
  <c r="D214" i="20"/>
  <c r="B215" i="20"/>
  <c r="C215" i="20"/>
  <c r="D215" i="20"/>
  <c r="B216" i="20"/>
  <c r="C216" i="20"/>
  <c r="D216" i="20"/>
  <c r="B217" i="20"/>
  <c r="C217" i="20"/>
  <c r="D217" i="20"/>
  <c r="B218" i="20"/>
  <c r="C218" i="20"/>
  <c r="D218" i="20"/>
  <c r="B219" i="20"/>
  <c r="C219" i="20"/>
  <c r="D219" i="20"/>
  <c r="B220" i="20"/>
  <c r="C220" i="20"/>
  <c r="D220" i="20"/>
  <c r="B221" i="20"/>
  <c r="C221" i="20"/>
  <c r="D221" i="20"/>
  <c r="B222" i="20"/>
  <c r="C222" i="20"/>
  <c r="D222" i="20"/>
  <c r="B223" i="20"/>
  <c r="C223" i="20"/>
  <c r="D223" i="20"/>
  <c r="B224" i="20"/>
  <c r="C224" i="20"/>
  <c r="D224" i="20"/>
  <c r="B225" i="20"/>
  <c r="C225" i="20"/>
  <c r="D225" i="20"/>
  <c r="B226" i="20"/>
  <c r="C226" i="20"/>
  <c r="D226" i="20"/>
  <c r="B227" i="20"/>
  <c r="C227" i="20"/>
  <c r="D227" i="20"/>
  <c r="B228" i="20"/>
  <c r="C228" i="20"/>
  <c r="D228" i="20"/>
  <c r="B229" i="20"/>
  <c r="C229" i="20"/>
  <c r="D229" i="20"/>
  <c r="B230" i="20"/>
  <c r="C230" i="20"/>
  <c r="D230" i="20"/>
  <c r="B231" i="20"/>
  <c r="C231" i="20"/>
  <c r="D231" i="20"/>
  <c r="B232" i="20"/>
  <c r="C232" i="20"/>
  <c r="D232" i="20"/>
  <c r="B233" i="20"/>
  <c r="C233" i="20"/>
  <c r="D233" i="20"/>
  <c r="B234" i="20"/>
  <c r="C234" i="20"/>
  <c r="D234" i="20"/>
  <c r="B235" i="20"/>
  <c r="C235" i="20"/>
  <c r="D235" i="20"/>
  <c r="B236" i="20"/>
  <c r="C236" i="20"/>
  <c r="D236" i="20"/>
  <c r="B237" i="20"/>
  <c r="C237" i="20"/>
  <c r="D237" i="20"/>
  <c r="B238" i="20"/>
  <c r="C238" i="20"/>
  <c r="D238" i="20"/>
  <c r="B239" i="20"/>
  <c r="C239" i="20"/>
  <c r="D239" i="20"/>
  <c r="B240" i="20"/>
  <c r="C240" i="20"/>
  <c r="D240" i="20"/>
  <c r="B241" i="20"/>
  <c r="C241" i="20"/>
  <c r="D241" i="20"/>
  <c r="B242" i="20"/>
  <c r="C242" i="20"/>
  <c r="D242" i="20"/>
  <c r="B243" i="20"/>
  <c r="C243" i="20"/>
  <c r="D243" i="20"/>
  <c r="B244" i="20"/>
  <c r="C244" i="20"/>
  <c r="D244" i="20"/>
  <c r="B245" i="20"/>
  <c r="C245" i="20"/>
  <c r="D245" i="20"/>
  <c r="B246" i="20"/>
  <c r="C246" i="20"/>
  <c r="D246" i="20"/>
  <c r="B247" i="20"/>
  <c r="C247" i="20"/>
  <c r="D247" i="20"/>
  <c r="B248" i="20"/>
  <c r="C248" i="20"/>
  <c r="D248" i="20"/>
  <c r="B249" i="20"/>
  <c r="C249" i="20"/>
  <c r="D249" i="20"/>
  <c r="B250" i="20"/>
  <c r="C250" i="20"/>
  <c r="D250" i="20"/>
  <c r="B251" i="20"/>
  <c r="C251" i="20"/>
  <c r="D251" i="20"/>
  <c r="B252" i="20"/>
  <c r="C252" i="20"/>
  <c r="D252" i="20"/>
  <c r="B253" i="20"/>
  <c r="C253" i="20"/>
  <c r="D253" i="20"/>
  <c r="B254" i="20"/>
  <c r="C254" i="20"/>
  <c r="D254" i="20"/>
  <c r="B255" i="20"/>
  <c r="C255" i="20"/>
  <c r="D255" i="20"/>
  <c r="B256" i="20"/>
  <c r="C256" i="20"/>
  <c r="D256" i="20"/>
  <c r="B257" i="20"/>
  <c r="C257" i="20"/>
  <c r="D257" i="20"/>
  <c r="B258" i="20"/>
  <c r="C258" i="20"/>
  <c r="D258" i="20"/>
  <c r="B259" i="20"/>
  <c r="C259" i="20"/>
  <c r="D259" i="20"/>
  <c r="B260" i="20"/>
  <c r="C260" i="20"/>
  <c r="D260" i="20"/>
  <c r="B261" i="20"/>
  <c r="C261" i="20"/>
  <c r="D261" i="20"/>
  <c r="B262" i="20"/>
  <c r="C262" i="20"/>
  <c r="D262" i="20"/>
  <c r="B263" i="20"/>
  <c r="C263" i="20"/>
  <c r="D263" i="20"/>
  <c r="B264" i="20"/>
  <c r="C264" i="20"/>
  <c r="D264" i="20"/>
  <c r="B265" i="20"/>
  <c r="C265" i="20"/>
  <c r="D265" i="20"/>
  <c r="B266" i="20"/>
  <c r="C266" i="20"/>
  <c r="D266" i="20"/>
  <c r="B267" i="20"/>
  <c r="C267" i="20"/>
  <c r="D267" i="20"/>
  <c r="B268" i="20"/>
  <c r="C268" i="20"/>
  <c r="D268" i="20"/>
  <c r="B269" i="20"/>
  <c r="C269" i="20"/>
  <c r="D269" i="20"/>
  <c r="B270" i="20"/>
  <c r="C270" i="20"/>
  <c r="D270" i="20"/>
  <c r="B271" i="20"/>
  <c r="C271" i="20"/>
  <c r="D271" i="20"/>
  <c r="B272" i="20"/>
  <c r="C272" i="20"/>
  <c r="D272" i="20"/>
  <c r="B273" i="20"/>
  <c r="C273" i="20"/>
  <c r="D273" i="20"/>
  <c r="B274" i="20"/>
  <c r="C274" i="20"/>
  <c r="D274" i="20"/>
  <c r="B275" i="20"/>
  <c r="C275" i="20"/>
  <c r="D275" i="20"/>
  <c r="B276" i="20"/>
  <c r="C276" i="20"/>
  <c r="D276" i="20"/>
  <c r="B277" i="20"/>
  <c r="C277" i="20"/>
  <c r="D277" i="20"/>
  <c r="B278" i="20"/>
  <c r="C278" i="20"/>
  <c r="D278" i="20"/>
  <c r="B279" i="20"/>
  <c r="C279" i="20"/>
  <c r="D279" i="20"/>
  <c r="B280" i="20"/>
  <c r="C280" i="20"/>
  <c r="D280" i="20"/>
  <c r="B281" i="20"/>
  <c r="C281" i="20"/>
  <c r="D281" i="20"/>
  <c r="B282" i="20"/>
  <c r="C282" i="20"/>
  <c r="D282" i="20"/>
  <c r="B283" i="20"/>
  <c r="C283" i="20"/>
  <c r="D283" i="20"/>
  <c r="B284" i="20"/>
  <c r="C284" i="20"/>
  <c r="D284" i="20"/>
  <c r="B285" i="20"/>
  <c r="C285" i="20"/>
  <c r="D285" i="20"/>
  <c r="B286" i="20"/>
  <c r="C286" i="20"/>
  <c r="D286" i="20"/>
  <c r="B287" i="20"/>
  <c r="C287" i="20"/>
  <c r="D287" i="20"/>
  <c r="B288" i="20"/>
  <c r="C288" i="20"/>
  <c r="D288" i="20"/>
  <c r="B289" i="20"/>
  <c r="C289" i="20"/>
  <c r="D289" i="20"/>
  <c r="B290" i="20"/>
  <c r="C290" i="20"/>
  <c r="D290" i="20"/>
  <c r="B291" i="20"/>
  <c r="C291" i="20"/>
  <c r="D291" i="20"/>
  <c r="B292" i="20"/>
  <c r="C292" i="20"/>
  <c r="D292" i="20"/>
  <c r="B293" i="20"/>
  <c r="C293" i="20"/>
  <c r="D293" i="20"/>
  <c r="B294" i="20"/>
  <c r="C294" i="20"/>
  <c r="D294" i="20"/>
  <c r="B295" i="20"/>
  <c r="C295" i="20"/>
  <c r="D295" i="20"/>
  <c r="B296" i="20"/>
  <c r="C296" i="20"/>
  <c r="D296" i="20"/>
  <c r="B297" i="20"/>
  <c r="C297" i="20"/>
  <c r="D297" i="20"/>
  <c r="B298" i="20"/>
  <c r="C298" i="20"/>
  <c r="D298" i="20"/>
  <c r="B299" i="20"/>
  <c r="C299" i="20"/>
  <c r="D299" i="20"/>
  <c r="B300" i="20"/>
  <c r="C300" i="20"/>
  <c r="D300" i="20"/>
  <c r="B301" i="20"/>
  <c r="C301" i="20"/>
  <c r="D301" i="20"/>
  <c r="B302" i="20"/>
  <c r="C302" i="20"/>
  <c r="D302" i="20"/>
  <c r="B303" i="20"/>
  <c r="C303" i="20"/>
  <c r="D303" i="20"/>
  <c r="B304" i="20"/>
  <c r="C304" i="20"/>
  <c r="D304" i="20"/>
  <c r="B305" i="20"/>
  <c r="C305" i="20"/>
  <c r="D305" i="20"/>
  <c r="B306" i="20"/>
  <c r="C306" i="20"/>
  <c r="D306" i="20"/>
  <c r="B307" i="20"/>
  <c r="C307" i="20"/>
  <c r="D307" i="20"/>
  <c r="B308" i="20"/>
  <c r="C308" i="20"/>
  <c r="D308" i="20"/>
  <c r="B309" i="20"/>
  <c r="C309" i="20"/>
  <c r="D309" i="20"/>
  <c r="B310" i="20"/>
  <c r="C310" i="20"/>
  <c r="D310" i="20"/>
  <c r="B311" i="20"/>
  <c r="C311" i="20"/>
  <c r="D311" i="20"/>
  <c r="B312" i="20"/>
  <c r="C312" i="20"/>
  <c r="D312" i="20"/>
  <c r="B313" i="20"/>
  <c r="C313" i="20"/>
  <c r="D313" i="20"/>
  <c r="B314" i="20"/>
  <c r="C314" i="20"/>
  <c r="D314" i="20"/>
  <c r="B315" i="20"/>
  <c r="C315" i="20"/>
  <c r="D315" i="20"/>
  <c r="B316" i="20"/>
  <c r="C316" i="20"/>
  <c r="D316" i="20"/>
  <c r="B317" i="20"/>
  <c r="C317" i="20"/>
  <c r="D317" i="20"/>
  <c r="B318" i="20"/>
  <c r="C318" i="20"/>
  <c r="D318" i="20"/>
  <c r="B319" i="20"/>
  <c r="C319" i="20"/>
  <c r="D319" i="20"/>
  <c r="B320" i="20"/>
  <c r="C320" i="20"/>
  <c r="D320" i="20"/>
  <c r="B321" i="20"/>
  <c r="C321" i="20"/>
  <c r="D321" i="20"/>
  <c r="B322" i="20"/>
  <c r="C322" i="20"/>
  <c r="D322" i="20"/>
  <c r="B323" i="20"/>
  <c r="C323" i="20"/>
  <c r="D323" i="20"/>
  <c r="B324" i="20"/>
  <c r="C324" i="20"/>
  <c r="D324" i="20"/>
  <c r="B325" i="20"/>
  <c r="C325" i="20"/>
  <c r="D325" i="20"/>
  <c r="B326" i="20"/>
  <c r="C326" i="20"/>
  <c r="D326" i="20"/>
  <c r="B327" i="20"/>
  <c r="C327" i="20"/>
  <c r="D327" i="20"/>
  <c r="B328" i="20"/>
  <c r="C328" i="20"/>
  <c r="D328" i="20"/>
  <c r="B329" i="20"/>
  <c r="C329" i="20"/>
  <c r="D329" i="20"/>
  <c r="B330" i="20"/>
  <c r="C330" i="20"/>
  <c r="D330" i="20"/>
  <c r="B331" i="20"/>
  <c r="C331" i="20"/>
  <c r="D331" i="20"/>
  <c r="B332" i="20"/>
  <c r="C332" i="20"/>
  <c r="D332" i="20"/>
  <c r="B333" i="20"/>
  <c r="C333" i="20"/>
  <c r="D333" i="20"/>
  <c r="B334" i="20"/>
  <c r="C334" i="20"/>
  <c r="D334" i="20"/>
  <c r="B335" i="20"/>
  <c r="C335" i="20"/>
  <c r="D335" i="20"/>
  <c r="B336" i="20"/>
  <c r="C336" i="20"/>
  <c r="D336" i="20"/>
  <c r="B337" i="20"/>
  <c r="C337" i="20"/>
  <c r="D337" i="20"/>
  <c r="B338" i="20"/>
  <c r="C338" i="20"/>
  <c r="D338" i="20"/>
  <c r="B339" i="20"/>
  <c r="C339" i="20"/>
  <c r="D339" i="20"/>
  <c r="B340" i="20"/>
  <c r="C340" i="20"/>
  <c r="D340" i="20"/>
  <c r="B341" i="20"/>
  <c r="C341" i="20"/>
  <c r="D341" i="20"/>
  <c r="B342" i="20"/>
  <c r="C342" i="20"/>
  <c r="D342" i="20"/>
  <c r="B343" i="20"/>
  <c r="C343" i="20"/>
  <c r="D343" i="20"/>
  <c r="B344" i="20"/>
  <c r="C344" i="20"/>
  <c r="D344" i="20"/>
  <c r="B345" i="20"/>
  <c r="C345" i="20"/>
  <c r="D345" i="20"/>
  <c r="B346" i="20"/>
  <c r="C346" i="20"/>
  <c r="D346" i="20"/>
  <c r="B347" i="20"/>
  <c r="C347" i="20"/>
  <c r="D347" i="20"/>
  <c r="B348" i="20"/>
  <c r="C348" i="20"/>
  <c r="D348" i="20"/>
  <c r="B349" i="20"/>
  <c r="C349" i="20"/>
  <c r="D349" i="20"/>
  <c r="B350" i="20"/>
  <c r="C350" i="20"/>
  <c r="D350" i="20"/>
  <c r="B351" i="20"/>
  <c r="C351" i="20"/>
  <c r="D351" i="20"/>
  <c r="B352" i="20"/>
  <c r="C352" i="20"/>
  <c r="D352" i="20"/>
  <c r="B353" i="20"/>
  <c r="C353" i="20"/>
  <c r="D353" i="20"/>
  <c r="B354" i="20"/>
  <c r="C354" i="20"/>
  <c r="D354" i="20"/>
  <c r="B355" i="20"/>
  <c r="C355" i="20"/>
  <c r="D355" i="20"/>
  <c r="B356" i="20"/>
  <c r="C356" i="20"/>
  <c r="D356" i="20"/>
  <c r="B357" i="20"/>
  <c r="C357" i="20"/>
  <c r="D357" i="20"/>
  <c r="B358" i="20"/>
  <c r="C358" i="20"/>
  <c r="D358" i="20"/>
  <c r="B359" i="20"/>
  <c r="C359" i="20"/>
  <c r="D359" i="20"/>
  <c r="B360" i="20"/>
  <c r="C360" i="20"/>
  <c r="D360" i="20"/>
  <c r="B361" i="20"/>
  <c r="C361" i="20"/>
  <c r="D361" i="20"/>
  <c r="B362" i="20"/>
  <c r="C362" i="20"/>
  <c r="D362" i="20"/>
  <c r="B363" i="20"/>
  <c r="C363" i="20"/>
  <c r="D363" i="20"/>
  <c r="B364" i="20"/>
  <c r="C364" i="20"/>
  <c r="D364" i="20"/>
  <c r="B365" i="20"/>
  <c r="C365" i="20"/>
  <c r="D365" i="20"/>
  <c r="B366" i="20"/>
  <c r="C366" i="20"/>
  <c r="D366" i="20"/>
  <c r="B367" i="20"/>
  <c r="C367" i="20"/>
  <c r="D367" i="20"/>
  <c r="B368" i="20"/>
  <c r="C368" i="20"/>
  <c r="D368" i="20"/>
  <c r="B369" i="20"/>
  <c r="C369" i="20"/>
  <c r="D369" i="20"/>
  <c r="B370" i="20"/>
  <c r="C370" i="20"/>
  <c r="D370" i="20"/>
  <c r="B371" i="20"/>
  <c r="C371" i="20"/>
  <c r="D371" i="20"/>
  <c r="B372" i="20"/>
  <c r="C372" i="20"/>
  <c r="D372" i="20"/>
  <c r="B373" i="20"/>
  <c r="C373" i="20"/>
  <c r="D373" i="20"/>
  <c r="B374" i="20"/>
  <c r="C374" i="20"/>
  <c r="D374" i="20"/>
  <c r="B375" i="20"/>
  <c r="C375" i="20"/>
  <c r="D375" i="20"/>
  <c r="B376" i="20"/>
  <c r="C376" i="20"/>
  <c r="D376" i="20"/>
  <c r="B377" i="20"/>
  <c r="C377" i="20"/>
  <c r="D377" i="20"/>
  <c r="B378" i="20"/>
  <c r="C378" i="20"/>
  <c r="D378" i="20"/>
  <c r="B379" i="20"/>
  <c r="C379" i="20"/>
  <c r="D379" i="20"/>
  <c r="B380" i="20"/>
  <c r="C380" i="20"/>
  <c r="D380" i="20"/>
  <c r="B381" i="20"/>
  <c r="C381" i="20"/>
  <c r="D381" i="20"/>
  <c r="B382" i="20"/>
  <c r="C382" i="20"/>
  <c r="D382" i="20"/>
  <c r="B383" i="20"/>
  <c r="C383" i="20"/>
  <c r="D383" i="20"/>
  <c r="B384" i="20"/>
  <c r="C384" i="20"/>
  <c r="D384" i="20"/>
  <c r="B385" i="20"/>
  <c r="C385" i="20"/>
  <c r="D385" i="20"/>
  <c r="B386" i="20"/>
  <c r="C386" i="20"/>
  <c r="D386" i="20"/>
  <c r="B387" i="20"/>
  <c r="C387" i="20"/>
  <c r="D387" i="20"/>
  <c r="B388" i="20"/>
  <c r="C388" i="20"/>
  <c r="D388" i="20"/>
  <c r="B389" i="20"/>
  <c r="C389" i="20"/>
  <c r="D389" i="20"/>
  <c r="B390" i="20"/>
  <c r="C390" i="20"/>
  <c r="D390" i="20"/>
  <c r="B391" i="20"/>
  <c r="C391" i="20"/>
  <c r="D391" i="20"/>
  <c r="D3" i="20"/>
  <c r="C3" i="20"/>
  <c r="B3" i="20"/>
  <c r="A381" i="20"/>
  <c r="A382" i="20"/>
  <c r="A383" i="20"/>
  <c r="A384" i="20"/>
  <c r="A385" i="20"/>
  <c r="A386" i="20"/>
  <c r="A387" i="20"/>
  <c r="A388" i="20"/>
  <c r="A389" i="20"/>
  <c r="A390" i="20"/>
  <c r="A391" i="20"/>
  <c r="A4" i="20"/>
  <c r="A5" i="20"/>
  <c r="A6" i="20"/>
  <c r="A7" i="20"/>
  <c r="A8" i="20"/>
  <c r="A9" i="20"/>
  <c r="A10" i="20"/>
  <c r="A11" i="20"/>
  <c r="A12" i="20"/>
  <c r="A13" i="20"/>
  <c r="A14" i="20"/>
  <c r="A15" i="20"/>
  <c r="A16" i="20"/>
  <c r="A17" i="20"/>
  <c r="A18" i="20"/>
  <c r="A19" i="20"/>
  <c r="A20" i="20"/>
  <c r="A21" i="20"/>
  <c r="A22" i="20"/>
  <c r="A23" i="20"/>
  <c r="A24" i="20"/>
  <c r="A25" i="20"/>
  <c r="A26" i="20"/>
  <c r="A27" i="20"/>
  <c r="A28" i="20"/>
  <c r="A29" i="20"/>
  <c r="A30" i="20"/>
  <c r="A31" i="20"/>
  <c r="A32" i="20"/>
  <c r="A33" i="20"/>
  <c r="A34" i="20"/>
  <c r="A35" i="20"/>
  <c r="A36" i="20"/>
  <c r="A37" i="20"/>
  <c r="A38" i="20"/>
  <c r="A39" i="20"/>
  <c r="A40" i="20"/>
  <c r="A41" i="20"/>
  <c r="A42" i="20"/>
  <c r="A43" i="20"/>
  <c r="A44" i="20"/>
  <c r="A45" i="20"/>
  <c r="A46" i="20"/>
  <c r="A47" i="20"/>
  <c r="A48" i="20"/>
  <c r="A49" i="20"/>
  <c r="A50" i="20"/>
  <c r="A51" i="20"/>
  <c r="A52" i="20"/>
  <c r="A53" i="20"/>
  <c r="A54" i="20"/>
  <c r="A55" i="20"/>
  <c r="A56" i="20"/>
  <c r="A57" i="20"/>
  <c r="A58" i="20"/>
  <c r="A59" i="20"/>
  <c r="A60" i="20"/>
  <c r="A61" i="20"/>
  <c r="A62" i="20"/>
  <c r="A63" i="20"/>
  <c r="A64" i="20"/>
  <c r="A65" i="20"/>
  <c r="A66" i="20"/>
  <c r="A67" i="20"/>
  <c r="A68" i="20"/>
  <c r="A69" i="20"/>
  <c r="A70" i="20"/>
  <c r="A71" i="20"/>
  <c r="A72" i="20"/>
  <c r="A73" i="20"/>
  <c r="A74" i="20"/>
  <c r="A75" i="20"/>
  <c r="A76" i="20"/>
  <c r="A77" i="20"/>
  <c r="A78" i="20"/>
  <c r="A79" i="20"/>
  <c r="A80" i="20"/>
  <c r="A81" i="20"/>
  <c r="A82" i="20"/>
  <c r="A83" i="20"/>
  <c r="A84" i="20"/>
  <c r="A85" i="20"/>
  <c r="A86" i="20"/>
  <c r="A87" i="20"/>
  <c r="A88" i="20"/>
  <c r="A89" i="20"/>
  <c r="A90" i="20"/>
  <c r="A91" i="20"/>
  <c r="A92" i="20"/>
  <c r="A93" i="20"/>
  <c r="A94" i="20"/>
  <c r="A95" i="20"/>
  <c r="A96" i="20"/>
  <c r="A97" i="20"/>
  <c r="A98" i="20"/>
  <c r="A99" i="20"/>
  <c r="A100" i="20"/>
  <c r="A101" i="20"/>
  <c r="A102" i="20"/>
  <c r="A103" i="20"/>
  <c r="A104" i="20"/>
  <c r="A105" i="20"/>
  <c r="A106" i="20"/>
  <c r="A107" i="20"/>
  <c r="A108" i="20"/>
  <c r="A109" i="20"/>
  <c r="A110" i="20"/>
  <c r="A111" i="20"/>
  <c r="A112" i="20"/>
  <c r="A113" i="20"/>
  <c r="A114" i="20"/>
  <c r="A115" i="20"/>
  <c r="A116" i="20"/>
  <c r="A117" i="20"/>
  <c r="A118" i="20"/>
  <c r="A119" i="20"/>
  <c r="A120" i="20"/>
  <c r="A121" i="20"/>
  <c r="A122" i="20"/>
  <c r="A123" i="20"/>
  <c r="A124" i="20"/>
  <c r="A125" i="20"/>
  <c r="A126" i="20"/>
  <c r="A127" i="20"/>
  <c r="A128" i="20"/>
  <c r="A129" i="20"/>
  <c r="A130" i="20"/>
  <c r="A131" i="20"/>
  <c r="A132" i="20"/>
  <c r="A133" i="20"/>
  <c r="A134" i="20"/>
  <c r="A135" i="20"/>
  <c r="A136" i="20"/>
  <c r="A137" i="20"/>
  <c r="A138" i="20"/>
  <c r="A139" i="20"/>
  <c r="A140" i="20"/>
  <c r="A141" i="20"/>
  <c r="A142" i="20"/>
  <c r="A143" i="20"/>
  <c r="A144" i="20"/>
  <c r="A145" i="20"/>
  <c r="A146" i="20"/>
  <c r="A147" i="20"/>
  <c r="A148" i="20"/>
  <c r="A149" i="20"/>
  <c r="A150" i="20"/>
  <c r="A151" i="20"/>
  <c r="A152" i="20"/>
  <c r="A153" i="20"/>
  <c r="A154" i="20"/>
  <c r="A155" i="20"/>
  <c r="A156" i="20"/>
  <c r="A157" i="20"/>
  <c r="A158" i="20"/>
  <c r="A159" i="20"/>
  <c r="A160" i="20"/>
  <c r="A161" i="20"/>
  <c r="A162" i="20"/>
  <c r="A163" i="20"/>
  <c r="A164" i="20"/>
  <c r="A165" i="20"/>
  <c r="A166" i="20"/>
  <c r="A167" i="20"/>
  <c r="A168" i="20"/>
  <c r="A169" i="20"/>
  <c r="A170" i="20"/>
  <c r="A171" i="20"/>
  <c r="A172" i="20"/>
  <c r="A173" i="20"/>
  <c r="A174" i="20"/>
  <c r="A175" i="20"/>
  <c r="A176" i="20"/>
  <c r="A177" i="20"/>
  <c r="A178" i="20"/>
  <c r="A179" i="20"/>
  <c r="A180" i="20"/>
  <c r="A181" i="20"/>
  <c r="A182" i="20"/>
  <c r="A183" i="20"/>
  <c r="A184" i="20"/>
  <c r="A185" i="20"/>
  <c r="A186" i="20"/>
  <c r="A187" i="20"/>
  <c r="A188" i="20"/>
  <c r="A189" i="20"/>
  <c r="A190" i="20"/>
  <c r="A191" i="20"/>
  <c r="A192" i="20"/>
  <c r="A193" i="20"/>
  <c r="A194" i="20"/>
  <c r="A195" i="20"/>
  <c r="A196" i="20"/>
  <c r="A197" i="20"/>
  <c r="A198" i="20"/>
  <c r="A199" i="20"/>
  <c r="A200" i="20"/>
  <c r="A201" i="20"/>
  <c r="A202" i="20"/>
  <c r="A203" i="20"/>
  <c r="A204" i="20"/>
  <c r="A205" i="20"/>
  <c r="A206" i="20"/>
  <c r="A207" i="20"/>
  <c r="A208" i="20"/>
  <c r="A209" i="20"/>
  <c r="A210" i="20"/>
  <c r="A211" i="20"/>
  <c r="A212" i="20"/>
  <c r="A213" i="20"/>
  <c r="A214" i="20"/>
  <c r="A215" i="20"/>
  <c r="A216" i="20"/>
  <c r="A217" i="20"/>
  <c r="A218" i="20"/>
  <c r="A219" i="20"/>
  <c r="A220" i="20"/>
  <c r="A221" i="20"/>
  <c r="A222" i="20"/>
  <c r="A223" i="20"/>
  <c r="A224" i="20"/>
  <c r="A225" i="20"/>
  <c r="A226" i="20"/>
  <c r="A227" i="20"/>
  <c r="A228" i="20"/>
  <c r="A229" i="20"/>
  <c r="A230" i="20"/>
  <c r="A231" i="20"/>
  <c r="A232" i="20"/>
  <c r="A233" i="20"/>
  <c r="A234" i="20"/>
  <c r="A235" i="20"/>
  <c r="A236" i="20"/>
  <c r="A237" i="20"/>
  <c r="A238" i="20"/>
  <c r="A239" i="20"/>
  <c r="A240" i="20"/>
  <c r="A241" i="20"/>
  <c r="A242" i="20"/>
  <c r="A243" i="20"/>
  <c r="A244" i="20"/>
  <c r="A245" i="20"/>
  <c r="A246" i="20"/>
  <c r="A247" i="20"/>
  <c r="A248" i="20"/>
  <c r="A249" i="20"/>
  <c r="A250" i="20"/>
  <c r="A251" i="20"/>
  <c r="A252" i="20"/>
  <c r="A253" i="20"/>
  <c r="A254" i="20"/>
  <c r="A255" i="20"/>
  <c r="A256" i="20"/>
  <c r="A257" i="20"/>
  <c r="A258" i="20"/>
  <c r="A259" i="20"/>
  <c r="A260" i="20"/>
  <c r="A261" i="20"/>
  <c r="A262" i="20"/>
  <c r="A263" i="20"/>
  <c r="A264" i="20"/>
  <c r="A265" i="20"/>
  <c r="A266" i="20"/>
  <c r="A267" i="20"/>
  <c r="A268" i="20"/>
  <c r="A269" i="20"/>
  <c r="A270" i="20"/>
  <c r="A271" i="20"/>
  <c r="A272" i="20"/>
  <c r="A273" i="20"/>
  <c r="A274" i="20"/>
  <c r="A275" i="20"/>
  <c r="A276" i="20"/>
  <c r="A277" i="20"/>
  <c r="A278" i="20"/>
  <c r="A279" i="20"/>
  <c r="A280" i="20"/>
  <c r="A281" i="20"/>
  <c r="A282" i="20"/>
  <c r="A283" i="20"/>
  <c r="A284" i="20"/>
  <c r="A285" i="20"/>
  <c r="A286" i="20"/>
  <c r="A287" i="20"/>
  <c r="A288" i="20"/>
  <c r="A289" i="20"/>
  <c r="A290" i="20"/>
  <c r="A291" i="20"/>
  <c r="A292" i="20"/>
  <c r="A293" i="20"/>
  <c r="A294" i="20"/>
  <c r="A295" i="20"/>
  <c r="A296" i="20"/>
  <c r="A297" i="20"/>
  <c r="A298" i="20"/>
  <c r="A299" i="20"/>
  <c r="A300" i="20"/>
  <c r="A301" i="20"/>
  <c r="A302" i="20"/>
  <c r="A303" i="20"/>
  <c r="A304" i="20"/>
  <c r="A305" i="20"/>
  <c r="A306" i="20"/>
  <c r="A307" i="20"/>
  <c r="A308" i="20"/>
  <c r="A309" i="20"/>
  <c r="A310" i="20"/>
  <c r="A311" i="20"/>
  <c r="A312" i="20"/>
  <c r="A313" i="20"/>
  <c r="A314" i="20"/>
  <c r="A315" i="20"/>
  <c r="A316" i="20"/>
  <c r="A317" i="20"/>
  <c r="A318" i="20"/>
  <c r="A319" i="20"/>
  <c r="A320" i="20"/>
  <c r="A321" i="20"/>
  <c r="A322" i="20"/>
  <c r="A323" i="20"/>
  <c r="A324" i="20"/>
  <c r="A325" i="20"/>
  <c r="A326" i="20"/>
  <c r="A327" i="20"/>
  <c r="A328" i="20"/>
  <c r="A329" i="20"/>
  <c r="A330" i="20"/>
  <c r="A331" i="20"/>
  <c r="A332" i="20"/>
  <c r="A333" i="20"/>
  <c r="A334" i="20"/>
  <c r="A335" i="20"/>
  <c r="A336" i="20"/>
  <c r="A337" i="20"/>
  <c r="A338" i="20"/>
  <c r="A339" i="20"/>
  <c r="A340" i="20"/>
  <c r="A341" i="20"/>
  <c r="A342" i="20"/>
  <c r="A343" i="20"/>
  <c r="A344" i="20"/>
  <c r="A345" i="20"/>
  <c r="A346" i="20"/>
  <c r="A347" i="20"/>
  <c r="A348" i="20"/>
  <c r="A349" i="20"/>
  <c r="A350" i="20"/>
  <c r="A351" i="20"/>
  <c r="A352" i="20"/>
  <c r="A353" i="20"/>
  <c r="A354" i="20"/>
  <c r="A355" i="20"/>
  <c r="A356" i="20"/>
  <c r="A357" i="20"/>
  <c r="A358" i="20"/>
  <c r="A359" i="20"/>
  <c r="A360" i="20"/>
  <c r="A361" i="20"/>
  <c r="A362" i="20"/>
  <c r="A363" i="20"/>
  <c r="A364" i="20"/>
  <c r="A365" i="20"/>
  <c r="A366" i="20"/>
  <c r="A367" i="20"/>
  <c r="A368" i="20"/>
  <c r="A369" i="20"/>
  <c r="A370" i="20"/>
  <c r="A371" i="20"/>
  <c r="A372" i="20"/>
  <c r="A373" i="20"/>
  <c r="A374" i="20"/>
  <c r="A375" i="20"/>
  <c r="A376" i="20"/>
  <c r="A377" i="20"/>
  <c r="A378" i="20"/>
  <c r="A379" i="20"/>
  <c r="A380" i="20"/>
  <c r="A3" i="20"/>
  <c r="Z1" i="19" l="1"/>
  <c r="X1" i="19"/>
  <c r="V1" i="19"/>
  <c r="T1" i="19"/>
  <c r="R1" i="19"/>
  <c r="P1" i="19"/>
  <c r="N1" i="19"/>
  <c r="L1" i="19"/>
  <c r="J1" i="19"/>
  <c r="H1" i="19"/>
  <c r="F1" i="19"/>
  <c r="G62" i="19" l="1"/>
  <c r="M193" i="3" s="1"/>
  <c r="G582" i="19"/>
  <c r="M241" i="3" s="1"/>
  <c r="G140" i="19"/>
  <c r="G580" i="19"/>
  <c r="G632" i="19"/>
  <c r="G965" i="19"/>
  <c r="G879" i="19"/>
  <c r="M343" i="3" s="1"/>
  <c r="G988" i="19"/>
  <c r="M315" i="3" s="1"/>
  <c r="G726" i="19"/>
  <c r="G957" i="19"/>
  <c r="G830" i="19"/>
  <c r="G455" i="19"/>
  <c r="G680" i="19"/>
  <c r="G218" i="19"/>
  <c r="G122" i="19"/>
  <c r="M175" i="3" s="1"/>
  <c r="G762" i="19"/>
  <c r="M511" i="3" s="1"/>
  <c r="G553" i="19"/>
  <c r="G716" i="19"/>
  <c r="G735" i="19"/>
  <c r="G256" i="19"/>
  <c r="G532" i="19"/>
  <c r="G986" i="19"/>
  <c r="G834" i="19"/>
  <c r="M427" i="3" s="1"/>
  <c r="G494" i="19"/>
  <c r="M5" i="3" s="1"/>
  <c r="G600" i="19"/>
  <c r="G806" i="19"/>
  <c r="G648" i="19"/>
  <c r="G213" i="19"/>
  <c r="M106" i="3" s="1"/>
  <c r="G546" i="19"/>
  <c r="G83" i="19"/>
  <c r="M224" i="3" s="1"/>
  <c r="G868" i="19"/>
  <c r="M425" i="3" s="1"/>
  <c r="I96" i="19"/>
  <c r="N10" i="3" s="1"/>
  <c r="I352" i="19"/>
  <c r="I912" i="19"/>
  <c r="I218" i="19"/>
  <c r="I47" i="19"/>
  <c r="I680" i="19"/>
  <c r="I168" i="19"/>
  <c r="N122" i="3" s="1"/>
  <c r="I873" i="19"/>
  <c r="N205" i="3" s="1"/>
  <c r="I62" i="19"/>
  <c r="N193" i="3" s="1"/>
  <c r="I58" i="19"/>
  <c r="N203" i="3" s="1"/>
  <c r="I288" i="19"/>
  <c r="N358" i="3" s="1"/>
  <c r="I306" i="19"/>
  <c r="I776" i="19"/>
  <c r="N215" i="3" s="1"/>
  <c r="I522" i="19"/>
  <c r="N270" i="3" s="1"/>
  <c r="I246" i="19"/>
  <c r="N165" i="3" s="1"/>
  <c r="I564" i="19"/>
  <c r="I950" i="19"/>
  <c r="N339" i="3" s="1"/>
  <c r="I355" i="19"/>
  <c r="N479" i="3" s="1"/>
  <c r="I868" i="19"/>
  <c r="N425" i="3" s="1"/>
  <c r="I767" i="19"/>
  <c r="N513" i="3" s="1"/>
  <c r="I580" i="19"/>
  <c r="I574" i="19"/>
  <c r="N452" i="3" s="1"/>
  <c r="I61" i="19"/>
  <c r="N13" i="3" s="1"/>
  <c r="I1051" i="19"/>
  <c r="N83" i="3" s="1"/>
  <c r="I935" i="19"/>
  <c r="N26" i="3" s="1"/>
  <c r="I808" i="19"/>
  <c r="N99" i="3" s="1"/>
  <c r="I271" i="19"/>
  <c r="N168" i="3" s="1"/>
  <c r="I637" i="19"/>
  <c r="N232" i="3" s="1"/>
  <c r="I924" i="19"/>
  <c r="N120" i="3" s="1"/>
  <c r="I864" i="19"/>
  <c r="N145" i="3" s="1"/>
  <c r="I1043" i="19"/>
  <c r="N180" i="3" s="1"/>
  <c r="I223" i="19"/>
  <c r="N234" i="3" s="1"/>
  <c r="I657" i="19"/>
  <c r="N32" i="3" s="1"/>
  <c r="I478" i="19"/>
  <c r="N374" i="3" s="1"/>
  <c r="I312" i="19"/>
  <c r="N237" i="3" s="1"/>
  <c r="I934" i="19"/>
  <c r="N331" i="3" s="1"/>
  <c r="I559" i="19"/>
  <c r="N135" i="3" s="1"/>
  <c r="I1071" i="19"/>
  <c r="I42" i="19"/>
  <c r="I885" i="19"/>
  <c r="N176" i="3" s="1"/>
  <c r="I735" i="19"/>
  <c r="I468" i="19"/>
  <c r="I365" i="19"/>
  <c r="N158" i="3" s="1"/>
  <c r="I512" i="19"/>
  <c r="N62" i="3" s="1"/>
  <c r="I57" i="19"/>
  <c r="I269" i="19"/>
  <c r="N173" i="3" s="1"/>
  <c r="I949" i="19"/>
  <c r="N249" i="3" s="1"/>
  <c r="I806" i="19"/>
  <c r="N54" i="3" s="1"/>
  <c r="I140" i="19"/>
  <c r="I621" i="19"/>
  <c r="N147" i="3" s="1"/>
  <c r="I322" i="19"/>
  <c r="N154" i="3" s="1"/>
  <c r="I549" i="19"/>
  <c r="N177" i="3" s="1"/>
  <c r="I240" i="19"/>
  <c r="N111" i="3" s="1"/>
  <c r="I965" i="19"/>
  <c r="I20" i="19"/>
  <c r="I986" i="19"/>
  <c r="I999" i="19"/>
  <c r="N423" i="3" s="1"/>
  <c r="I210" i="19"/>
  <c r="N174" i="3" s="1"/>
  <c r="I951" i="19"/>
  <c r="N369" i="3" s="1"/>
  <c r="I823" i="19"/>
  <c r="N455" i="3" s="1"/>
  <c r="I844" i="19"/>
  <c r="N504" i="3" s="1"/>
  <c r="I900" i="19"/>
  <c r="N204" i="3" s="1"/>
  <c r="I83" i="19"/>
  <c r="N224" i="3" s="1"/>
  <c r="I948" i="19"/>
  <c r="N121" i="3" s="1"/>
  <c r="I1047" i="19"/>
  <c r="N506" i="3" s="1"/>
  <c r="I1069" i="19"/>
  <c r="I634" i="19"/>
  <c r="N73" i="3" s="1"/>
  <c r="I690" i="19"/>
  <c r="I226" i="19"/>
  <c r="I824" i="19"/>
  <c r="I143" i="19"/>
  <c r="N42" i="3" s="1"/>
  <c r="I289" i="19"/>
  <c r="N187" i="3" s="1"/>
  <c r="I765" i="19"/>
  <c r="N49" i="3" s="1"/>
  <c r="I344" i="19"/>
  <c r="N333" i="3" s="1"/>
  <c r="I280" i="19"/>
  <c r="N209" i="3" s="1"/>
  <c r="I368" i="19"/>
  <c r="I769" i="19"/>
  <c r="N378" i="3" s="1"/>
  <c r="I1046" i="19"/>
  <c r="N392" i="3" s="1"/>
  <c r="I402" i="19"/>
  <c r="N410" i="3" s="1"/>
  <c r="I1076" i="19"/>
  <c r="I880" i="19"/>
  <c r="N287" i="3" s="1"/>
  <c r="I490" i="19"/>
  <c r="N248" i="3" s="1"/>
  <c r="I1068" i="19"/>
  <c r="N484" i="3" s="1"/>
  <c r="I988" i="19"/>
  <c r="N315" i="3" s="1"/>
  <c r="I834" i="19"/>
  <c r="N427" i="3" s="1"/>
  <c r="I369" i="19"/>
  <c r="I532" i="19"/>
  <c r="I310" i="19"/>
  <c r="N92" i="3" s="1"/>
  <c r="I870" i="19"/>
  <c r="N70" i="3" s="1"/>
  <c r="I835" i="19"/>
  <c r="N25" i="3" s="1"/>
  <c r="I494" i="19"/>
  <c r="I237" i="19"/>
  <c r="I166" i="19"/>
  <c r="I169" i="19"/>
  <c r="N63" i="3" s="1"/>
  <c r="I713" i="19"/>
  <c r="I396" i="19"/>
  <c r="N81" i="3" s="1"/>
  <c r="I95" i="19"/>
  <c r="N134" i="3" s="1"/>
  <c r="I827" i="19"/>
  <c r="I1067" i="19"/>
  <c r="I123" i="19"/>
  <c r="N364" i="3" s="1"/>
  <c r="I500" i="19"/>
  <c r="N84" i="3" s="1"/>
  <c r="I736" i="19"/>
  <c r="I654" i="19"/>
  <c r="N361" i="3" s="1"/>
  <c r="I107" i="19"/>
  <c r="N372" i="3" s="1"/>
  <c r="I697" i="19"/>
  <c r="N123" i="3" s="1"/>
  <c r="I553" i="19"/>
  <c r="I377" i="19"/>
  <c r="N345" i="3" s="1"/>
  <c r="I474" i="19"/>
  <c r="N221" i="3" s="1"/>
  <c r="I317" i="19"/>
  <c r="I232" i="19"/>
  <c r="N100" i="3" s="1"/>
  <c r="I364" i="19"/>
  <c r="N326" i="3" s="1"/>
  <c r="I743" i="19"/>
  <c r="I771" i="19"/>
  <c r="N9" i="3" s="1"/>
  <c r="I828" i="19"/>
  <c r="I119" i="19"/>
  <c r="N169" i="3" s="1"/>
  <c r="I245" i="19"/>
  <c r="N206" i="3" s="1"/>
  <c r="I498" i="19"/>
  <c r="N133" i="3" s="1"/>
  <c r="I485" i="19"/>
  <c r="N312" i="3" s="1"/>
  <c r="I248" i="19"/>
  <c r="I631" i="19"/>
  <c r="N65" i="3" s="1"/>
  <c r="I609" i="19"/>
  <c r="N43" i="3" s="1"/>
  <c r="I633" i="19"/>
  <c r="I87" i="19"/>
  <c r="N150" i="3" s="1"/>
  <c r="I789" i="19"/>
  <c r="I600" i="19"/>
  <c r="N74" i="3" s="1"/>
  <c r="I338" i="19"/>
  <c r="N197" i="3" s="1"/>
  <c r="I266" i="19"/>
  <c r="N447" i="3" s="1"/>
  <c r="I254" i="19"/>
  <c r="N381" i="3" s="1"/>
  <c r="I467" i="19"/>
  <c r="N45" i="3" s="1"/>
  <c r="I906" i="19"/>
  <c r="N228" i="3" s="1"/>
  <c r="I44" i="19"/>
  <c r="I303" i="19"/>
  <c r="N395" i="3" s="1"/>
  <c r="I63" i="19"/>
  <c r="N107" i="3" s="1"/>
  <c r="I788" i="19"/>
  <c r="N223" i="3" s="1"/>
  <c r="I716" i="19"/>
  <c r="I726" i="19"/>
  <c r="N31" i="3" s="1"/>
  <c r="I1050" i="19"/>
  <c r="N280" i="3" s="1"/>
  <c r="I761" i="19"/>
  <c r="N41" i="3" s="1"/>
  <c r="I533" i="19"/>
  <c r="I270" i="19"/>
  <c r="N194" i="3" s="1"/>
  <c r="I343" i="19"/>
  <c r="N244" i="3" s="1"/>
  <c r="I397" i="19"/>
  <c r="N80" i="3" s="1"/>
  <c r="I643" i="19"/>
  <c r="N118" i="3" s="1"/>
  <c r="I1012" i="19"/>
  <c r="N239" i="3" s="1"/>
  <c r="I811" i="19"/>
  <c r="N184" i="3" s="1"/>
  <c r="I481" i="19"/>
  <c r="N416" i="3" s="1"/>
  <c r="I783" i="19"/>
  <c r="I641" i="19"/>
  <c r="N450" i="3" s="1"/>
  <c r="I662" i="19"/>
  <c r="N319" i="3" s="1"/>
  <c r="I221" i="19"/>
  <c r="N426" i="3" s="1"/>
  <c r="I790" i="19"/>
  <c r="N521" i="3" s="1"/>
  <c r="I21" i="19"/>
  <c r="N56" i="3" s="1"/>
  <c r="I892" i="19"/>
  <c r="N103" i="3" s="1"/>
  <c r="I261" i="19"/>
  <c r="N101" i="3" s="1"/>
  <c r="I957" i="19"/>
  <c r="I546" i="19"/>
  <c r="I238" i="19"/>
  <c r="N406" i="3" s="1"/>
  <c r="U53" i="3"/>
  <c r="U197" i="3"/>
  <c r="U345" i="3"/>
  <c r="U454" i="3"/>
  <c r="U143" i="3"/>
  <c r="U165" i="3"/>
  <c r="U385" i="3"/>
  <c r="U368" i="3"/>
  <c r="U194" i="3"/>
  <c r="U218" i="3"/>
  <c r="U288" i="3"/>
  <c r="U501" i="3"/>
  <c r="U173" i="3"/>
  <c r="U264" i="3"/>
  <c r="U252" i="3"/>
  <c r="U489" i="3"/>
  <c r="U174" i="3"/>
  <c r="U287" i="3"/>
  <c r="U413" i="3"/>
  <c r="U235" i="3"/>
  <c r="U140" i="3"/>
  <c r="U48" i="3"/>
  <c r="U357" i="3"/>
  <c r="U237" i="3"/>
  <c r="U261" i="3"/>
  <c r="U265" i="3"/>
  <c r="U74" i="3"/>
  <c r="U449" i="3"/>
  <c r="T16" i="3"/>
  <c r="T229" i="3"/>
  <c r="T74" i="3"/>
  <c r="T487" i="3"/>
  <c r="T47" i="3"/>
  <c r="T143" i="3"/>
  <c r="T376" i="3"/>
  <c r="T500" i="3"/>
  <c r="T30" i="3"/>
  <c r="T54" i="3"/>
  <c r="T78" i="3"/>
  <c r="T57" i="3"/>
  <c r="T520" i="3"/>
  <c r="T405" i="3"/>
  <c r="T106" i="3"/>
  <c r="T315" i="3"/>
  <c r="T403" i="3"/>
  <c r="T529" i="3"/>
  <c r="T95" i="3"/>
  <c r="T323" i="3"/>
  <c r="T183" i="3"/>
  <c r="T59" i="3"/>
  <c r="T370" i="3"/>
  <c r="T426" i="3"/>
  <c r="T24" i="3"/>
  <c r="T60" i="3"/>
  <c r="T170" i="3"/>
  <c r="T330" i="3"/>
  <c r="T448" i="3"/>
  <c r="T482" i="3"/>
  <c r="Q143" i="3"/>
  <c r="Q229" i="3"/>
  <c r="Q403" i="3"/>
  <c r="Q183" i="3"/>
  <c r="Q417" i="3"/>
  <c r="Q413" i="3"/>
  <c r="Q252" i="3"/>
  <c r="Q369" i="3"/>
  <c r="Q170" i="3"/>
  <c r="Q348" i="3"/>
  <c r="Q78" i="3"/>
  <c r="Q245" i="3"/>
  <c r="P76" i="3"/>
  <c r="P72" i="3"/>
  <c r="P65" i="3"/>
  <c r="P139" i="3"/>
  <c r="P225" i="3"/>
  <c r="P99" i="3"/>
  <c r="P134" i="3"/>
  <c r="P266" i="3"/>
  <c r="P230" i="3"/>
  <c r="P373" i="3"/>
  <c r="P114" i="3"/>
  <c r="P219" i="3"/>
  <c r="P428" i="3"/>
  <c r="P480" i="3"/>
  <c r="P493" i="3"/>
  <c r="P357" i="3"/>
  <c r="P56" i="3"/>
  <c r="P103" i="3"/>
  <c r="P73" i="3"/>
  <c r="P101" i="3"/>
  <c r="P180" i="3"/>
  <c r="P28" i="3"/>
  <c r="P111" i="3"/>
  <c r="P44" i="3"/>
  <c r="P149" i="3"/>
  <c r="P297" i="3"/>
  <c r="P220" i="3"/>
  <c r="P224" i="3"/>
  <c r="P75" i="3"/>
  <c r="P361" i="3"/>
  <c r="P218" i="3"/>
  <c r="P41" i="3"/>
  <c r="P204" i="3"/>
  <c r="P144" i="3"/>
  <c r="P233" i="3"/>
  <c r="P228" i="3"/>
  <c r="P232" i="3"/>
  <c r="P243" i="3"/>
  <c r="P388" i="3"/>
  <c r="P289" i="3"/>
  <c r="P106" i="3"/>
  <c r="P98" i="3"/>
  <c r="P343" i="3"/>
  <c r="P326" i="3"/>
  <c r="P381" i="3"/>
  <c r="P248" i="3"/>
  <c r="P71" i="3"/>
  <c r="P77" i="3"/>
  <c r="P12" i="3"/>
  <c r="P121" i="3"/>
  <c r="P80" i="3"/>
  <c r="P26" i="3"/>
  <c r="P209" i="3"/>
  <c r="P117" i="3"/>
  <c r="P145" i="3"/>
  <c r="P201" i="3"/>
  <c r="P46" i="3"/>
  <c r="P241" i="3"/>
  <c r="P69" i="3"/>
  <c r="P279" i="3"/>
  <c r="P150" i="3"/>
  <c r="P435" i="3"/>
  <c r="P468" i="3"/>
  <c r="P394" i="3"/>
  <c r="P488" i="3"/>
  <c r="P10" i="3"/>
  <c r="P62" i="3"/>
  <c r="P112" i="3"/>
  <c r="P273" i="3"/>
  <c r="P84" i="3"/>
  <c r="P214" i="3"/>
  <c r="P57" i="3"/>
  <c r="P133" i="3"/>
  <c r="P165" i="3"/>
  <c r="P89" i="3"/>
  <c r="P215" i="3"/>
  <c r="P336" i="3"/>
  <c r="P419" i="3"/>
  <c r="P313" i="3"/>
  <c r="P422" i="3"/>
  <c r="P160" i="3"/>
  <c r="P207" i="3"/>
  <c r="P200" i="3"/>
  <c r="P274" i="3"/>
  <c r="P197" i="3"/>
  <c r="P239" i="3"/>
  <c r="P96" i="3"/>
  <c r="P92" i="3"/>
  <c r="P171" i="3"/>
  <c r="P126" i="3"/>
  <c r="P21" i="3"/>
  <c r="P141" i="3"/>
  <c r="P331" i="3"/>
  <c r="P250" i="3"/>
  <c r="P439" i="3"/>
  <c r="P208" i="3"/>
  <c r="P135" i="3"/>
  <c r="P110" i="3"/>
  <c r="P30" i="3"/>
  <c r="P292" i="3"/>
  <c r="P168" i="3"/>
  <c r="P187" i="3"/>
  <c r="P181" i="3"/>
  <c r="P257" i="3"/>
  <c r="P174" i="3"/>
  <c r="P70" i="3"/>
  <c r="P118" i="3"/>
  <c r="P131" i="3"/>
  <c r="P179" i="3"/>
  <c r="P244" i="3"/>
  <c r="P55" i="3"/>
  <c r="P472" i="3"/>
  <c r="P515" i="3"/>
  <c r="P454" i="3"/>
  <c r="P79" i="3"/>
  <c r="P50" i="3"/>
  <c r="P51" i="3"/>
  <c r="P164" i="3"/>
  <c r="P66" i="3"/>
  <c r="P128" i="3"/>
  <c r="P123" i="3"/>
  <c r="P253" i="3"/>
  <c r="P90" i="3"/>
  <c r="P127" i="3"/>
  <c r="P157" i="3"/>
  <c r="P176" i="3"/>
  <c r="P175" i="3"/>
  <c r="P414" i="3"/>
  <c r="P478" i="3"/>
  <c r="P339" i="3"/>
  <c r="P464" i="3"/>
  <c r="S112" i="3"/>
  <c r="S133" i="3"/>
  <c r="S244" i="3"/>
  <c r="S248" i="3"/>
  <c r="S464" i="3"/>
  <c r="S241" i="3"/>
  <c r="S221" i="3"/>
  <c r="S530" i="3"/>
  <c r="S66" i="3"/>
  <c r="S144" i="3"/>
  <c r="S243" i="3"/>
  <c r="S214" i="3"/>
  <c r="S207" i="3"/>
  <c r="S225" i="3"/>
  <c r="S391" i="3"/>
  <c r="S134" i="3"/>
  <c r="S442" i="3"/>
  <c r="S181" i="3"/>
  <c r="S486" i="3"/>
  <c r="S472" i="3"/>
  <c r="S329" i="3"/>
  <c r="S419" i="3"/>
  <c r="S250" i="3"/>
  <c r="S168" i="3"/>
  <c r="S455" i="3"/>
  <c r="S251" i="3"/>
  <c r="S117" i="3"/>
  <c r="S152" i="3"/>
  <c r="S155" i="3"/>
  <c r="S209" i="3"/>
  <c r="S431" i="3"/>
  <c r="S326" i="3"/>
  <c r="S137" i="3"/>
  <c r="S271" i="3"/>
  <c r="S165" i="3"/>
  <c r="S319" i="3"/>
  <c r="S249" i="3"/>
  <c r="S490" i="3"/>
  <c r="S49" i="3"/>
  <c r="S160" i="3"/>
  <c r="S352" i="3"/>
  <c r="S135" i="3"/>
  <c r="S399" i="3"/>
  <c r="S220" i="3"/>
  <c r="S494" i="3"/>
  <c r="S513" i="3"/>
  <c r="S159" i="3"/>
  <c r="S306" i="3"/>
  <c r="S289" i="3"/>
  <c r="S56" i="3"/>
  <c r="S171" i="3"/>
  <c r="S69" i="3"/>
  <c r="S30" i="3"/>
  <c r="S184" i="3"/>
  <c r="S239" i="3"/>
  <c r="M376" i="3"/>
  <c r="M53" i="3"/>
  <c r="M492" i="3"/>
  <c r="M164" i="3"/>
  <c r="M182" i="3"/>
  <c r="M299" i="3"/>
  <c r="M417" i="3"/>
  <c r="M458" i="3"/>
  <c r="M448" i="3"/>
  <c r="M135" i="3"/>
  <c r="M471" i="3"/>
  <c r="M124" i="3"/>
  <c r="N50" i="3"/>
  <c r="N29" i="3"/>
  <c r="N66" i="3"/>
  <c r="N114" i="3"/>
  <c r="N108" i="3"/>
  <c r="N30" i="3"/>
  <c r="N87" i="3"/>
  <c r="N474" i="3"/>
  <c r="N517" i="3"/>
  <c r="N11" i="3"/>
  <c r="N24" i="3"/>
  <c r="N55" i="3"/>
  <c r="N38" i="3"/>
  <c r="N157" i="3"/>
  <c r="N247" i="3"/>
  <c r="N192" i="3"/>
  <c r="N112" i="3"/>
  <c r="N141" i="3"/>
  <c r="N250" i="3"/>
  <c r="N6" i="3"/>
  <c r="N18" i="3"/>
  <c r="N64" i="3"/>
  <c r="N131" i="3"/>
  <c r="N51" i="3"/>
  <c r="N335" i="3"/>
  <c r="N307" i="3"/>
  <c r="N299" i="3"/>
  <c r="N431" i="3"/>
  <c r="N110" i="3"/>
  <c r="N230" i="3"/>
  <c r="N12" i="3"/>
  <c r="N46" i="3"/>
  <c r="N21" i="3"/>
  <c r="N124" i="3"/>
  <c r="N67" i="3"/>
  <c r="N59" i="3"/>
  <c r="N91" i="3"/>
  <c r="N253" i="3"/>
  <c r="N420" i="3"/>
  <c r="N116" i="3"/>
  <c r="N44" i="3"/>
  <c r="N72" i="3"/>
  <c r="N310" i="3"/>
  <c r="N125" i="3"/>
  <c r="N34" i="3"/>
  <c r="N28" i="3"/>
  <c r="N211" i="3"/>
  <c r="N93" i="3"/>
  <c r="N346" i="3"/>
  <c r="N417" i="3"/>
  <c r="N88" i="3"/>
  <c r="N380" i="3"/>
  <c r="N48" i="3"/>
  <c r="N52" i="3"/>
  <c r="N37" i="3"/>
  <c r="N33" i="3"/>
  <c r="N98" i="3"/>
  <c r="N96" i="3"/>
  <c r="N219" i="3"/>
  <c r="N102" i="3"/>
  <c r="N57" i="3"/>
  <c r="N14" i="3"/>
  <c r="N5" i="3"/>
  <c r="N285" i="3"/>
  <c r="N17" i="3"/>
  <c r="N97" i="3"/>
  <c r="N202" i="3"/>
  <c r="N58" i="3"/>
  <c r="N318" i="3"/>
  <c r="N151" i="3"/>
  <c r="N16" i="3"/>
  <c r="N138" i="3"/>
  <c r="N68" i="3"/>
  <c r="O262" i="3"/>
  <c r="O476" i="3"/>
  <c r="O71" i="3"/>
  <c r="O286" i="3"/>
  <c r="O502" i="3"/>
  <c r="O238" i="3"/>
  <c r="O324" i="3"/>
  <c r="O227" i="3"/>
  <c r="O277" i="3"/>
  <c r="O308" i="3"/>
  <c r="O148" i="3"/>
  <c r="O437" i="3"/>
  <c r="O149" i="3"/>
  <c r="O389" i="3"/>
  <c r="R89" i="3"/>
  <c r="R320" i="3"/>
  <c r="R314" i="3"/>
  <c r="R421" i="3"/>
  <c r="R150" i="3"/>
  <c r="R134" i="3"/>
  <c r="R503" i="3"/>
  <c r="R169" i="3"/>
  <c r="R274" i="3"/>
  <c r="R311" i="3"/>
  <c r="R519" i="3"/>
  <c r="R182" i="3"/>
  <c r="R106" i="3"/>
  <c r="R448" i="3"/>
  <c r="R527" i="3"/>
  <c r="R168" i="3"/>
  <c r="R187" i="3"/>
  <c r="R481" i="3"/>
  <c r="R124" i="3"/>
  <c r="R375" i="3"/>
  <c r="R498" i="3"/>
  <c r="R412" i="3"/>
  <c r="R351" i="3"/>
  <c r="R220" i="3"/>
  <c r="R471" i="3"/>
  <c r="R62" i="3"/>
  <c r="R44" i="3"/>
  <c r="R32" i="3"/>
  <c r="R196" i="3"/>
  <c r="R505" i="3"/>
  <c r="R470" i="3"/>
  <c r="R428" i="3"/>
  <c r="R453" i="3"/>
  <c r="R376" i="3"/>
  <c r="R446" i="3"/>
  <c r="R348" i="3"/>
  <c r="R389" i="3"/>
  <c r="R281" i="3"/>
  <c r="R119" i="3"/>
  <c r="R541" i="3"/>
  <c r="R273" i="3"/>
  <c r="R101" i="3"/>
  <c r="R209" i="3"/>
  <c r="R297" i="3"/>
  <c r="R141" i="3"/>
  <c r="R507" i="3"/>
  <c r="R80" i="3"/>
  <c r="R424" i="3"/>
  <c r="R260" i="3"/>
  <c r="R133" i="3"/>
  <c r="R258" i="3"/>
  <c r="R383" i="3"/>
  <c r="R283" i="3"/>
  <c r="R299" i="3"/>
  <c r="R294" i="3"/>
  <c r="R430" i="3"/>
  <c r="R229" i="3"/>
  <c r="R468" i="3"/>
  <c r="R123" i="3"/>
  <c r="R369" i="3"/>
  <c r="R315" i="3"/>
  <c r="R126" i="3"/>
  <c r="R157" i="3"/>
  <c r="R465" i="3"/>
  <c r="R394" i="3"/>
  <c r="R171" i="3"/>
  <c r="R413" i="3"/>
  <c r="R313" i="3"/>
  <c r="R149" i="3"/>
  <c r="R155" i="3"/>
  <c r="R195" i="3"/>
  <c r="R206" i="3"/>
  <c r="R381" i="3"/>
  <c r="R472" i="3"/>
  <c r="R321" i="3"/>
  <c r="R367" i="3"/>
  <c r="R373" i="3"/>
  <c r="R473" i="3"/>
  <c r="R497" i="3"/>
  <c r="R248" i="3"/>
  <c r="R284" i="3"/>
  <c r="R429" i="3"/>
  <c r="R291" i="3"/>
  <c r="R246" i="3"/>
  <c r="R379" i="3"/>
  <c r="R509" i="3"/>
  <c r="R301" i="3"/>
  <c r="R172" i="3"/>
  <c r="R523" i="3"/>
  <c r="R338" i="3"/>
  <c r="R318" i="3"/>
  <c r="R91" i="3"/>
  <c r="R522" i="3"/>
  <c r="R388" i="3"/>
  <c r="R440" i="3"/>
  <c r="R286" i="3"/>
  <c r="R243" i="3"/>
  <c r="R175" i="3"/>
  <c r="R252" i="3"/>
  <c r="R480" i="3"/>
  <c r="R254" i="3"/>
  <c r="R79" i="3"/>
  <c r="R406" i="3"/>
  <c r="R165" i="3"/>
  <c r="R540" i="3"/>
  <c r="R462" i="3"/>
  <c r="R404" i="3"/>
  <c r="R524" i="3"/>
  <c r="R244" i="3"/>
  <c r="R356" i="3"/>
  <c r="R327" i="3"/>
  <c r="R213" i="3"/>
  <c r="R255" i="3"/>
  <c r="R514" i="3"/>
  <c r="R84" i="3"/>
  <c r="R456" i="3"/>
  <c r="R387" i="3"/>
  <c r="R334" i="3"/>
  <c r="R98" i="3"/>
  <c r="R110" i="3"/>
  <c r="R270" i="3"/>
  <c r="R219" i="3"/>
  <c r="R346" i="3"/>
  <c r="R431" i="3"/>
  <c r="R360" i="3"/>
  <c r="R56" i="3"/>
  <c r="R263" i="3"/>
  <c r="R224" i="3"/>
  <c r="R396" i="3"/>
  <c r="R372" i="3"/>
  <c r="R409" i="3"/>
  <c r="R365" i="3"/>
  <c r="R242" i="3"/>
  <c r="R128" i="3"/>
  <c r="R63" i="3"/>
  <c r="R139" i="3"/>
  <c r="R445" i="3"/>
  <c r="R386" i="3"/>
  <c r="R510" i="3"/>
  <c r="R266" i="3"/>
  <c r="R326" i="3"/>
  <c r="R491" i="3"/>
  <c r="R436" i="3"/>
  <c r="R190" i="3"/>
  <c r="R476" i="3"/>
  <c r="R217" i="3"/>
  <c r="R324" i="3"/>
  <c r="R407" i="3"/>
  <c r="R241" i="3"/>
  <c r="R71" i="3"/>
  <c r="R73" i="3"/>
  <c r="R18" i="3"/>
  <c r="R70" i="3"/>
  <c r="R179" i="3"/>
  <c r="R136" i="3"/>
  <c r="R310" i="3"/>
  <c r="R370" i="3"/>
  <c r="R489" i="3"/>
  <c r="R435" i="3"/>
  <c r="R306" i="3"/>
  <c r="R174" i="3"/>
  <c r="R111" i="3"/>
  <c r="R538" i="3"/>
  <c r="R466" i="3"/>
  <c r="R347" i="3"/>
  <c r="R395" i="3"/>
  <c r="R95" i="3"/>
  <c r="R328" i="3"/>
  <c r="R495" i="3"/>
  <c r="R158" i="3"/>
  <c r="R390" i="3"/>
  <c r="R398" i="3"/>
  <c r="R262" i="3"/>
  <c r="R368" i="3"/>
  <c r="R114" i="3"/>
  <c r="R502" i="3"/>
  <c r="R340" i="3"/>
  <c r="R493" i="3"/>
  <c r="R51" i="3"/>
  <c r="R282" i="3"/>
  <c r="R354" i="3"/>
  <c r="R247" i="3"/>
  <c r="R532" i="3"/>
  <c r="R161" i="3"/>
  <c r="R457" i="3"/>
  <c r="R341" i="3"/>
  <c r="R384" i="3"/>
  <c r="R304" i="3"/>
  <c r="R277" i="3"/>
  <c r="R309" i="3"/>
  <c r="R475" i="3"/>
  <c r="R100" i="3"/>
  <c r="R469" i="3"/>
  <c r="R222" i="3"/>
  <c r="R483" i="3"/>
  <c r="R117" i="3"/>
  <c r="R477" i="3"/>
  <c r="R197" i="3"/>
  <c r="R461" i="3"/>
  <c r="R539" i="3"/>
  <c r="R208" i="3"/>
  <c r="R414" i="3"/>
  <c r="R401" i="3"/>
  <c r="R127" i="3"/>
  <c r="R363" i="3"/>
  <c r="R490" i="3"/>
  <c r="R130" i="3"/>
  <c r="R417" i="3"/>
  <c r="R137" i="3"/>
  <c r="R218" i="3"/>
  <c r="R377" i="3"/>
  <c r="R186" i="3"/>
  <c r="R499" i="3"/>
  <c r="R72" i="3"/>
  <c r="R223" i="3"/>
  <c r="R432" i="3"/>
  <c r="R343" i="3"/>
  <c r="R300" i="3"/>
  <c r="R350" i="3"/>
  <c r="R322" i="3"/>
  <c r="R463" i="3"/>
  <c r="R454" i="3"/>
  <c r="R438" i="3"/>
  <c r="R164" i="3"/>
  <c r="R303" i="3"/>
  <c r="R537" i="3"/>
  <c r="R259" i="3"/>
  <c r="R52" i="3"/>
  <c r="R199" i="3"/>
  <c r="R148" i="3"/>
  <c r="R344" i="3"/>
  <c r="R112" i="3"/>
  <c r="R411" i="3"/>
  <c r="R228" i="3"/>
  <c r="R317" i="3"/>
  <c r="R121" i="3"/>
  <c r="R285" i="3"/>
  <c r="R371" i="3"/>
  <c r="R506" i="3"/>
  <c r="R180" i="3"/>
  <c r="R177" i="3"/>
  <c r="R335" i="3"/>
  <c r="R226" i="3"/>
  <c r="R207" i="3"/>
  <c r="R526" i="3"/>
  <c r="R289" i="3"/>
  <c r="R234" i="3"/>
  <c r="R142" i="3"/>
  <c r="R437" i="3"/>
  <c r="R525" i="3"/>
  <c r="R264" i="3"/>
  <c r="R159" i="3"/>
  <c r="R451" i="3"/>
  <c r="R521" i="3"/>
  <c r="R261" i="3"/>
  <c r="R464" i="3"/>
  <c r="R205" i="3"/>
  <c r="R204" i="3"/>
  <c r="R132" i="3"/>
  <c r="R353" i="3"/>
  <c r="R339" i="3"/>
  <c r="R305" i="3"/>
  <c r="R337" i="3"/>
  <c r="R269" i="3"/>
  <c r="R265" i="3"/>
  <c r="R272" i="3"/>
  <c r="R439" i="3"/>
  <c r="R275" i="3"/>
  <c r="R227" i="3"/>
  <c r="R366" i="3"/>
  <c r="R104" i="3"/>
  <c r="R474" i="3"/>
  <c r="R302" i="3"/>
  <c r="R185" i="3"/>
  <c r="R444" i="3"/>
  <c r="R279" i="3"/>
  <c r="R292" i="3"/>
  <c r="R434" i="3"/>
  <c r="R188" i="3"/>
  <c r="R99" i="3"/>
  <c r="R517" i="3"/>
  <c r="R145" i="3"/>
  <c r="R103" i="3"/>
  <c r="R492" i="3"/>
  <c r="R256" i="3"/>
  <c r="R528" i="3"/>
  <c r="R357" i="3"/>
  <c r="R288" i="3"/>
  <c r="R83" i="3"/>
  <c r="R135" i="3"/>
  <c r="R458" i="3"/>
  <c r="R336" i="3"/>
  <c r="R308" i="3"/>
  <c r="R408" i="3"/>
  <c r="R478" i="3"/>
  <c r="R147" i="3"/>
  <c r="R415" i="3"/>
  <c r="R443" i="3"/>
  <c r="R512" i="3"/>
  <c r="R332" i="3"/>
  <c r="R276" i="3"/>
  <c r="R90" i="3"/>
  <c r="R298" i="3"/>
  <c r="R267" i="3"/>
  <c r="R449" i="3"/>
  <c r="R460" i="3"/>
  <c r="R515" i="3"/>
  <c r="R362" i="3"/>
  <c r="R459" i="3"/>
  <c r="R296" i="3"/>
  <c r="R542" i="3"/>
  <c r="R331" i="3"/>
  <c r="R181" i="3"/>
  <c r="R295" i="3"/>
  <c r="R531" i="3"/>
  <c r="R325" i="3"/>
  <c r="R419" i="3"/>
  <c r="R143" i="3"/>
  <c r="R467" i="3"/>
  <c r="R433" i="3"/>
  <c r="R160" i="3"/>
  <c r="R200" i="3"/>
  <c r="R235" i="3"/>
  <c r="R402" i="3"/>
  <c r="R232" i="3"/>
  <c r="R198" i="3"/>
  <c r="R184" i="3"/>
  <c r="R191" i="3"/>
  <c r="R109" i="3"/>
  <c r="R400" i="3"/>
  <c r="R238" i="3"/>
  <c r="R212" i="3"/>
  <c r="R268" i="3"/>
  <c r="R316" i="3"/>
  <c r="R178" i="3"/>
  <c r="R215" i="3"/>
  <c r="R355" i="3"/>
  <c r="R225" i="3"/>
  <c r="R278" i="3"/>
  <c r="R239" i="3"/>
  <c r="R28" i="3"/>
  <c r="R307" i="3"/>
  <c r="R233" i="3"/>
  <c r="R359" i="3"/>
  <c r="R485" i="3"/>
  <c r="R420" i="3"/>
  <c r="R418" i="3"/>
  <c r="R397" i="3"/>
  <c r="R508" i="3"/>
  <c r="R201" i="3"/>
  <c r="R216" i="3"/>
  <c r="R361" i="3"/>
  <c r="R162" i="3"/>
  <c r="R144" i="3"/>
  <c r="R441" i="3"/>
  <c r="R422" i="3"/>
  <c r="R403" i="3"/>
  <c r="R393" i="3"/>
  <c r="T27" i="3"/>
  <c r="T235" i="3"/>
  <c r="T265" i="3"/>
  <c r="T136" i="3"/>
  <c r="T208" i="3"/>
  <c r="T221" i="3"/>
  <c r="T218" i="3"/>
  <c r="T10" i="3"/>
  <c r="T359" i="3"/>
  <c r="T350" i="3"/>
  <c r="T61" i="3"/>
  <c r="T132" i="3"/>
  <c r="T297" i="3"/>
  <c r="T430" i="3"/>
  <c r="T53" i="3"/>
  <c r="T368" i="3"/>
  <c r="T449" i="3"/>
  <c r="T397" i="3"/>
  <c r="T124" i="3"/>
  <c r="T348" i="3"/>
  <c r="T52" i="3"/>
  <c r="T167" i="3"/>
  <c r="T433" i="3"/>
  <c r="T334" i="3"/>
  <c r="T320" i="3"/>
  <c r="T322" i="3"/>
  <c r="T495" i="3"/>
  <c r="T23" i="3"/>
  <c r="T190" i="3"/>
  <c r="T213" i="3"/>
  <c r="T25" i="3"/>
  <c r="T69" i="3"/>
  <c r="T527" i="3"/>
  <c r="T248" i="3"/>
  <c r="T454" i="3"/>
  <c r="T28" i="3"/>
  <c r="T252" i="3"/>
  <c r="T288" i="3"/>
  <c r="T127" i="3"/>
  <c r="T261" i="3"/>
  <c r="T39" i="3"/>
  <c r="T172" i="3"/>
  <c r="T175" i="3"/>
  <c r="T278" i="3"/>
  <c r="T408" i="3"/>
  <c r="T134" i="3"/>
  <c r="T36" i="3"/>
  <c r="T15" i="3"/>
  <c r="T48" i="3"/>
  <c r="T337" i="3"/>
  <c r="T35" i="3"/>
  <c r="T19" i="3"/>
  <c r="T267" i="3"/>
  <c r="T340" i="3"/>
  <c r="P11" i="3"/>
  <c r="P183" i="3"/>
  <c r="P14" i="3"/>
  <c r="P61" i="3"/>
  <c r="P154" i="3"/>
  <c r="P138" i="3"/>
  <c r="P6" i="3"/>
  <c r="P24" i="3"/>
  <c r="P155" i="3"/>
  <c r="P221" i="3"/>
  <c r="P91" i="3"/>
  <c r="P40" i="3"/>
  <c r="P15" i="3"/>
  <c r="P60" i="3"/>
  <c r="P95" i="3"/>
  <c r="P81" i="3"/>
  <c r="P74" i="3"/>
  <c r="P33" i="3"/>
  <c r="P67" i="3"/>
  <c r="P48" i="3"/>
  <c r="P370" i="3"/>
  <c r="P18" i="3"/>
  <c r="P19" i="3"/>
  <c r="P376" i="3"/>
  <c r="P49" i="3"/>
  <c r="P78" i="3"/>
  <c r="P151" i="3"/>
  <c r="P524" i="3"/>
  <c r="P17" i="3"/>
  <c r="P45" i="3"/>
  <c r="P68" i="3"/>
  <c r="P38" i="3"/>
  <c r="P116" i="3"/>
  <c r="P102" i="3"/>
  <c r="P448" i="3"/>
  <c r="Q46" i="3"/>
  <c r="Q80" i="3"/>
  <c r="Q10" i="3"/>
  <c r="Q353" i="3"/>
  <c r="Q282" i="3"/>
  <c r="Q253" i="3"/>
  <c r="Q70" i="3"/>
  <c r="Q142" i="3"/>
  <c r="Q339" i="3"/>
  <c r="Q202" i="3"/>
  <c r="Q52" i="3"/>
  <c r="Q91" i="3"/>
  <c r="Q247" i="3"/>
  <c r="Q61" i="3"/>
  <c r="Q196" i="3"/>
  <c r="Q122" i="3"/>
  <c r="Q240" i="3"/>
  <c r="Q40" i="3"/>
  <c r="Q13" i="3"/>
  <c r="Q222" i="3"/>
  <c r="Q291" i="3"/>
  <c r="Q211" i="3"/>
  <c r="Q103" i="3"/>
  <c r="Q382" i="3"/>
  <c r="Q138" i="3"/>
  <c r="Q354" i="3"/>
  <c r="Q246" i="3"/>
  <c r="Q519" i="3"/>
  <c r="K519" i="3" s="1"/>
  <c r="Q72" i="3"/>
  <c r="Q44" i="3"/>
  <c r="Q51" i="3"/>
  <c r="Q212" i="3"/>
  <c r="Q47" i="3"/>
  <c r="Q362" i="3"/>
  <c r="Q68" i="3"/>
  <c r="Q129" i="3"/>
  <c r="Q301" i="3"/>
  <c r="Q50" i="3"/>
  <c r="Q48" i="3"/>
  <c r="Q31" i="3"/>
  <c r="Q38" i="3"/>
  <c r="Q123" i="3"/>
  <c r="Q387" i="3"/>
  <c r="Q512" i="3"/>
  <c r="R53" i="3"/>
  <c r="R47" i="3"/>
  <c r="R151" i="3"/>
  <c r="R167" i="3"/>
  <c r="R17" i="3"/>
  <c r="R170" i="3"/>
  <c r="R330" i="3"/>
  <c r="R60" i="3"/>
  <c r="R45" i="3"/>
  <c r="R138" i="3"/>
  <c r="R183" i="3"/>
  <c r="R35" i="3"/>
  <c r="R61" i="3"/>
  <c r="R245" i="3"/>
  <c r="R518" i="3"/>
  <c r="K518" i="3" s="1"/>
  <c r="R382" i="3"/>
  <c r="R516" i="3"/>
  <c r="R78" i="3"/>
  <c r="R92" i="3"/>
  <c r="S191" i="3"/>
  <c r="S147" i="3"/>
  <c r="S16" i="3"/>
  <c r="S192" i="3"/>
  <c r="S11" i="3"/>
  <c r="S50" i="3"/>
  <c r="S231" i="3"/>
  <c r="S83" i="3"/>
  <c r="S88" i="3"/>
  <c r="S104" i="3"/>
  <c r="S212" i="3"/>
  <c r="S258" i="3"/>
  <c r="S240" i="3"/>
  <c r="S29" i="3"/>
  <c r="S70" i="3"/>
  <c r="S414" i="3"/>
  <c r="S51" i="3"/>
  <c r="S362" i="3"/>
  <c r="S90" i="3"/>
  <c r="S142" i="3"/>
  <c r="S145" i="3"/>
  <c r="S79" i="3"/>
  <c r="S58" i="3"/>
  <c r="S366" i="3"/>
  <c r="S185" i="3"/>
  <c r="S94" i="3"/>
  <c r="S305" i="3"/>
  <c r="S80" i="3"/>
  <c r="S254" i="3"/>
  <c r="S196" i="3"/>
  <c r="S62" i="3"/>
  <c r="S48" i="3"/>
  <c r="S169" i="3"/>
  <c r="S284" i="3"/>
  <c r="S68" i="3"/>
  <c r="S150" i="3"/>
  <c r="S10" i="3"/>
  <c r="S129" i="3"/>
  <c r="S63" i="3"/>
  <c r="S96" i="3"/>
  <c r="S77" i="3"/>
  <c r="S398" i="3"/>
  <c r="S85" i="3"/>
  <c r="S95" i="3"/>
  <c r="S36" i="3"/>
  <c r="S138" i="3"/>
  <c r="S81" i="3"/>
  <c r="S325" i="3"/>
  <c r="S380" i="3"/>
  <c r="S17" i="3"/>
  <c r="S299" i="3"/>
  <c r="S151" i="3"/>
  <c r="S195" i="3"/>
  <c r="S82" i="3"/>
  <c r="S157" i="3"/>
  <c r="S20" i="3"/>
  <c r="S179" i="3"/>
  <c r="S102" i="3"/>
  <c r="S41" i="3"/>
  <c r="S44" i="3"/>
  <c r="S111" i="3"/>
  <c r="S275" i="3"/>
  <c r="S101" i="3"/>
  <c r="S355" i="3"/>
  <c r="S141" i="3"/>
  <c r="S228" i="3"/>
  <c r="S84" i="3"/>
  <c r="S21" i="3"/>
  <c r="S445" i="3"/>
  <c r="S89" i="3"/>
  <c r="S130" i="3"/>
  <c r="S59" i="3"/>
  <c r="S215" i="3"/>
  <c r="S73" i="3"/>
  <c r="S198" i="3"/>
  <c r="S394" i="3"/>
  <c r="S314" i="3"/>
  <c r="S72" i="3"/>
  <c r="S100" i="3"/>
  <c r="S375" i="3"/>
  <c r="S200" i="3"/>
  <c r="S34" i="3"/>
  <c r="S205" i="3"/>
  <c r="S381" i="3"/>
  <c r="S124" i="3"/>
  <c r="S46" i="3"/>
  <c r="S61" i="3"/>
  <c r="S123" i="3"/>
  <c r="S91" i="3"/>
  <c r="S55" i="3"/>
  <c r="S311" i="3"/>
  <c r="S332" i="3"/>
  <c r="S40" i="3"/>
  <c r="S226" i="3"/>
  <c r="S297" i="3"/>
  <c r="S6" i="3"/>
  <c r="S361" i="3"/>
  <c r="S75" i="3"/>
  <c r="S255" i="3"/>
  <c r="K255" i="3" s="1"/>
  <c r="S64" i="3"/>
  <c r="S506" i="3"/>
  <c r="S216" i="3"/>
  <c r="S528" i="3"/>
  <c r="S149" i="3"/>
  <c r="S12" i="3"/>
  <c r="S395" i="3"/>
  <c r="S5" i="3"/>
  <c r="S164" i="3"/>
  <c r="S153" i="3"/>
  <c r="S9" i="3"/>
  <c r="S174" i="3"/>
  <c r="S217" i="3"/>
  <c r="S498" i="3"/>
  <c r="S65" i="3"/>
  <c r="S18" i="3"/>
  <c r="S42" i="3"/>
  <c r="S67" i="3"/>
  <c r="S316" i="3"/>
  <c r="S406" i="3"/>
  <c r="S108" i="3"/>
  <c r="S57" i="3"/>
  <c r="S253" i="3"/>
  <c r="S439" i="3"/>
  <c r="S233" i="3"/>
  <c r="S86" i="3"/>
  <c r="S435" i="3"/>
  <c r="S13" i="3"/>
  <c r="S125" i="3"/>
  <c r="S422" i="3"/>
  <c r="S279" i="3"/>
  <c r="S24" i="3"/>
  <c r="S105" i="3"/>
  <c r="S28" i="3"/>
  <c r="S309" i="3"/>
  <c r="S118" i="3"/>
  <c r="S201" i="3"/>
  <c r="S37" i="3"/>
  <c r="S110" i="3"/>
  <c r="S146" i="3"/>
  <c r="S347" i="3"/>
  <c r="S187" i="3"/>
  <c r="S371" i="3"/>
  <c r="S260" i="3"/>
  <c r="S126" i="3"/>
  <c r="S222" i="3"/>
  <c r="S176" i="3"/>
  <c r="S367" i="3"/>
  <c r="S52" i="3"/>
  <c r="S116" i="3"/>
  <c r="S14" i="3"/>
  <c r="S182" i="3"/>
  <c r="N36" i="3"/>
  <c r="O115" i="3"/>
  <c r="O21" i="3"/>
  <c r="O142" i="3"/>
  <c r="O103" i="3"/>
  <c r="O95" i="3"/>
  <c r="O177" i="3"/>
  <c r="O90" i="3"/>
  <c r="O94" i="3"/>
  <c r="O109" i="3"/>
  <c r="O32" i="3"/>
  <c r="O101" i="3"/>
  <c r="O155" i="3"/>
  <c r="O366" i="3"/>
  <c r="O191" i="3"/>
  <c r="O396" i="3"/>
  <c r="O100" i="3"/>
  <c r="O421" i="3"/>
  <c r="O68" i="3"/>
  <c r="O69" i="3"/>
  <c r="O306" i="3"/>
  <c r="O514" i="3"/>
  <c r="O464" i="3"/>
  <c r="O46" i="3"/>
  <c r="O121" i="3"/>
  <c r="O276" i="3"/>
  <c r="O89" i="3"/>
  <c r="O304" i="3"/>
  <c r="O139" i="3"/>
  <c r="O179" i="3"/>
  <c r="O171" i="3"/>
  <c r="O212" i="3"/>
  <c r="O188" i="3"/>
  <c r="O96" i="3"/>
  <c r="O131" i="3"/>
  <c r="O134" i="3"/>
  <c r="O339" i="3"/>
  <c r="O406" i="3"/>
  <c r="O17" i="3"/>
  <c r="O79" i="3"/>
  <c r="O49" i="3"/>
  <c r="O18" i="3"/>
  <c r="O110" i="3"/>
  <c r="O77" i="3"/>
  <c r="O156" i="3"/>
  <c r="O141" i="3"/>
  <c r="O44" i="3"/>
  <c r="O259" i="3"/>
  <c r="O279" i="3"/>
  <c r="O118" i="3"/>
  <c r="O112" i="3"/>
  <c r="O441" i="3"/>
  <c r="O395" i="3"/>
  <c r="O123" i="3"/>
  <c r="O145" i="3"/>
  <c r="O303" i="3"/>
  <c r="O182" i="3"/>
  <c r="O63" i="3"/>
  <c r="O161" i="3"/>
  <c r="O120" i="3"/>
  <c r="O204" i="3"/>
  <c r="O14" i="3"/>
  <c r="O19" i="3"/>
  <c r="O313" i="3"/>
  <c r="O150" i="3"/>
  <c r="O60" i="3"/>
  <c r="O383" i="3"/>
  <c r="O138" i="3"/>
  <c r="O234" i="3"/>
  <c r="O256" i="3"/>
  <c r="O74" i="3"/>
  <c r="O289" i="3"/>
  <c r="O231" i="3"/>
  <c r="O414" i="3"/>
  <c r="O52" i="3"/>
  <c r="O40" i="3"/>
  <c r="O62" i="3"/>
  <c r="O84" i="3"/>
  <c r="O56" i="3"/>
  <c r="O201" i="3"/>
  <c r="O51" i="3"/>
  <c r="O78" i="3"/>
  <c r="O66" i="3"/>
  <c r="O88" i="3"/>
  <c r="O65" i="3"/>
  <c r="O386" i="3"/>
  <c r="O154" i="3"/>
  <c r="O42" i="3"/>
  <c r="O91" i="3"/>
  <c r="O243" i="3"/>
  <c r="O381" i="3"/>
  <c r="O99" i="3"/>
  <c r="O111" i="3"/>
  <c r="O41" i="3"/>
  <c r="O216" i="3"/>
  <c r="O186" i="3"/>
  <c r="O126" i="3"/>
  <c r="O144" i="3"/>
  <c r="O226" i="3"/>
  <c r="O92" i="3"/>
  <c r="O284" i="3"/>
  <c r="O336" i="3"/>
  <c r="O70" i="3"/>
  <c r="O432" i="3"/>
  <c r="O151" i="3"/>
  <c r="O225" i="3"/>
  <c r="O485" i="3"/>
  <c r="O185" i="3"/>
  <c r="O76" i="3"/>
  <c r="O39" i="3"/>
  <c r="O85" i="3"/>
  <c r="O29" i="3"/>
  <c r="O80" i="3"/>
  <c r="O176" i="3"/>
  <c r="O184" i="3"/>
  <c r="O146" i="3"/>
  <c r="O326" i="3"/>
  <c r="O467" i="3"/>
  <c r="O299" i="3"/>
  <c r="O302" i="3"/>
  <c r="O200" i="3"/>
  <c r="O72" i="3"/>
  <c r="O117" i="3"/>
  <c r="O181" i="3"/>
  <c r="O107" i="3"/>
  <c r="O50" i="3"/>
  <c r="O55" i="3"/>
  <c r="O220" i="3"/>
  <c r="O47" i="3"/>
  <c r="O365" i="3"/>
  <c r="O199" i="3"/>
  <c r="O133" i="3"/>
  <c r="O436" i="3"/>
  <c r="O325" i="3"/>
  <c r="O394" i="3"/>
  <c r="O219" i="3"/>
  <c r="N71" i="3"/>
  <c r="N404" i="3"/>
  <c r="N321" i="3"/>
  <c r="N149" i="3"/>
  <c r="N178" i="3"/>
  <c r="N328" i="3"/>
  <c r="N409" i="3"/>
  <c r="N238" i="3"/>
  <c r="N444" i="3"/>
  <c r="N263" i="3"/>
  <c r="N461" i="3"/>
  <c r="N15" i="3"/>
  <c r="N363" i="3"/>
  <c r="N491" i="3"/>
  <c r="N208" i="3"/>
  <c r="N227" i="3"/>
  <c r="N47" i="3"/>
  <c r="N390" i="3"/>
  <c r="M298" i="3"/>
  <c r="M17" i="3"/>
  <c r="M10" i="3"/>
  <c r="M20" i="3"/>
  <c r="M63" i="3"/>
  <c r="M83" i="3"/>
  <c r="M43" i="3"/>
  <c r="M151" i="3"/>
  <c r="M76" i="3"/>
  <c r="M154" i="3"/>
  <c r="M116" i="3"/>
  <c r="M335" i="3"/>
  <c r="M11" i="3"/>
  <c r="M27" i="3"/>
  <c r="M137" i="3"/>
  <c r="M65" i="3"/>
  <c r="M191" i="3"/>
  <c r="M354" i="3"/>
  <c r="M166" i="3"/>
  <c r="M39" i="3"/>
  <c r="M16" i="3"/>
  <c r="M196" i="3"/>
  <c r="M149" i="3"/>
  <c r="M94" i="3"/>
  <c r="M88" i="3"/>
  <c r="M342" i="3"/>
  <c r="M381" i="3"/>
  <c r="M230" i="3"/>
  <c r="M18" i="3"/>
  <c r="M162" i="3"/>
  <c r="M26" i="3"/>
  <c r="M13" i="3"/>
  <c r="M80" i="3"/>
  <c r="M234" i="3"/>
  <c r="M120" i="3"/>
  <c r="M138" i="3"/>
  <c r="M81" i="3"/>
  <c r="M134" i="3"/>
  <c r="M123" i="3"/>
  <c r="M349" i="3"/>
  <c r="M192" i="3"/>
  <c r="M14" i="3"/>
  <c r="M12" i="3"/>
  <c r="M25" i="3"/>
  <c r="M28" i="3"/>
  <c r="M155" i="3"/>
  <c r="M85" i="3"/>
  <c r="M19" i="3"/>
  <c r="M130" i="3"/>
  <c r="M100" i="3"/>
  <c r="M424" i="3"/>
  <c r="K424" i="3" s="1"/>
  <c r="M282" i="3"/>
  <c r="M131" i="3"/>
  <c r="M9" i="3"/>
  <c r="M70" i="3"/>
  <c r="M42" i="3"/>
  <c r="M46" i="3"/>
  <c r="M302" i="3"/>
  <c r="M95" i="3"/>
  <c r="M55" i="3"/>
  <c r="M48" i="3"/>
  <c r="M108" i="3"/>
  <c r="M387" i="3"/>
  <c r="M512" i="3"/>
  <c r="M44" i="3"/>
  <c r="M51" i="3"/>
  <c r="M33" i="3"/>
  <c r="M24" i="3"/>
  <c r="M23" i="3"/>
  <c r="M82" i="3"/>
  <c r="M307" i="3"/>
  <c r="M45" i="3"/>
  <c r="M250" i="3"/>
  <c r="M40" i="3"/>
  <c r="M8" i="3"/>
  <c r="M58" i="3"/>
  <c r="M37" i="3"/>
  <c r="M75" i="3"/>
  <c r="M118" i="3"/>
  <c r="M59" i="3"/>
  <c r="M91" i="3"/>
  <c r="M199" i="3"/>
  <c r="M87" i="3"/>
  <c r="M291" i="3"/>
  <c r="M318" i="3"/>
  <c r="M30" i="3"/>
  <c r="M102" i="3"/>
  <c r="M188" i="3"/>
  <c r="M219" i="3"/>
  <c r="M6" i="3"/>
  <c r="M420" i="3"/>
  <c r="P136" i="3"/>
  <c r="P7" i="3"/>
  <c r="P37" i="3"/>
  <c r="P153" i="3"/>
  <c r="P59" i="3"/>
  <c r="P346" i="3"/>
  <c r="P87" i="3"/>
  <c r="P523" i="3"/>
  <c r="P35" i="3"/>
  <c r="P130" i="3"/>
  <c r="P53" i="3"/>
  <c r="P54" i="3"/>
  <c r="P8" i="3"/>
  <c r="P320" i="3"/>
  <c r="P192" i="3"/>
  <c r="P510" i="3"/>
  <c r="P43" i="3"/>
  <c r="P140" i="3"/>
  <c r="P188" i="3"/>
  <c r="P9" i="3"/>
  <c r="P13" i="3"/>
  <c r="P25" i="3"/>
  <c r="P104" i="3"/>
  <c r="P93" i="3"/>
  <c r="P100" i="3"/>
  <c r="P417" i="3"/>
  <c r="P132" i="3"/>
  <c r="P42" i="3"/>
  <c r="P16" i="3"/>
  <c r="P189" i="3"/>
  <c r="P5" i="3"/>
  <c r="P20" i="3"/>
  <c r="P47" i="3"/>
  <c r="P108" i="3"/>
  <c r="P22" i="3"/>
  <c r="P210" i="3"/>
  <c r="P39" i="3"/>
  <c r="P34" i="3"/>
  <c r="P58" i="3"/>
  <c r="P32" i="3"/>
  <c r="P36" i="3"/>
  <c r="P351" i="3"/>
  <c r="P290" i="3"/>
  <c r="P327" i="3"/>
  <c r="P499" i="3"/>
  <c r="P29" i="3"/>
  <c r="P31" i="3"/>
  <c r="P27" i="3"/>
  <c r="P23" i="3"/>
  <c r="P240" i="3"/>
  <c r="P337" i="3"/>
  <c r="P471" i="3"/>
  <c r="K471" i="3" s="1"/>
  <c r="N8" i="3"/>
  <c r="N360" i="3"/>
  <c r="N324" i="3"/>
  <c r="N476" i="3"/>
  <c r="K476" i="3" s="1"/>
  <c r="N22" i="3"/>
  <c r="N470" i="3"/>
  <c r="N27" i="3"/>
  <c r="N109" i="3"/>
  <c r="N457" i="3"/>
  <c r="N19" i="3"/>
  <c r="N148" i="3"/>
  <c r="N308" i="3"/>
  <c r="N389" i="3"/>
  <c r="N269" i="3"/>
  <c r="N23" i="3"/>
  <c r="N20" i="3"/>
  <c r="N69" i="3"/>
  <c r="N7" i="3"/>
  <c r="N163" i="3"/>
  <c r="N286" i="3"/>
  <c r="N277" i="3"/>
  <c r="N296" i="3"/>
  <c r="N400" i="3"/>
  <c r="N460" i="3"/>
  <c r="R31" i="3"/>
  <c r="R6" i="3"/>
  <c r="R50" i="3"/>
  <c r="R36" i="3"/>
  <c r="R156" i="3"/>
  <c r="R82" i="3"/>
  <c r="R140" i="3"/>
  <c r="R146" i="3"/>
  <c r="R74" i="3"/>
  <c r="R33" i="3"/>
  <c r="R97" i="3"/>
  <c r="R290" i="3"/>
  <c r="R221" i="3"/>
  <c r="R10" i="3"/>
  <c r="R8" i="3"/>
  <c r="R15" i="3"/>
  <c r="R23" i="3"/>
  <c r="R41" i="3"/>
  <c r="R293" i="3"/>
  <c r="R154" i="3"/>
  <c r="R58" i="3"/>
  <c r="R131" i="3"/>
  <c r="R189" i="3"/>
  <c r="R85" i="3"/>
  <c r="R202" i="3"/>
  <c r="R250" i="3"/>
  <c r="R211" i="3"/>
  <c r="R107" i="3"/>
  <c r="R9" i="3"/>
  <c r="R152" i="3"/>
  <c r="R40" i="3"/>
  <c r="R38" i="3"/>
  <c r="R13" i="3"/>
  <c r="R257" i="3"/>
  <c r="R64" i="3"/>
  <c r="R57" i="3"/>
  <c r="R236" i="3"/>
  <c r="R349" i="3"/>
  <c r="R68" i="3"/>
  <c r="R210" i="3"/>
  <c r="R253" i="3"/>
  <c r="R108" i="3"/>
  <c r="R12" i="3"/>
  <c r="R29" i="3"/>
  <c r="R43" i="3"/>
  <c r="R21" i="3"/>
  <c r="R86" i="3"/>
  <c r="R122" i="3"/>
  <c r="R120" i="3"/>
  <c r="R94" i="3"/>
  <c r="R240" i="3"/>
  <c r="R214" i="3"/>
  <c r="R231" i="3"/>
  <c r="R87" i="3"/>
  <c r="R192" i="3"/>
  <c r="R67" i="3"/>
  <c r="R34" i="3"/>
  <c r="R342" i="3"/>
  <c r="R176" i="3"/>
  <c r="R5" i="3"/>
  <c r="R163" i="3"/>
  <c r="R24" i="3"/>
  <c r="R69" i="3"/>
  <c r="R30" i="3"/>
  <c r="R26" i="3"/>
  <c r="R54" i="3"/>
  <c r="R16" i="3"/>
  <c r="R20" i="3"/>
  <c r="R59" i="3"/>
  <c r="R48" i="3"/>
  <c r="R129" i="3"/>
  <c r="R496" i="3"/>
  <c r="K496" i="3" s="1"/>
  <c r="R488" i="3"/>
  <c r="R115" i="3"/>
  <c r="R25" i="3"/>
  <c r="R11" i="3"/>
  <c r="R39" i="3"/>
  <c r="R27" i="3"/>
  <c r="R19" i="3"/>
  <c r="R81" i="3"/>
  <c r="R66" i="3"/>
  <c r="R96" i="3"/>
  <c r="R93" i="3"/>
  <c r="R125" i="3"/>
  <c r="R65" i="3"/>
  <c r="R230" i="3"/>
  <c r="R14" i="3"/>
  <c r="R46" i="3"/>
  <c r="R203" i="3"/>
  <c r="R76" i="3"/>
  <c r="R49" i="3"/>
  <c r="R113" i="3"/>
  <c r="R75" i="3"/>
  <c r="R116" i="3"/>
  <c r="R77" i="3"/>
  <c r="R166" i="3"/>
  <c r="R105" i="3"/>
  <c r="R42" i="3"/>
  <c r="R37" i="3"/>
  <c r="R7" i="3"/>
  <c r="R55" i="3"/>
  <c r="R22" i="3"/>
  <c r="R88" i="3"/>
  <c r="R118" i="3"/>
  <c r="R153" i="3"/>
  <c r="R102" i="3"/>
  <c r="R380" i="3"/>
  <c r="O6" i="3"/>
  <c r="O8" i="3"/>
  <c r="O33" i="3"/>
  <c r="O82" i="3"/>
  <c r="O311" i="3"/>
  <c r="O93" i="3"/>
  <c r="O211" i="3"/>
  <c r="O434" i="3"/>
  <c r="O508" i="3"/>
  <c r="O45" i="3"/>
  <c r="O5" i="3"/>
  <c r="O26" i="3"/>
  <c r="O119" i="3"/>
  <c r="O198" i="3"/>
  <c r="O31" i="3"/>
  <c r="O59" i="3"/>
  <c r="O129" i="3"/>
  <c r="O250" i="3"/>
  <c r="O97" i="3"/>
  <c r="O380" i="3"/>
  <c r="O12" i="3"/>
  <c r="O30" i="3"/>
  <c r="O9" i="3"/>
  <c r="O67" i="3"/>
  <c r="O11" i="3"/>
  <c r="O36" i="3"/>
  <c r="O417" i="3"/>
  <c r="O22" i="3"/>
  <c r="O64" i="3"/>
  <c r="O83" i="3"/>
  <c r="O125" i="3"/>
  <c r="O443" i="3"/>
  <c r="O48" i="3"/>
  <c r="O335" i="3"/>
  <c r="O10" i="3"/>
  <c r="O122" i="3"/>
  <c r="O247" i="3"/>
  <c r="O192" i="3"/>
  <c r="O28" i="3"/>
  <c r="O114" i="3"/>
  <c r="O58" i="3"/>
  <c r="O57" i="3"/>
  <c r="O108" i="3"/>
  <c r="O230" i="3"/>
  <c r="O307" i="3"/>
  <c r="O102" i="3"/>
  <c r="O13" i="3"/>
  <c r="O81" i="3"/>
  <c r="O34" i="3"/>
  <c r="O300" i="3"/>
  <c r="O113" i="3"/>
  <c r="O16" i="3"/>
  <c r="O43" i="3"/>
  <c r="O38" i="3"/>
  <c r="O341" i="3"/>
  <c r="O15" i="3"/>
  <c r="O163" i="3"/>
  <c r="O87" i="3"/>
  <c r="O116" i="3"/>
  <c r="O27" i="3"/>
  <c r="O393" i="3"/>
  <c r="O20" i="3"/>
  <c r="O86" i="3"/>
  <c r="O210" i="3"/>
  <c r="O7" i="3"/>
  <c r="O23" i="3"/>
  <c r="O260" i="3"/>
  <c r="O253" i="3"/>
  <c r="O153" i="3"/>
  <c r="O240" i="3"/>
  <c r="Q49" i="3"/>
  <c r="Q21" i="3"/>
  <c r="Q11" i="3"/>
  <c r="Q15" i="3"/>
  <c r="Q82" i="3"/>
  <c r="Q28" i="3"/>
  <c r="Q120" i="3"/>
  <c r="Q84" i="3"/>
  <c r="Q134" i="3"/>
  <c r="Q111" i="3"/>
  <c r="Q43" i="3"/>
  <c r="Q65" i="3"/>
  <c r="Q372" i="3"/>
  <c r="Q88" i="3"/>
  <c r="Q488" i="3"/>
  <c r="Q335" i="3"/>
  <c r="Q109" i="3"/>
  <c r="Q23" i="3"/>
  <c r="Q30" i="3"/>
  <c r="Q188" i="3"/>
  <c r="Q199" i="3"/>
  <c r="Q14" i="3"/>
  <c r="Q152" i="3"/>
  <c r="Q161" i="3"/>
  <c r="Q34" i="3"/>
  <c r="Q45" i="3"/>
  <c r="Q58" i="3"/>
  <c r="Q189" i="3"/>
  <c r="Q159" i="3"/>
  <c r="Q54" i="3"/>
  <c r="Q81" i="3"/>
  <c r="Q412" i="3"/>
  <c r="Q453" i="3"/>
  <c r="Q98" i="3"/>
  <c r="Q250" i="3"/>
  <c r="Q531" i="3"/>
  <c r="Q66" i="3"/>
  <c r="Q407" i="3"/>
  <c r="K407" i="3" s="1"/>
  <c r="Q462" i="3"/>
  <c r="Q6" i="3"/>
  <c r="Q12" i="3"/>
  <c r="Q63" i="3"/>
  <c r="Q268" i="3"/>
  <c r="Q29" i="3"/>
  <c r="Q67" i="3"/>
  <c r="Q55" i="3"/>
  <c r="Q39" i="3"/>
  <c r="Q256" i="3"/>
  <c r="Q27" i="3"/>
  <c r="Q36" i="3"/>
  <c r="Q131" i="3"/>
  <c r="Q203" i="3"/>
  <c r="Q93" i="3"/>
  <c r="Q483" i="3"/>
  <c r="Q341" i="3"/>
  <c r="Q242" i="3"/>
  <c r="Q17" i="3"/>
  <c r="Q22" i="3"/>
  <c r="Q32" i="3"/>
  <c r="Q75" i="3"/>
  <c r="Q130" i="3"/>
  <c r="Q155" i="3"/>
  <c r="Q300" i="3"/>
  <c r="Q62" i="3"/>
  <c r="Q16" i="3"/>
  <c r="Q236" i="3"/>
  <c r="Q272" i="3"/>
  <c r="K272" i="3" s="1"/>
  <c r="Q7" i="3"/>
  <c r="Q33" i="3"/>
  <c r="Q113" i="3"/>
  <c r="Q101" i="3"/>
  <c r="Q37" i="3"/>
  <c r="Q157" i="3"/>
  <c r="Q153" i="3"/>
  <c r="Q112" i="3"/>
  <c r="Q59" i="3"/>
  <c r="Q87" i="3"/>
  <c r="Q118" i="3"/>
  <c r="Q465" i="3"/>
  <c r="Q56" i="3"/>
  <c r="Q18" i="3"/>
  <c r="Q128" i="3"/>
  <c r="Q26" i="3"/>
  <c r="Q137" i="3"/>
  <c r="Q180" i="3"/>
  <c r="K180" i="3" s="1"/>
  <c r="Q158" i="3"/>
  <c r="Q176" i="3"/>
  <c r="Q184" i="3"/>
  <c r="Q169" i="3"/>
  <c r="Q24" i="3"/>
  <c r="Q42" i="3"/>
  <c r="Q154" i="3"/>
  <c r="Q463" i="3"/>
  <c r="Q108" i="3"/>
  <c r="Q102" i="3"/>
  <c r="Q5" i="3"/>
  <c r="Q41" i="3"/>
  <c r="Q25" i="3"/>
  <c r="Q19" i="3"/>
  <c r="Q94" i="3"/>
  <c r="Q85" i="3"/>
  <c r="Q92" i="3"/>
  <c r="Q146" i="3"/>
  <c r="Q97" i="3"/>
  <c r="Q231" i="3"/>
  <c r="Q126" i="3"/>
  <c r="Q191" i="3"/>
  <c r="Q469" i="3"/>
  <c r="Q116" i="3"/>
  <c r="Q508" i="3"/>
  <c r="Q162" i="3"/>
  <c r="Q9" i="3"/>
  <c r="Q8" i="3"/>
  <c r="Q281" i="3"/>
  <c r="Q99" i="3"/>
  <c r="Q64" i="3"/>
  <c r="Q114" i="3"/>
  <c r="Q57" i="3"/>
  <c r="Q20" i="3"/>
  <c r="Q117" i="3"/>
  <c r="Q141" i="3"/>
  <c r="Q90" i="3"/>
  <c r="Q446" i="3"/>
  <c r="K446" i="3" s="1"/>
  <c r="Q96" i="3"/>
  <c r="Q192" i="3"/>
  <c r="Q219" i="3"/>
  <c r="S26" i="3"/>
  <c r="S31" i="3"/>
  <c r="S172" i="3"/>
  <c r="K172" i="3" s="1"/>
  <c r="S43" i="3"/>
  <c r="S510" i="3"/>
  <c r="S25" i="3"/>
  <c r="S7" i="3"/>
  <c r="S38" i="3"/>
  <c r="S295" i="3"/>
  <c r="S401" i="3"/>
  <c r="S335" i="3"/>
  <c r="S526" i="3"/>
  <c r="S8" i="3"/>
  <c r="S74" i="3"/>
  <c r="S32" i="3"/>
  <c r="S97" i="3"/>
  <c r="S87" i="3"/>
  <c r="S516" i="3"/>
  <c r="S39" i="3"/>
  <c r="S47" i="3"/>
  <c r="S54" i="3"/>
  <c r="S245" i="3"/>
  <c r="S98" i="3"/>
  <c r="S320" i="3"/>
  <c r="S35" i="3"/>
  <c r="S27" i="3"/>
  <c r="S15" i="3"/>
  <c r="S78" i="3"/>
  <c r="S93" i="3"/>
  <c r="S481" i="3"/>
  <c r="S23" i="3"/>
  <c r="S19" i="3"/>
  <c r="S170" i="3"/>
  <c r="S22" i="3"/>
  <c r="S183" i="3"/>
  <c r="S33" i="3"/>
  <c r="S119" i="3"/>
  <c r="S45" i="3"/>
  <c r="S127" i="3"/>
  <c r="S219" i="3"/>
  <c r="S60" i="3"/>
  <c r="S131" i="3"/>
  <c r="S509" i="3"/>
  <c r="M49" i="3"/>
  <c r="M186" i="3"/>
  <c r="M29" i="3"/>
  <c r="M64" i="3"/>
  <c r="M109" i="3"/>
  <c r="M189" i="3"/>
  <c r="M259" i="3"/>
  <c r="M402" i="3"/>
  <c r="M240" i="3"/>
  <c r="M57" i="3"/>
  <c r="M66" i="3"/>
  <c r="M394" i="3"/>
  <c r="M167" i="3"/>
  <c r="M141" i="3"/>
  <c r="M388" i="3"/>
  <c r="M156" i="3"/>
  <c r="M214" i="3"/>
  <c r="M128" i="3"/>
  <c r="M73" i="3"/>
  <c r="M36" i="3"/>
  <c r="M22" i="3"/>
  <c r="M89" i="3"/>
  <c r="M79" i="3"/>
  <c r="M50" i="3"/>
  <c r="M275" i="3"/>
  <c r="M69" i="3"/>
  <c r="M161" i="3"/>
  <c r="M451" i="3"/>
  <c r="K451" i="3" s="1"/>
  <c r="M67" i="3"/>
  <c r="M414" i="3"/>
  <c r="M360" i="3"/>
  <c r="M470" i="3"/>
  <c r="M56" i="3"/>
  <c r="M77" i="3"/>
  <c r="M104" i="3"/>
  <c r="M283" i="3"/>
  <c r="M31" i="3"/>
  <c r="M184" i="3"/>
  <c r="M129" i="3"/>
  <c r="M266" i="3"/>
  <c r="K266" i="3" s="1"/>
  <c r="M347" i="3"/>
  <c r="M223" i="3"/>
  <c r="M475" i="3"/>
  <c r="M136" i="3"/>
  <c r="M253" i="3"/>
  <c r="M202" i="3"/>
  <c r="M242" i="3"/>
  <c r="M115" i="3"/>
  <c r="M481" i="3"/>
  <c r="M488" i="3"/>
  <c r="M537" i="3"/>
  <c r="M246" i="3"/>
  <c r="M72" i="3"/>
  <c r="M268" i="3"/>
  <c r="M119" i="3"/>
  <c r="M177" i="3"/>
  <c r="M314" i="3"/>
  <c r="M112" i="3"/>
  <c r="M309" i="3"/>
  <c r="M32" i="3"/>
  <c r="M126" i="3"/>
  <c r="M226" i="3"/>
  <c r="M438" i="3"/>
  <c r="M93" i="3"/>
  <c r="M462" i="3"/>
  <c r="M74" i="3"/>
  <c r="M203" i="3"/>
  <c r="M510" i="3"/>
  <c r="M92" i="3"/>
  <c r="M113" i="3"/>
  <c r="M121" i="3"/>
  <c r="M206" i="3"/>
  <c r="K206" i="3" s="1"/>
  <c r="M144" i="3"/>
  <c r="M258" i="3"/>
  <c r="M145" i="3"/>
  <c r="M159" i="3"/>
  <c r="M171" i="3"/>
  <c r="M198" i="3"/>
  <c r="M379" i="3"/>
  <c r="K379" i="3" s="1"/>
  <c r="M213" i="3"/>
  <c r="M256" i="3"/>
  <c r="M181" i="3"/>
  <c r="M440" i="3"/>
  <c r="M289" i="3"/>
  <c r="M105" i="3"/>
  <c r="M380" i="3"/>
  <c r="M320" i="3"/>
  <c r="M453" i="3"/>
  <c r="M169" i="3"/>
  <c r="M122" i="3"/>
  <c r="M516" i="3"/>
  <c r="M142" i="3"/>
  <c r="M260" i="3"/>
  <c r="M363" i="3"/>
  <c r="M78" i="3"/>
  <c r="M148" i="3"/>
  <c r="M139" i="3"/>
  <c r="M35" i="3"/>
  <c r="M84" i="3"/>
  <c r="M133" i="3"/>
  <c r="M47" i="3"/>
  <c r="M317" i="3"/>
  <c r="M190" i="3"/>
  <c r="M38" i="3"/>
  <c r="M356" i="3"/>
  <c r="M117" i="3"/>
  <c r="M160" i="3"/>
  <c r="K160" i="3" s="1"/>
  <c r="M97" i="3"/>
  <c r="M411" i="3"/>
  <c r="M150" i="3"/>
  <c r="M101" i="3"/>
  <c r="M459" i="3"/>
  <c r="M293" i="3"/>
  <c r="M300" i="3"/>
  <c r="M525" i="3"/>
  <c r="K525" i="3" s="1"/>
  <c r="M538" i="3"/>
  <c r="K538" i="3" s="1"/>
  <c r="M157" i="3"/>
  <c r="M86" i="3"/>
  <c r="M41" i="3"/>
  <c r="M7" i="3"/>
  <c r="M147" i="3"/>
  <c r="M153" i="3"/>
  <c r="M195" i="3"/>
  <c r="M34" i="3"/>
  <c r="M21" i="3"/>
  <c r="M210" i="3"/>
  <c r="M220" i="3"/>
  <c r="M98" i="3"/>
  <c r="M415" i="3"/>
  <c r="K415" i="3" s="1"/>
  <c r="M429" i="3"/>
  <c r="M211" i="3"/>
  <c r="M445" i="3"/>
  <c r="M330" i="3"/>
  <c r="M477" i="3"/>
  <c r="K477" i="3" s="1"/>
  <c r="M539" i="3"/>
  <c r="K539" i="3" s="1"/>
  <c r="M257" i="3"/>
  <c r="M457" i="3"/>
  <c r="M111" i="3"/>
  <c r="M222" i="3"/>
  <c r="M390" i="3"/>
  <c r="M532" i="3"/>
  <c r="M284" i="3"/>
  <c r="M346" i="3"/>
  <c r="M96" i="3"/>
  <c r="M305" i="3"/>
  <c r="M327" i="3"/>
  <c r="M401" i="3"/>
  <c r="M444" i="3"/>
  <c r="M290" i="3"/>
  <c r="M233" i="3"/>
  <c r="M90" i="3"/>
  <c r="M466" i="3"/>
  <c r="K466" i="3" s="1"/>
  <c r="M238" i="3"/>
  <c r="M509" i="3"/>
  <c r="M460" i="3"/>
  <c r="M54" i="3"/>
  <c r="M517" i="3"/>
  <c r="K517" i="3" s="1"/>
  <c r="M236" i="3"/>
  <c r="M204" i="3"/>
  <c r="M359" i="3"/>
  <c r="M60" i="3"/>
  <c r="M158" i="3"/>
  <c r="M465" i="3"/>
  <c r="M365" i="3"/>
  <c r="M227" i="3"/>
  <c r="M461" i="3"/>
  <c r="M183" i="3"/>
  <c r="M490" i="3"/>
  <c r="M178" i="3"/>
  <c r="M229" i="3"/>
  <c r="K229" i="3" s="1"/>
  <c r="M99" i="3"/>
  <c r="M132" i="3"/>
  <c r="M217" i="3"/>
  <c r="M507" i="3"/>
  <c r="K507" i="3" s="1"/>
  <c r="M107" i="3"/>
  <c r="M370" i="3"/>
  <c r="M324" i="3"/>
  <c r="M368" i="3"/>
  <c r="M383" i="3"/>
  <c r="M362" i="3"/>
  <c r="M463" i="3"/>
  <c r="M369" i="3"/>
  <c r="M384" i="3"/>
  <c r="K384" i="3" s="1"/>
  <c r="M263" i="3"/>
  <c r="M281" i="3"/>
  <c r="M208" i="3"/>
  <c r="M437" i="3"/>
  <c r="M52" i="3"/>
  <c r="M15" i="3"/>
  <c r="M125" i="3"/>
  <c r="M62" i="3"/>
  <c r="M71" i="3"/>
  <c r="M163" i="3"/>
  <c r="M296" i="3"/>
  <c r="M269" i="3"/>
  <c r="M146" i="3"/>
  <c r="M247" i="3"/>
  <c r="M152" i="3"/>
  <c r="M114" i="3"/>
  <c r="M68" i="3"/>
  <c r="M295" i="3"/>
  <c r="M503" i="3"/>
  <c r="M389" i="3"/>
  <c r="M170" i="3"/>
  <c r="M449" i="3"/>
  <c r="M245" i="3"/>
  <c r="M382" i="3"/>
  <c r="AC6" i="19"/>
  <c r="AA6" i="19"/>
  <c r="W6" i="19"/>
  <c r="U6" i="19"/>
  <c r="Y6" i="19"/>
  <c r="S6" i="19"/>
  <c r="Q6" i="19"/>
  <c r="G6" i="19"/>
  <c r="O6" i="19"/>
  <c r="M6" i="19"/>
  <c r="K6" i="19"/>
  <c r="I6" i="19"/>
  <c r="K280" i="3" l="1"/>
  <c r="L280" i="3" s="1"/>
  <c r="W280" i="3"/>
  <c r="K423" i="3"/>
  <c r="L423" i="3" s="1"/>
  <c r="W423" i="3"/>
  <c r="W511" i="3"/>
  <c r="K511" i="3"/>
  <c r="L511" i="3" s="1"/>
  <c r="K425" i="3"/>
  <c r="L425" i="3" s="1"/>
  <c r="W425" i="3"/>
  <c r="W427" i="3"/>
  <c r="K427" i="3"/>
  <c r="L427" i="3" s="1"/>
  <c r="K441" i="3"/>
  <c r="K439" i="3"/>
  <c r="W447" i="3"/>
  <c r="K447" i="3"/>
  <c r="L447" i="3" s="1"/>
  <c r="W410" i="3"/>
  <c r="K410" i="3"/>
  <c r="L410" i="3" s="1"/>
  <c r="K190" i="3"/>
  <c r="W312" i="3"/>
  <c r="K312" i="3"/>
  <c r="L312" i="3" s="1"/>
  <c r="W392" i="3"/>
  <c r="K392" i="3"/>
  <c r="L392" i="3" s="1"/>
  <c r="W452" i="3"/>
  <c r="K452" i="3"/>
  <c r="L452" i="3" s="1"/>
  <c r="K317" i="3"/>
  <c r="K404" i="3"/>
  <c r="K378" i="3"/>
  <c r="L378" i="3" s="1"/>
  <c r="W378" i="3"/>
  <c r="K504" i="3"/>
  <c r="L504" i="3" s="1"/>
  <c r="W504" i="3"/>
  <c r="K483" i="3"/>
  <c r="W450" i="3"/>
  <c r="K450" i="3"/>
  <c r="L450" i="3" s="1"/>
  <c r="W364" i="3"/>
  <c r="K364" i="3"/>
  <c r="L364" i="3" s="1"/>
  <c r="K445" i="3"/>
  <c r="W484" i="3"/>
  <c r="K484" i="3"/>
  <c r="L484" i="3" s="1"/>
  <c r="K358" i="3"/>
  <c r="L358" i="3" s="1"/>
  <c r="W358" i="3"/>
  <c r="K409" i="3"/>
  <c r="W416" i="3"/>
  <c r="K416" i="3"/>
  <c r="L416" i="3" s="1"/>
  <c r="K333" i="3"/>
  <c r="L333" i="3" s="1"/>
  <c r="W333" i="3"/>
  <c r="K374" i="3"/>
  <c r="L374" i="3" s="1"/>
  <c r="W374" i="3"/>
  <c r="K479" i="3"/>
  <c r="L479" i="3" s="1"/>
  <c r="W479" i="3"/>
  <c r="W193" i="3"/>
  <c r="K193" i="3"/>
  <c r="L193" i="3" s="1"/>
  <c r="K356" i="3"/>
  <c r="K490" i="3"/>
  <c r="K286" i="3"/>
  <c r="K328" i="3"/>
  <c r="K147" i="3"/>
  <c r="K306" i="3"/>
  <c r="K396" i="3"/>
  <c r="L396" i="3" s="1"/>
  <c r="K393" i="3"/>
  <c r="L393" i="3" s="1"/>
  <c r="K318" i="3"/>
  <c r="K174" i="3"/>
  <c r="L174" i="3" s="1"/>
  <c r="K305" i="3"/>
  <c r="K434" i="3"/>
  <c r="K432" i="3"/>
  <c r="L432" i="3" s="1"/>
  <c r="K464" i="3"/>
  <c r="K277" i="3"/>
  <c r="L277" i="3" s="1"/>
  <c r="K254" i="3"/>
  <c r="L254" i="3" s="1"/>
  <c r="K526" i="3"/>
  <c r="K351" i="3"/>
  <c r="L351" i="3" s="1"/>
  <c r="K532" i="3"/>
  <c r="K440" i="3"/>
  <c r="K475" i="3"/>
  <c r="K368" i="3"/>
  <c r="L368" i="3" s="1"/>
  <c r="K223" i="3"/>
  <c r="L223" i="3" s="1"/>
  <c r="K438" i="3"/>
  <c r="L438" i="3" s="1"/>
  <c r="K298" i="3"/>
  <c r="K110" i="3"/>
  <c r="L110" i="3" s="1"/>
  <c r="K372" i="3"/>
  <c r="L372" i="3" s="1"/>
  <c r="K237" i="3"/>
  <c r="L237" i="3" s="1"/>
  <c r="W237" i="3"/>
  <c r="K291" i="3"/>
  <c r="L291" i="3" s="1"/>
  <c r="K385" i="3"/>
  <c r="L385" i="3" s="1"/>
  <c r="W385" i="3"/>
  <c r="K246" i="3"/>
  <c r="K467" i="3"/>
  <c r="L467" i="3" s="1"/>
  <c r="K386" i="3"/>
  <c r="L386" i="3" s="1"/>
  <c r="K514" i="3"/>
  <c r="L514" i="3" s="1"/>
  <c r="K173" i="3"/>
  <c r="L173" i="3" s="1"/>
  <c r="W173" i="3"/>
  <c r="K304" i="3"/>
  <c r="L304" i="3" s="1"/>
  <c r="W501" i="3"/>
  <c r="K501" i="3"/>
  <c r="L501" i="3" s="1"/>
  <c r="K228" i="3"/>
  <c r="L228" i="3" s="1"/>
  <c r="K524" i="3"/>
  <c r="L524" i="3" s="1"/>
  <c r="W345" i="3"/>
  <c r="K345" i="3"/>
  <c r="L345" i="3" s="1"/>
  <c r="K276" i="3"/>
  <c r="L276" i="3" s="1"/>
  <c r="W287" i="3"/>
  <c r="K287" i="3"/>
  <c r="L287" i="3" s="1"/>
  <c r="K194" i="3"/>
  <c r="L194" i="3" s="1"/>
  <c r="W194" i="3"/>
  <c r="K225" i="3"/>
  <c r="L225" i="3" s="1"/>
  <c r="K308" i="3"/>
  <c r="K420" i="3"/>
  <c r="L420" i="3" s="1"/>
  <c r="K426" i="3"/>
  <c r="L426" i="3" s="1"/>
  <c r="W426" i="3"/>
  <c r="W529" i="3"/>
  <c r="K529" i="3"/>
  <c r="L529" i="3" s="1"/>
  <c r="K482" i="3"/>
  <c r="L482" i="3" s="1"/>
  <c r="W482" i="3"/>
  <c r="W487" i="3"/>
  <c r="K487" i="3"/>
  <c r="L487" i="3" s="1"/>
  <c r="W323" i="3"/>
  <c r="K323" i="3"/>
  <c r="L323" i="3" s="1"/>
  <c r="K405" i="3"/>
  <c r="L405" i="3" s="1"/>
  <c r="W405" i="3"/>
  <c r="K500" i="3"/>
  <c r="L500" i="3" s="1"/>
  <c r="W500" i="3"/>
  <c r="W520" i="3"/>
  <c r="K520" i="3"/>
  <c r="L520" i="3" s="1"/>
  <c r="K421" i="3"/>
  <c r="L421" i="3" s="1"/>
  <c r="K282" i="3"/>
  <c r="L282" i="3" s="1"/>
  <c r="K301" i="3"/>
  <c r="L301" i="3" s="1"/>
  <c r="K376" i="3"/>
  <c r="L376" i="3" s="1"/>
  <c r="K436" i="3"/>
  <c r="L436" i="3" s="1"/>
  <c r="K222" i="3"/>
  <c r="K400" i="3"/>
  <c r="K375" i="3"/>
  <c r="L375" i="3" s="1"/>
  <c r="K313" i="3"/>
  <c r="L313" i="3" s="1"/>
  <c r="K187" i="3"/>
  <c r="L187" i="3" s="1"/>
  <c r="K164" i="3"/>
  <c r="L164" i="3" s="1"/>
  <c r="K321" i="3"/>
  <c r="L321" i="3" s="1"/>
  <c r="K363" i="3"/>
  <c r="L363" i="3" s="1"/>
  <c r="K258" i="3"/>
  <c r="K337" i="3"/>
  <c r="L337" i="3" s="1"/>
  <c r="W399" i="3"/>
  <c r="K399" i="3"/>
  <c r="L399" i="3" s="1"/>
  <c r="K251" i="3"/>
  <c r="L251" i="3" s="1"/>
  <c r="W251" i="3"/>
  <c r="K249" i="3"/>
  <c r="L249" i="3" s="1"/>
  <c r="W249" i="3"/>
  <c r="K513" i="3"/>
  <c r="L513" i="3" s="1"/>
  <c r="W513" i="3"/>
  <c r="W455" i="3"/>
  <c r="K455" i="3"/>
  <c r="L455" i="3" s="1"/>
  <c r="W329" i="3"/>
  <c r="K329" i="3"/>
  <c r="L329" i="3" s="1"/>
  <c r="K391" i="3"/>
  <c r="L391" i="3" s="1"/>
  <c r="W391" i="3"/>
  <c r="K233" i="3"/>
  <c r="W494" i="3"/>
  <c r="K494" i="3"/>
  <c r="L494" i="3" s="1"/>
  <c r="W352" i="3"/>
  <c r="K352" i="3"/>
  <c r="L352" i="3" s="1"/>
  <c r="W271" i="3"/>
  <c r="K271" i="3"/>
  <c r="L271" i="3" s="1"/>
  <c r="K105" i="3"/>
  <c r="W486" i="3"/>
  <c r="K486" i="3"/>
  <c r="L486" i="3" s="1"/>
  <c r="W319" i="3"/>
  <c r="K319" i="3"/>
  <c r="L319" i="3" s="1"/>
  <c r="K530" i="3"/>
  <c r="L530" i="3" s="1"/>
  <c r="W530" i="3"/>
  <c r="K461" i="3"/>
  <c r="L461" i="3" s="1"/>
  <c r="K330" i="3"/>
  <c r="K73" i="3"/>
  <c r="K387" i="3"/>
  <c r="L387" i="3" s="1"/>
  <c r="W442" i="3"/>
  <c r="K442" i="3"/>
  <c r="L442" i="3" s="1"/>
  <c r="K422" i="3"/>
  <c r="L422" i="3" s="1"/>
  <c r="K297" i="3"/>
  <c r="L297" i="3" s="1"/>
  <c r="K316" i="3"/>
  <c r="L316" i="3" s="1"/>
  <c r="K95" i="3"/>
  <c r="K243" i="3"/>
  <c r="L243" i="3" s="1"/>
  <c r="K498" i="3"/>
  <c r="K361" i="3"/>
  <c r="L361" i="3" s="1"/>
  <c r="K215" i="3"/>
  <c r="L215" i="3" s="1"/>
  <c r="K448" i="3"/>
  <c r="L448" i="3" s="1"/>
  <c r="K469" i="3"/>
  <c r="L469" i="3" s="1"/>
  <c r="K531" i="3"/>
  <c r="L531" i="3" s="1"/>
  <c r="K303" i="3"/>
  <c r="L303" i="3" s="1"/>
  <c r="K371" i="3"/>
  <c r="L371" i="3" s="1"/>
  <c r="K443" i="3"/>
  <c r="L443" i="3" s="1"/>
  <c r="K523" i="3"/>
  <c r="L523" i="3" s="1"/>
  <c r="K326" i="3"/>
  <c r="L326" i="3" s="1"/>
  <c r="K367" i="3"/>
  <c r="L367" i="3" s="1"/>
  <c r="K205" i="3"/>
  <c r="L205" i="3" s="1"/>
  <c r="K528" i="3"/>
  <c r="L528" i="3" s="1"/>
  <c r="K370" i="3"/>
  <c r="K435" i="3"/>
  <c r="L435" i="3" s="1"/>
  <c r="K124" i="3"/>
  <c r="L124" i="3" s="1"/>
  <c r="K353" i="3"/>
  <c r="L353" i="3" s="1"/>
  <c r="K362" i="3"/>
  <c r="K332" i="3"/>
  <c r="L332" i="3" s="1"/>
  <c r="K499" i="3"/>
  <c r="L499" i="3" s="1"/>
  <c r="K412" i="3"/>
  <c r="L412" i="3" s="1"/>
  <c r="K355" i="3"/>
  <c r="L355" i="3" s="1"/>
  <c r="K429" i="3"/>
  <c r="L429" i="3" s="1"/>
  <c r="K213" i="3"/>
  <c r="L213" i="3" s="1"/>
  <c r="K139" i="3"/>
  <c r="K491" i="3"/>
  <c r="L491" i="3" s="1"/>
  <c r="K336" i="3"/>
  <c r="L336" i="3" s="1"/>
  <c r="K506" i="3"/>
  <c r="L506" i="3" s="1"/>
  <c r="K359" i="3"/>
  <c r="L359" i="3" s="1"/>
  <c r="K459" i="3"/>
  <c r="L459" i="3" s="1"/>
  <c r="K402" i="3"/>
  <c r="L402" i="3" s="1"/>
  <c r="K390" i="3"/>
  <c r="L390" i="3" s="1"/>
  <c r="K283" i="3"/>
  <c r="K485" i="3"/>
  <c r="L485" i="3" s="1"/>
  <c r="K398" i="3"/>
  <c r="L398" i="3" s="1"/>
  <c r="W403" i="3"/>
  <c r="K403" i="3"/>
  <c r="L403" i="3" s="1"/>
  <c r="W292" i="3"/>
  <c r="K292" i="3"/>
  <c r="L292" i="3" s="1"/>
  <c r="K521" i="3"/>
  <c r="L521" i="3" s="1"/>
  <c r="W521" i="3"/>
  <c r="K493" i="3"/>
  <c r="L493" i="3" s="1"/>
  <c r="W493" i="3"/>
  <c r="K165" i="3"/>
  <c r="L165" i="3" s="1"/>
  <c r="W165" i="3"/>
  <c r="W480" i="3"/>
  <c r="K480" i="3"/>
  <c r="L480" i="3" s="1"/>
  <c r="W331" i="3"/>
  <c r="K331" i="3"/>
  <c r="L331" i="3" s="1"/>
  <c r="W474" i="3"/>
  <c r="K474" i="3"/>
  <c r="L474" i="3" s="1"/>
  <c r="K241" i="3"/>
  <c r="L241" i="3" s="1"/>
  <c r="W241" i="3"/>
  <c r="K224" i="3"/>
  <c r="L224" i="3" s="1"/>
  <c r="W224" i="3"/>
  <c r="W338" i="3"/>
  <c r="K338" i="3"/>
  <c r="L338" i="3" s="1"/>
  <c r="W473" i="3"/>
  <c r="K473" i="3"/>
  <c r="L473" i="3" s="1"/>
  <c r="W373" i="3"/>
  <c r="K373" i="3"/>
  <c r="L373" i="3" s="1"/>
  <c r="K413" i="3"/>
  <c r="L413" i="3" s="1"/>
  <c r="W413" i="3"/>
  <c r="W315" i="3"/>
  <c r="K315" i="3"/>
  <c r="L315" i="3" s="1"/>
  <c r="W207" i="3"/>
  <c r="K207" i="3"/>
  <c r="L207" i="3" s="1"/>
  <c r="W285" i="3"/>
  <c r="K285" i="3"/>
  <c r="L285" i="3" s="1"/>
  <c r="W431" i="3"/>
  <c r="K431" i="3"/>
  <c r="L431" i="3" s="1"/>
  <c r="K456" i="3"/>
  <c r="L456" i="3" s="1"/>
  <c r="W456" i="3"/>
  <c r="K472" i="3"/>
  <c r="L472" i="3" s="1"/>
  <c r="W472" i="3"/>
  <c r="K294" i="3"/>
  <c r="L294" i="3" s="1"/>
  <c r="W294" i="3"/>
  <c r="K273" i="3"/>
  <c r="L273" i="3" s="1"/>
  <c r="W273" i="3"/>
  <c r="W143" i="3"/>
  <c r="K143" i="3"/>
  <c r="L143" i="3" s="1"/>
  <c r="K492" i="3"/>
  <c r="L492" i="3" s="1"/>
  <c r="W492" i="3"/>
  <c r="K489" i="3"/>
  <c r="L489" i="3" s="1"/>
  <c r="W489" i="3"/>
  <c r="K497" i="3"/>
  <c r="L497" i="3" s="1"/>
  <c r="W497" i="3"/>
  <c r="K541" i="3"/>
  <c r="L541" i="3" s="1"/>
  <c r="W541" i="3"/>
  <c r="K419" i="3"/>
  <c r="L419" i="3" s="1"/>
  <c r="W419" i="3"/>
  <c r="W458" i="3"/>
  <c r="K458" i="3"/>
  <c r="L458" i="3" s="1"/>
  <c r="W522" i="3"/>
  <c r="K522" i="3"/>
  <c r="L522" i="3" s="1"/>
  <c r="K468" i="3"/>
  <c r="L468" i="3" s="1"/>
  <c r="W468" i="3"/>
  <c r="W232" i="3"/>
  <c r="K232" i="3"/>
  <c r="L232" i="3" s="1"/>
  <c r="K542" i="3"/>
  <c r="L542" i="3" s="1"/>
  <c r="W542" i="3"/>
  <c r="W478" i="3"/>
  <c r="K478" i="3"/>
  <c r="L478" i="3" s="1"/>
  <c r="W135" i="3"/>
  <c r="K135" i="3"/>
  <c r="L135" i="3" s="1"/>
  <c r="K343" i="3"/>
  <c r="L343" i="3" s="1"/>
  <c r="W343" i="3"/>
  <c r="W262" i="3"/>
  <c r="K262" i="3"/>
  <c r="L262" i="3" s="1"/>
  <c r="K310" i="3"/>
  <c r="L310" i="3" s="1"/>
  <c r="W310" i="3"/>
  <c r="K244" i="3"/>
  <c r="L244" i="3" s="1"/>
  <c r="W244" i="3"/>
  <c r="K106" i="3"/>
  <c r="L106" i="3" s="1"/>
  <c r="W106" i="3"/>
  <c r="W239" i="3"/>
  <c r="K239" i="3"/>
  <c r="L239" i="3" s="1"/>
  <c r="W515" i="3"/>
  <c r="K515" i="3"/>
  <c r="L515" i="3" s="1"/>
  <c r="K377" i="3"/>
  <c r="L377" i="3" s="1"/>
  <c r="W377" i="3"/>
  <c r="K197" i="3"/>
  <c r="L197" i="3" s="1"/>
  <c r="W197" i="3"/>
  <c r="W502" i="3"/>
  <c r="K502" i="3"/>
  <c r="L502" i="3" s="1"/>
  <c r="W209" i="3"/>
  <c r="K209" i="3"/>
  <c r="L209" i="3" s="1"/>
  <c r="K505" i="3"/>
  <c r="L505" i="3" s="1"/>
  <c r="W505" i="3"/>
  <c r="K418" i="3"/>
  <c r="L418" i="3" s="1"/>
  <c r="W418" i="3"/>
  <c r="W357" i="3"/>
  <c r="K357" i="3"/>
  <c r="L357" i="3" s="1"/>
  <c r="K264" i="3"/>
  <c r="L264" i="3" s="1"/>
  <c r="W264" i="3"/>
  <c r="K344" i="3"/>
  <c r="L344" i="3" s="1"/>
  <c r="W344" i="3"/>
  <c r="K270" i="3"/>
  <c r="L270" i="3" s="1"/>
  <c r="W270" i="3"/>
  <c r="K540" i="3"/>
  <c r="L540" i="3" s="1"/>
  <c r="W540" i="3"/>
  <c r="W428" i="3"/>
  <c r="K428" i="3"/>
  <c r="L428" i="3" s="1"/>
  <c r="W168" i="3"/>
  <c r="K168" i="3"/>
  <c r="L168" i="3" s="1"/>
  <c r="K274" i="3"/>
  <c r="L274" i="3" s="1"/>
  <c r="W274" i="3"/>
  <c r="K200" i="3"/>
  <c r="L200" i="3" s="1"/>
  <c r="K311" i="3"/>
  <c r="L311" i="3" s="1"/>
  <c r="K178" i="3"/>
  <c r="K346" i="3"/>
  <c r="K275" i="3"/>
  <c r="L275" i="3" s="1"/>
  <c r="K167" i="3"/>
  <c r="L167" i="3" s="1"/>
  <c r="K460" i="3"/>
  <c r="K84" i="3"/>
  <c r="K360" i="3"/>
  <c r="L360" i="3" s="1"/>
  <c r="K161" i="3"/>
  <c r="K325" i="3"/>
  <c r="L325" i="3" s="1"/>
  <c r="K366" i="3"/>
  <c r="L366" i="3" s="1"/>
  <c r="K414" i="3"/>
  <c r="L414" i="3" s="1"/>
  <c r="K103" i="3"/>
  <c r="L103" i="3" s="1"/>
  <c r="K132" i="3"/>
  <c r="K123" i="3"/>
  <c r="L123" i="3" s="1"/>
  <c r="K186" i="3"/>
  <c r="K296" i="3"/>
  <c r="L296" i="3" s="1"/>
  <c r="K127" i="3"/>
  <c r="L127" i="3" s="1"/>
  <c r="K417" i="3"/>
  <c r="L417" i="3" s="1"/>
  <c r="K53" i="3"/>
  <c r="L53" i="3" s="1"/>
  <c r="K156" i="3"/>
  <c r="K79" i="3"/>
  <c r="K470" i="3"/>
  <c r="K177" i="3"/>
  <c r="K89" i="3"/>
  <c r="K289" i="3"/>
  <c r="L289" i="3" s="1"/>
  <c r="K269" i="3"/>
  <c r="K70" i="3"/>
  <c r="L70" i="3" s="1"/>
  <c r="K117" i="3"/>
  <c r="L117" i="3" s="1"/>
  <c r="K261" i="3"/>
  <c r="L261" i="3" s="1"/>
  <c r="W261" i="3"/>
  <c r="K334" i="3"/>
  <c r="L334" i="3" s="1"/>
  <c r="W334" i="3"/>
  <c r="K433" i="3"/>
  <c r="L433" i="3" s="1"/>
  <c r="W433" i="3"/>
  <c r="W218" i="3"/>
  <c r="K218" i="3"/>
  <c r="L218" i="3" s="1"/>
  <c r="W340" i="3"/>
  <c r="K340" i="3"/>
  <c r="L340" i="3" s="1"/>
  <c r="K288" i="3"/>
  <c r="L288" i="3" s="1"/>
  <c r="W288" i="3"/>
  <c r="W430" i="3"/>
  <c r="K430" i="3"/>
  <c r="L430" i="3" s="1"/>
  <c r="K267" i="3"/>
  <c r="L267" i="3" s="1"/>
  <c r="W267" i="3"/>
  <c r="K408" i="3"/>
  <c r="L408" i="3" s="1"/>
  <c r="W408" i="3"/>
  <c r="W252" i="3"/>
  <c r="K252" i="3"/>
  <c r="L252" i="3" s="1"/>
  <c r="K278" i="3"/>
  <c r="L278" i="3" s="1"/>
  <c r="W278" i="3"/>
  <c r="K348" i="3"/>
  <c r="L348" i="3" s="1"/>
  <c r="W348" i="3"/>
  <c r="K175" i="3"/>
  <c r="L175" i="3" s="1"/>
  <c r="W175" i="3"/>
  <c r="W454" i="3"/>
  <c r="K454" i="3"/>
  <c r="L454" i="3" s="1"/>
  <c r="K495" i="3"/>
  <c r="L495" i="3" s="1"/>
  <c r="W495" i="3"/>
  <c r="K265" i="3"/>
  <c r="L265" i="3" s="1"/>
  <c r="W265" i="3"/>
  <c r="K248" i="3"/>
  <c r="L248" i="3" s="1"/>
  <c r="W248" i="3"/>
  <c r="K322" i="3"/>
  <c r="L322" i="3" s="1"/>
  <c r="W322" i="3"/>
  <c r="W397" i="3"/>
  <c r="K397" i="3"/>
  <c r="L397" i="3" s="1"/>
  <c r="K350" i="3"/>
  <c r="L350" i="3" s="1"/>
  <c r="W350" i="3"/>
  <c r="W235" i="3"/>
  <c r="K235" i="3"/>
  <c r="L235" i="3" s="1"/>
  <c r="K527" i="3"/>
  <c r="L527" i="3" s="1"/>
  <c r="W527" i="3"/>
  <c r="K201" i="3"/>
  <c r="L201" i="3" s="1"/>
  <c r="K112" i="3"/>
  <c r="L112" i="3" s="1"/>
  <c r="K462" i="3"/>
  <c r="L462" i="3" s="1"/>
  <c r="K60" i="3"/>
  <c r="K216" i="3"/>
  <c r="L216" i="3" s="1"/>
  <c r="K226" i="3"/>
  <c r="K247" i="3"/>
  <c r="K260" i="3"/>
  <c r="K159" i="3"/>
  <c r="K202" i="3"/>
  <c r="L202" i="3" s="1"/>
  <c r="K96" i="3"/>
  <c r="L96" i="3" s="1"/>
  <c r="K35" i="3"/>
  <c r="K104" i="3"/>
  <c r="K382" i="3"/>
  <c r="K171" i="3"/>
  <c r="K142" i="3"/>
  <c r="K509" i="3"/>
  <c r="L509" i="3" s="1"/>
  <c r="K281" i="3"/>
  <c r="K300" i="3"/>
  <c r="L300" i="3" s="1"/>
  <c r="K341" i="3"/>
  <c r="L341" i="3" s="1"/>
  <c r="K179" i="3"/>
  <c r="L179" i="3" s="1"/>
  <c r="K93" i="3"/>
  <c r="L93" i="3" s="1"/>
  <c r="K146" i="3"/>
  <c r="K401" i="3"/>
  <c r="K293" i="3"/>
  <c r="L293" i="3" s="1"/>
  <c r="K151" i="3"/>
  <c r="L151" i="3" s="1"/>
  <c r="K299" i="3"/>
  <c r="L299" i="3" s="1"/>
  <c r="K227" i="3"/>
  <c r="K101" i="3"/>
  <c r="L101" i="3" s="1"/>
  <c r="K114" i="3"/>
  <c r="K196" i="3"/>
  <c r="L196" i="3" s="1"/>
  <c r="K354" i="3"/>
  <c r="L354" i="3" s="1"/>
  <c r="K465" i="3"/>
  <c r="L465" i="3" s="1"/>
  <c r="K121" i="3"/>
  <c r="K406" i="3"/>
  <c r="L406" i="3" s="1"/>
  <c r="K236" i="3"/>
  <c r="K111" i="3"/>
  <c r="K210" i="3"/>
  <c r="K152" i="3"/>
  <c r="K284" i="3"/>
  <c r="K133" i="3"/>
  <c r="K339" i="3"/>
  <c r="L339" i="3" s="1"/>
  <c r="K153" i="3"/>
  <c r="K122" i="3"/>
  <c r="K109" i="3"/>
  <c r="K245" i="3"/>
  <c r="L245" i="3" s="1"/>
  <c r="K77" i="3"/>
  <c r="L77" i="3" s="1"/>
  <c r="K394" i="3"/>
  <c r="L394" i="3" s="1"/>
  <c r="K327" i="3"/>
  <c r="L327" i="3" s="1"/>
  <c r="K69" i="3"/>
  <c r="L69" i="3" s="1"/>
  <c r="K80" i="3"/>
  <c r="L80" i="3" s="1"/>
  <c r="K182" i="3"/>
  <c r="L182" i="3" s="1"/>
  <c r="K183" i="3"/>
  <c r="K15" i="3"/>
  <c r="L15" i="3" s="1"/>
  <c r="K100" i="3"/>
  <c r="K36" i="3"/>
  <c r="K389" i="3"/>
  <c r="K263" i="3"/>
  <c r="K220" i="3"/>
  <c r="K214" i="3"/>
  <c r="K290" i="3"/>
  <c r="K99" i="3"/>
  <c r="K107" i="3"/>
  <c r="K268" i="3"/>
  <c r="K47" i="3"/>
  <c r="K98" i="3"/>
  <c r="K242" i="3"/>
  <c r="K56" i="3"/>
  <c r="K62" i="3"/>
  <c r="K256" i="3"/>
  <c r="L256" i="3" s="1"/>
  <c r="K126" i="3"/>
  <c r="L126" i="3" s="1"/>
  <c r="K488" i="3"/>
  <c r="K240" i="3"/>
  <c r="L240" i="3" s="1"/>
  <c r="K198" i="3"/>
  <c r="K22" i="3"/>
  <c r="K97" i="3"/>
  <c r="K92" i="3"/>
  <c r="K128" i="3"/>
  <c r="K91" i="3"/>
  <c r="L91" i="3" s="1"/>
  <c r="K234" i="3"/>
  <c r="L234" i="3" s="1"/>
  <c r="K320" i="3"/>
  <c r="L320" i="3" s="1"/>
  <c r="K158" i="3"/>
  <c r="L158" i="3" s="1"/>
  <c r="K90" i="3"/>
  <c r="L90" i="3" s="1"/>
  <c r="K380" i="3"/>
  <c r="L380" i="3" s="1"/>
  <c r="K212" i="3"/>
  <c r="L212" i="3" s="1"/>
  <c r="K189" i="3"/>
  <c r="K75" i="3"/>
  <c r="K7" i="3"/>
  <c r="K64" i="3"/>
  <c r="K29" i="3"/>
  <c r="K203" i="3"/>
  <c r="L203" i="3" s="1"/>
  <c r="K125" i="3"/>
  <c r="L125" i="3" s="1"/>
  <c r="K208" i="3"/>
  <c r="L208" i="3" s="1"/>
  <c r="K324" i="3"/>
  <c r="K163" i="3"/>
  <c r="L163" i="3" s="1"/>
  <c r="K257" i="3"/>
  <c r="K145" i="3"/>
  <c r="L145" i="3" s="1"/>
  <c r="K51" i="3"/>
  <c r="L51" i="3" s="1"/>
  <c r="K71" i="3"/>
  <c r="K204" i="3"/>
  <c r="K38" i="3"/>
  <c r="L38" i="3" s="1"/>
  <c r="K148" i="3"/>
  <c r="K57" i="3"/>
  <c r="K44" i="3"/>
  <c r="L44" i="3" s="1"/>
  <c r="K68" i="3"/>
  <c r="K21" i="3"/>
  <c r="K78" i="3"/>
  <c r="K32" i="3"/>
  <c r="L32" i="3" s="1"/>
  <c r="K72" i="3"/>
  <c r="K129" i="3"/>
  <c r="L129" i="3" s="1"/>
  <c r="K50" i="3"/>
  <c r="K512" i="3"/>
  <c r="L512" i="3" s="1"/>
  <c r="K238" i="3"/>
  <c r="K52" i="3"/>
  <c r="K184" i="3"/>
  <c r="K195" i="3"/>
  <c r="L195" i="3" s="1"/>
  <c r="K253" i="3"/>
  <c r="L253" i="3" s="1"/>
  <c r="K259" i="3"/>
  <c r="L259" i="3" s="1"/>
  <c r="K185" i="3"/>
  <c r="L185" i="3" s="1"/>
  <c r="K295" i="3"/>
  <c r="K170" i="3"/>
  <c r="K115" i="3"/>
  <c r="K6" i="3"/>
  <c r="K86" i="3"/>
  <c r="K453" i="3"/>
  <c r="K211" i="3"/>
  <c r="L211" i="3" s="1"/>
  <c r="K41" i="3"/>
  <c r="K157" i="3"/>
  <c r="K516" i="3"/>
  <c r="K49" i="3"/>
  <c r="K30" i="3"/>
  <c r="K40" i="3"/>
  <c r="L40" i="3" s="1"/>
  <c r="W449" i="3"/>
  <c r="K449" i="3"/>
  <c r="L449" i="3" s="1"/>
  <c r="W444" i="3"/>
  <c r="K444" i="3"/>
  <c r="L444" i="3" s="1"/>
  <c r="W314" i="3"/>
  <c r="K314" i="3"/>
  <c r="L314" i="3" s="1"/>
  <c r="W136" i="3"/>
  <c r="K136" i="3"/>
  <c r="K141" i="3"/>
  <c r="L141" i="3" s="1"/>
  <c r="K250" i="3"/>
  <c r="K134" i="3"/>
  <c r="L134" i="3" s="1"/>
  <c r="K65" i="3"/>
  <c r="L65" i="3" s="1"/>
  <c r="K279" i="3"/>
  <c r="L279" i="3" s="1"/>
  <c r="W457" i="3"/>
  <c r="K457" i="3"/>
  <c r="L457" i="3" s="1"/>
  <c r="K45" i="3"/>
  <c r="K33" i="3"/>
  <c r="K46" i="3"/>
  <c r="L46" i="3" s="1"/>
  <c r="K28" i="3"/>
  <c r="K81" i="3"/>
  <c r="L81" i="3" s="1"/>
  <c r="K13" i="3"/>
  <c r="K342" i="3"/>
  <c r="L342" i="3" s="1"/>
  <c r="K16" i="3"/>
  <c r="K137" i="3"/>
  <c r="L137" i="3" s="1"/>
  <c r="K76" i="3"/>
  <c r="K20" i="3"/>
  <c r="L20" i="3" s="1"/>
  <c r="K169" i="3"/>
  <c r="L169" i="3" s="1"/>
  <c r="K510" i="3"/>
  <c r="L510" i="3" s="1"/>
  <c r="K119" i="3"/>
  <c r="K219" i="3"/>
  <c r="L219" i="3" s="1"/>
  <c r="K87" i="3"/>
  <c r="L87" i="3" s="1"/>
  <c r="K37" i="3"/>
  <c r="K307" i="3"/>
  <c r="L307" i="3" s="1"/>
  <c r="K108" i="3"/>
  <c r="L108" i="3" s="1"/>
  <c r="K42" i="3"/>
  <c r="K130" i="3"/>
  <c r="K25" i="3"/>
  <c r="K138" i="3"/>
  <c r="L138" i="3" s="1"/>
  <c r="K26" i="3"/>
  <c r="K88" i="3"/>
  <c r="K39" i="3"/>
  <c r="K27" i="3"/>
  <c r="K10" i="3"/>
  <c r="K176" i="3"/>
  <c r="L176" i="3" s="1"/>
  <c r="W503" i="3"/>
  <c r="K503" i="3"/>
  <c r="L503" i="3" s="1"/>
  <c r="W181" i="3"/>
  <c r="K181" i="3"/>
  <c r="L181" i="3" s="1"/>
  <c r="K347" i="3"/>
  <c r="L347" i="3" s="1"/>
  <c r="K66" i="3"/>
  <c r="L66" i="3" s="1"/>
  <c r="K188" i="3"/>
  <c r="L188" i="3" s="1"/>
  <c r="K199" i="3"/>
  <c r="L199" i="3" s="1"/>
  <c r="K58" i="3"/>
  <c r="K82" i="3"/>
  <c r="K48" i="3"/>
  <c r="L48" i="3" s="1"/>
  <c r="K12" i="3"/>
  <c r="K120" i="3"/>
  <c r="L120" i="3" s="1"/>
  <c r="K162" i="3"/>
  <c r="L162" i="3" s="1"/>
  <c r="K94" i="3"/>
  <c r="K166" i="3"/>
  <c r="K11" i="3"/>
  <c r="K43" i="3"/>
  <c r="K17" i="3"/>
  <c r="L17" i="3" s="1"/>
  <c r="K231" i="3"/>
  <c r="L231" i="3" s="1"/>
  <c r="K395" i="3"/>
  <c r="L395" i="3" s="1"/>
  <c r="W144" i="3"/>
  <c r="K144" i="3"/>
  <c r="L144" i="3" s="1"/>
  <c r="W537" i="3"/>
  <c r="K537" i="3"/>
  <c r="L537" i="3" s="1"/>
  <c r="K102" i="3"/>
  <c r="L102" i="3" s="1"/>
  <c r="K8" i="3"/>
  <c r="K23" i="3"/>
  <c r="K55" i="3"/>
  <c r="L55" i="3" s="1"/>
  <c r="K9" i="3"/>
  <c r="K19" i="3"/>
  <c r="K14" i="3"/>
  <c r="K18" i="3"/>
  <c r="L18" i="3" s="1"/>
  <c r="K149" i="3"/>
  <c r="K5" i="3"/>
  <c r="K335" i="3"/>
  <c r="L335" i="3" s="1"/>
  <c r="K83" i="3"/>
  <c r="K221" i="3"/>
  <c r="L221" i="3" s="1"/>
  <c r="W365" i="3"/>
  <c r="K365" i="3"/>
  <c r="L365" i="3" s="1"/>
  <c r="W150" i="3"/>
  <c r="K150" i="3"/>
  <c r="L150" i="3" s="1"/>
  <c r="K59" i="3"/>
  <c r="K24" i="3"/>
  <c r="L24" i="3" s="1"/>
  <c r="K131" i="3"/>
  <c r="K85" i="3"/>
  <c r="L85" i="3" s="1"/>
  <c r="K192" i="3"/>
  <c r="K230" i="3"/>
  <c r="L230" i="3" s="1"/>
  <c r="K116" i="3"/>
  <c r="K63" i="3"/>
  <c r="K61" i="3"/>
  <c r="L61" i="3" s="1"/>
  <c r="W369" i="3"/>
  <c r="K369" i="3"/>
  <c r="L369" i="3" s="1"/>
  <c r="W383" i="3"/>
  <c r="K383" i="3"/>
  <c r="L383" i="3" s="1"/>
  <c r="W217" i="3"/>
  <c r="K217" i="3"/>
  <c r="L217" i="3" s="1"/>
  <c r="K34" i="3"/>
  <c r="L34" i="3" s="1"/>
  <c r="W411" i="3"/>
  <c r="K411" i="3"/>
  <c r="L411" i="3" s="1"/>
  <c r="W309" i="3"/>
  <c r="K309" i="3"/>
  <c r="L309" i="3" s="1"/>
  <c r="K140" i="3"/>
  <c r="L140" i="3" s="1"/>
  <c r="K118" i="3"/>
  <c r="L118" i="3" s="1"/>
  <c r="K349" i="3"/>
  <c r="L349" i="3" s="1"/>
  <c r="K381" i="3"/>
  <c r="L381" i="3" s="1"/>
  <c r="W437" i="3"/>
  <c r="K437" i="3"/>
  <c r="L437" i="3" s="1"/>
  <c r="K463" i="3"/>
  <c r="L463" i="3" s="1"/>
  <c r="K54" i="3"/>
  <c r="K113" i="3"/>
  <c r="K74" i="3"/>
  <c r="L74" i="3" s="1"/>
  <c r="K481" i="3"/>
  <c r="K31" i="3"/>
  <c r="K67" i="3"/>
  <c r="L67" i="3" s="1"/>
  <c r="W388" i="3"/>
  <c r="K388" i="3"/>
  <c r="L388" i="3" s="1"/>
  <c r="K508" i="3"/>
  <c r="L508" i="3" s="1"/>
  <c r="K302" i="3"/>
  <c r="L302" i="3" s="1"/>
  <c r="K155" i="3"/>
  <c r="L155" i="3" s="1"/>
  <c r="K191" i="3"/>
  <c r="L191" i="3" s="1"/>
  <c r="K154" i="3"/>
  <c r="L154" i="3" s="1"/>
  <c r="W52" i="3"/>
  <c r="W208" i="3"/>
  <c r="W204" i="3"/>
  <c r="W145" i="3"/>
  <c r="W259" i="3"/>
  <c r="W195" i="3"/>
  <c r="W200" i="3"/>
  <c r="W485" i="3"/>
  <c r="W216" i="3"/>
  <c r="W303" i="3"/>
  <c r="W279" i="3"/>
  <c r="W110" i="3"/>
  <c r="W371" i="3"/>
  <c r="W215" i="3"/>
  <c r="W225" i="3"/>
  <c r="W179" i="3"/>
  <c r="W187" i="3"/>
  <c r="W255" i="3"/>
  <c r="L255" i="3"/>
  <c r="W228" i="3"/>
  <c r="W299" i="3"/>
  <c r="W421" i="3"/>
  <c r="L498" i="3"/>
  <c r="W498" i="3"/>
  <c r="W332" i="3"/>
  <c r="W124" i="3"/>
  <c r="W467" i="3"/>
  <c r="W432" i="3"/>
  <c r="W395" i="3"/>
  <c r="W367" i="3"/>
  <c r="W435" i="3"/>
  <c r="W326" i="3"/>
  <c r="W386" i="3"/>
  <c r="W201" i="3"/>
  <c r="L441" i="3"/>
  <c r="W441" i="3"/>
  <c r="W304" i="3"/>
  <c r="L464" i="3"/>
  <c r="W464" i="3"/>
  <c r="W396" i="3"/>
  <c r="W316" i="3"/>
  <c r="W174" i="3"/>
  <c r="W528" i="3"/>
  <c r="W361" i="3"/>
  <c r="W205" i="3"/>
  <c r="W398" i="3"/>
  <c r="W254" i="3"/>
  <c r="W301" i="3"/>
  <c r="W519" i="3"/>
  <c r="L519" i="3"/>
  <c r="W185" i="3"/>
  <c r="W336" i="3"/>
  <c r="W313" i="3"/>
  <c r="W182" i="3"/>
  <c r="W514" i="3"/>
  <c r="W355" i="3"/>
  <c r="W518" i="3"/>
  <c r="L518" i="3"/>
  <c r="W325" i="3"/>
  <c r="W406" i="3"/>
  <c r="W276" i="3"/>
  <c r="L306" i="3"/>
  <c r="W306" i="3"/>
  <c r="W366" i="3"/>
  <c r="W422" i="3"/>
  <c r="W506" i="3"/>
  <c r="W448" i="3"/>
  <c r="W524" i="3"/>
  <c r="W376" i="3"/>
  <c r="W436" i="3"/>
  <c r="W243" i="3"/>
  <c r="W339" i="3"/>
  <c r="W212" i="3"/>
  <c r="W103" i="3"/>
  <c r="W439" i="3"/>
  <c r="L439" i="3"/>
  <c r="W164" i="3"/>
  <c r="W297" i="3"/>
  <c r="W375" i="3"/>
  <c r="W353" i="3"/>
  <c r="W363" i="3"/>
  <c r="W461" i="3"/>
  <c r="W390" i="3"/>
  <c r="W296" i="3"/>
  <c r="W46" i="3"/>
  <c r="W360" i="3"/>
  <c r="W321" i="3"/>
  <c r="W509" i="3"/>
  <c r="W132" i="3"/>
  <c r="W112" i="3"/>
  <c r="W404" i="3"/>
  <c r="L404" i="3"/>
  <c r="W328" i="3"/>
  <c r="L328" i="3"/>
  <c r="W491" i="3"/>
  <c r="W307" i="3"/>
  <c r="W137" i="3"/>
  <c r="W66" i="3"/>
  <c r="W512" i="3"/>
  <c r="W80" i="3"/>
  <c r="W196" i="3"/>
  <c r="W282" i="3"/>
  <c r="W381" i="3"/>
  <c r="W318" i="3"/>
  <c r="L318" i="3"/>
  <c r="W302" i="3"/>
  <c r="W123" i="3"/>
  <c r="W420" i="3"/>
  <c r="W387" i="3"/>
  <c r="W138" i="3"/>
  <c r="W151" i="3"/>
  <c r="W91" i="3"/>
  <c r="W44" i="3"/>
  <c r="W234" i="3"/>
  <c r="W126" i="3"/>
  <c r="W77" i="3"/>
  <c r="W463" i="3"/>
  <c r="W203" i="3"/>
  <c r="W120" i="3"/>
  <c r="W327" i="3"/>
  <c r="W55" i="3"/>
  <c r="W24" i="3"/>
  <c r="W188" i="3"/>
  <c r="W245" i="3"/>
  <c r="W169" i="3"/>
  <c r="W17" i="3"/>
  <c r="W342" i="3"/>
  <c r="W96" i="3"/>
  <c r="W163" i="3"/>
  <c r="W176" i="3"/>
  <c r="L308" i="3"/>
  <c r="W308" i="3"/>
  <c r="W337" i="3"/>
  <c r="W523" i="3"/>
  <c r="W526" i="3"/>
  <c r="L526" i="3"/>
  <c r="W118" i="3"/>
  <c r="W155" i="3"/>
  <c r="W412" i="3"/>
  <c r="W134" i="3"/>
  <c r="L409" i="3"/>
  <c r="W409" i="3"/>
  <c r="W351" i="3"/>
  <c r="L172" i="3"/>
  <c r="W172" i="3"/>
  <c r="L446" i="3"/>
  <c r="W446" i="3"/>
  <c r="W469" i="3"/>
  <c r="L180" i="3"/>
  <c r="W180" i="3"/>
  <c r="W483" i="3"/>
  <c r="L483" i="3"/>
  <c r="L407" i="3"/>
  <c r="W407" i="3"/>
  <c r="W476" i="3"/>
  <c r="L476" i="3"/>
  <c r="W127" i="3"/>
  <c r="W191" i="3"/>
  <c r="W154" i="3"/>
  <c r="W341" i="3"/>
  <c r="W443" i="3"/>
  <c r="W417" i="3"/>
  <c r="W311" i="3"/>
  <c r="W496" i="3"/>
  <c r="L496" i="3"/>
  <c r="L272" i="3"/>
  <c r="W272" i="3"/>
  <c r="W531" i="3"/>
  <c r="W102" i="3"/>
  <c r="W277" i="3"/>
  <c r="W53" i="3"/>
  <c r="L434" i="3"/>
  <c r="W434" i="3"/>
  <c r="W61" i="3"/>
  <c r="W231" i="3"/>
  <c r="W372" i="3"/>
  <c r="W393" i="3"/>
  <c r="W286" i="3"/>
  <c r="L286" i="3"/>
  <c r="W140" i="3"/>
  <c r="W162" i="3"/>
  <c r="W65" i="3"/>
  <c r="W508" i="3"/>
  <c r="W349" i="3"/>
  <c r="W400" i="3"/>
  <c r="L400" i="3"/>
  <c r="W499" i="3"/>
  <c r="W219" i="3"/>
  <c r="W85" i="3"/>
  <c r="W221" i="3"/>
  <c r="W471" i="3"/>
  <c r="L471" i="3"/>
  <c r="W438" i="3"/>
  <c r="L206" i="3"/>
  <c r="W206" i="3"/>
  <c r="W158" i="3"/>
  <c r="W108" i="3"/>
  <c r="W93" i="3"/>
  <c r="W275" i="3"/>
  <c r="W538" i="3"/>
  <c r="L538" i="3"/>
  <c r="W289" i="3"/>
  <c r="W266" i="3"/>
  <c r="L266" i="3"/>
  <c r="W402" i="3"/>
  <c r="W160" i="3"/>
  <c r="L160" i="3"/>
  <c r="W81" i="3"/>
  <c r="W354" i="3"/>
  <c r="W291" i="3"/>
  <c r="W199" i="3"/>
  <c r="L445" i="3"/>
  <c r="W445" i="3"/>
  <c r="W117" i="3"/>
  <c r="W440" i="3"/>
  <c r="L440" i="3"/>
  <c r="W167" i="3"/>
  <c r="W359" i="3"/>
  <c r="W293" i="3"/>
  <c r="W74" i="3"/>
  <c r="W230" i="3"/>
  <c r="W87" i="3"/>
  <c r="W429" i="3"/>
  <c r="W459" i="3"/>
  <c r="W38" i="3"/>
  <c r="W256" i="3"/>
  <c r="W335" i="3"/>
  <c r="W18" i="3"/>
  <c r="W48" i="3"/>
  <c r="W394" i="3"/>
  <c r="L466" i="3"/>
  <c r="W466" i="3"/>
  <c r="W101" i="3"/>
  <c r="L190" i="3"/>
  <c r="W190" i="3"/>
  <c r="W213" i="3"/>
  <c r="W462" i="3"/>
  <c r="W414" i="3"/>
  <c r="W465" i="3"/>
  <c r="L539" i="3"/>
  <c r="W539" i="3"/>
  <c r="W379" i="3"/>
  <c r="L379" i="3"/>
  <c r="W223" i="3"/>
  <c r="W67" i="3"/>
  <c r="W242" i="3"/>
  <c r="W305" i="3"/>
  <c r="W32" i="3"/>
  <c r="W300" i="3"/>
  <c r="W100" i="3"/>
  <c r="W86" i="3"/>
  <c r="W161" i="3"/>
  <c r="W79" i="3"/>
  <c r="W317" i="3"/>
  <c r="W525" i="3"/>
  <c r="W133" i="3"/>
  <c r="W39" i="3"/>
  <c r="W23" i="3"/>
  <c r="W227" i="3"/>
  <c r="W250" i="3"/>
  <c r="W290" i="3"/>
  <c r="W26" i="3"/>
  <c r="W488" i="3"/>
  <c r="W27" i="3"/>
  <c r="W75" i="3"/>
  <c r="W10" i="3"/>
  <c r="W532" i="3"/>
  <c r="W50" i="3"/>
  <c r="W57" i="3"/>
  <c r="W214" i="3"/>
  <c r="W330" i="3"/>
  <c r="W362" i="3"/>
  <c r="W11" i="3"/>
  <c r="W517" i="3"/>
  <c r="W453" i="3"/>
  <c r="W68" i="3"/>
  <c r="W192" i="3"/>
  <c r="W233" i="3"/>
  <c r="W156" i="3"/>
  <c r="W370" i="3"/>
  <c r="W125" i="3"/>
  <c r="W90" i="3"/>
  <c r="W356" i="3"/>
  <c r="W401" i="3"/>
  <c r="W115" i="3"/>
  <c r="W346" i="3"/>
  <c r="W324" i="3"/>
  <c r="W477" i="3"/>
  <c r="W368" i="3"/>
  <c r="W268" i="3"/>
  <c r="W22" i="3"/>
  <c r="W424" i="3"/>
  <c r="W131" i="3"/>
  <c r="W415" i="3"/>
  <c r="W129" i="3"/>
  <c r="W141" i="3"/>
  <c r="W109" i="3"/>
  <c r="W236" i="3"/>
  <c r="W97" i="3"/>
  <c r="W153" i="3"/>
  <c r="W36" i="3"/>
  <c r="W122" i="3"/>
  <c r="W78" i="3"/>
  <c r="W88" i="3"/>
  <c r="W240" i="3"/>
  <c r="W113" i="3"/>
  <c r="W170" i="3"/>
  <c r="W220" i="3"/>
  <c r="W166" i="3"/>
  <c r="W72" i="3"/>
  <c r="W16" i="3"/>
  <c r="W94" i="3"/>
  <c r="W111" i="3"/>
  <c r="W481" i="3"/>
  <c r="W34" i="3"/>
  <c r="W69" i="3"/>
  <c r="W15" i="3"/>
  <c r="W76" i="3"/>
  <c r="W54" i="3"/>
  <c r="W246" i="3"/>
  <c r="W281" i="3"/>
  <c r="W58" i="3"/>
  <c r="W198" i="3"/>
  <c r="W116" i="3"/>
  <c r="W114" i="3"/>
  <c r="W320" i="3"/>
  <c r="W83" i="3"/>
  <c r="W226" i="3"/>
  <c r="W139" i="3"/>
  <c r="W202" i="3"/>
  <c r="W516" i="3"/>
  <c r="W41" i="3"/>
  <c r="W107" i="3"/>
  <c r="W59" i="3"/>
  <c r="W257" i="3"/>
  <c r="W284" i="3"/>
  <c r="W147" i="3"/>
  <c r="W104" i="3"/>
  <c r="W7" i="3"/>
  <c r="W178" i="3"/>
  <c r="W184" i="3"/>
  <c r="W20" i="3"/>
  <c r="W40" i="3"/>
  <c r="W347" i="3"/>
  <c r="W470" i="3"/>
  <c r="W99" i="3"/>
  <c r="W8" i="3"/>
  <c r="W229" i="3"/>
  <c r="W177" i="3"/>
  <c r="W63" i="3"/>
  <c r="W89" i="3"/>
  <c r="W56" i="3"/>
  <c r="W260" i="3"/>
  <c r="W258" i="3"/>
  <c r="W45" i="3"/>
  <c r="W295" i="3"/>
  <c r="W95" i="3"/>
  <c r="W460" i="3"/>
  <c r="W269" i="3"/>
  <c r="W253" i="3"/>
  <c r="W384" i="3"/>
  <c r="W283" i="3"/>
  <c r="W33" i="3"/>
  <c r="W247" i="3"/>
  <c r="W121" i="3"/>
  <c r="W222" i="3"/>
  <c r="W28" i="3"/>
  <c r="W47" i="3"/>
  <c r="W49" i="3"/>
  <c r="W12" i="3"/>
  <c r="W119" i="3"/>
  <c r="W211" i="3"/>
  <c r="W171" i="3"/>
  <c r="W149" i="3"/>
  <c r="W31" i="3"/>
  <c r="W84" i="3"/>
  <c r="W37" i="3"/>
  <c r="W64" i="3"/>
  <c r="W13" i="3"/>
  <c r="W43" i="3"/>
  <c r="W42" i="3"/>
  <c r="W35" i="3"/>
  <c r="W263" i="3"/>
  <c r="W82" i="3"/>
  <c r="W130" i="3"/>
  <c r="W159" i="3"/>
  <c r="W128" i="3"/>
  <c r="W29" i="3"/>
  <c r="W62" i="3"/>
  <c r="W30" i="3"/>
  <c r="W142" i="3"/>
  <c r="W14" i="3"/>
  <c r="W189" i="3"/>
  <c r="W98" i="3"/>
  <c r="W71" i="3"/>
  <c r="W70" i="3"/>
  <c r="W51" i="3"/>
  <c r="W92" i="3"/>
  <c r="W73" i="3"/>
  <c r="W21" i="3"/>
  <c r="W490" i="3"/>
  <c r="W5" i="3"/>
  <c r="W105" i="3"/>
  <c r="W6" i="3"/>
  <c r="W507" i="3"/>
  <c r="W475" i="3"/>
  <c r="W9" i="3"/>
  <c r="W60" i="3"/>
  <c r="W238" i="3"/>
  <c r="W148" i="3"/>
  <c r="W183" i="3"/>
  <c r="W510" i="3"/>
  <c r="W157" i="3"/>
  <c r="W382" i="3"/>
  <c r="W210" i="3"/>
  <c r="W451" i="3"/>
  <c r="W19" i="3"/>
  <c r="W152" i="3"/>
  <c r="W298" i="3"/>
  <c r="W25" i="3"/>
  <c r="W389" i="3"/>
  <c r="W146" i="3"/>
  <c r="W186" i="3"/>
  <c r="W380" i="3"/>
  <c r="L305" i="3"/>
  <c r="L415" i="3"/>
  <c r="L283" i="3" l="1"/>
  <c r="L525" i="3"/>
  <c r="L186" i="3"/>
  <c r="L25" i="3"/>
  <c r="L52" i="3"/>
  <c r="L227" i="3"/>
  <c r="L242" i="3"/>
  <c r="L184" i="3"/>
  <c r="L100" i="3"/>
  <c r="L149" i="3"/>
  <c r="L114" i="3"/>
  <c r="L281" i="3"/>
  <c r="L152" i="3"/>
  <c r="L183" i="3"/>
  <c r="L324" i="3"/>
  <c r="L21" i="3"/>
  <c r="L236" i="3"/>
  <c r="L146" i="3"/>
  <c r="L104" i="3"/>
  <c r="L389" i="3"/>
  <c r="L116" i="3"/>
  <c r="L178" i="3"/>
  <c r="L68" i="3"/>
  <c r="L263" i="3"/>
  <c r="L507" i="3"/>
  <c r="L92" i="3"/>
  <c r="L295" i="3"/>
  <c r="L250" i="3"/>
  <c r="L147" i="3"/>
  <c r="L222" i="3"/>
  <c r="L27" i="3"/>
  <c r="L88" i="3"/>
  <c r="L72" i="3"/>
  <c r="L226" i="3"/>
  <c r="L516" i="3"/>
  <c r="L198" i="3"/>
  <c r="L6" i="3"/>
  <c r="L161" i="3"/>
  <c r="L204" i="3"/>
  <c r="L35" i="3"/>
  <c r="L136" i="3"/>
  <c r="L71" i="3"/>
  <c r="L139" i="3"/>
  <c r="L59" i="3"/>
  <c r="L189" i="3"/>
  <c r="L233" i="3"/>
  <c r="L153" i="3"/>
  <c r="L362" i="3"/>
  <c r="L517" i="3"/>
  <c r="L532" i="3"/>
  <c r="L475" i="3"/>
  <c r="L192" i="3"/>
  <c r="L142" i="3"/>
  <c r="L30" i="3"/>
  <c r="L9" i="3"/>
  <c r="L119" i="3"/>
  <c r="L23" i="3"/>
  <c r="L107" i="3"/>
  <c r="L477" i="3"/>
  <c r="L401" i="3"/>
  <c r="L79" i="3"/>
  <c r="L246" i="3"/>
  <c r="L384" i="3"/>
  <c r="L346" i="3"/>
  <c r="L94" i="3"/>
  <c r="L115" i="3"/>
  <c r="L490" i="3"/>
  <c r="L317" i="3"/>
  <c r="L50" i="3"/>
  <c r="L16" i="3"/>
  <c r="L268" i="3"/>
  <c r="L130" i="3"/>
  <c r="L54" i="3"/>
  <c r="L14" i="3"/>
  <c r="L159" i="3"/>
  <c r="L109" i="3"/>
  <c r="L451" i="3"/>
  <c r="L148" i="3"/>
  <c r="L76" i="3"/>
  <c r="L370" i="3"/>
  <c r="L73" i="3"/>
  <c r="L22" i="3"/>
  <c r="L122" i="3"/>
  <c r="L481" i="3"/>
  <c r="L258" i="3"/>
  <c r="L113" i="3"/>
  <c r="L382" i="3"/>
  <c r="L105" i="3"/>
  <c r="L238" i="3"/>
  <c r="L62" i="3"/>
  <c r="L8" i="3"/>
  <c r="L58" i="3"/>
  <c r="L247" i="3"/>
  <c r="L229" i="3"/>
  <c r="L214" i="3"/>
  <c r="L131" i="3"/>
  <c r="L298" i="3"/>
  <c r="L257" i="3"/>
  <c r="L177" i="3"/>
  <c r="L83" i="3"/>
  <c r="L82" i="3"/>
  <c r="L10" i="3"/>
  <c r="L75" i="3"/>
  <c r="L133" i="3"/>
  <c r="L356" i="3"/>
  <c r="L84" i="3"/>
  <c r="L12" i="3"/>
  <c r="L220" i="3"/>
  <c r="L19" i="3"/>
  <c r="L111" i="3"/>
  <c r="L39" i="3"/>
  <c r="L33" i="3"/>
  <c r="L47" i="3"/>
  <c r="L132" i="3"/>
  <c r="L89" i="3"/>
  <c r="L5" i="3"/>
  <c r="L29" i="3"/>
  <c r="L45" i="3"/>
  <c r="L26" i="3"/>
  <c r="L49" i="3"/>
  <c r="L60" i="3"/>
  <c r="L453" i="3"/>
  <c r="L156" i="3"/>
  <c r="L330" i="3"/>
  <c r="L57" i="3"/>
  <c r="L28" i="3"/>
  <c r="L56" i="3"/>
  <c r="L290" i="3"/>
  <c r="L98" i="3"/>
  <c r="L63" i="3"/>
  <c r="L31" i="3"/>
  <c r="L170" i="3"/>
  <c r="L488" i="3"/>
  <c r="L284" i="3"/>
  <c r="L269" i="3"/>
  <c r="L36" i="3"/>
  <c r="L128" i="3"/>
  <c r="L171" i="3"/>
  <c r="L99" i="3"/>
  <c r="L260" i="3"/>
  <c r="L460" i="3"/>
  <c r="L166" i="3"/>
  <c r="L470" i="3"/>
  <c r="L157" i="3"/>
  <c r="L42" i="3"/>
  <c r="L37" i="3"/>
  <c r="L121" i="3"/>
  <c r="L86" i="3"/>
  <c r="L78" i="3"/>
  <c r="L13" i="3"/>
  <c r="L11" i="3"/>
  <c r="L95" i="3"/>
  <c r="L7" i="3"/>
  <c r="L97" i="3"/>
  <c r="L210" i="3"/>
  <c r="L424" i="3"/>
  <c r="L64" i="3"/>
  <c r="L43" i="3"/>
  <c r="L41" i="3"/>
</calcChain>
</file>

<file path=xl/comments1.xml><?xml version="1.0" encoding="utf-8"?>
<comments xmlns="http://schemas.openxmlformats.org/spreadsheetml/2006/main">
  <authors>
    <author>User</author>
  </authors>
  <commentList>
    <comment ref="A690" authorId="0" shape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Подтверждено звание GM
</t>
        </r>
      </text>
    </comment>
  </commentList>
</comments>
</file>

<file path=xl/sharedStrings.xml><?xml version="1.0" encoding="utf-8"?>
<sst xmlns="http://schemas.openxmlformats.org/spreadsheetml/2006/main" count="4314" uniqueCount="1282">
  <si>
    <t>Cepuritis Egils</t>
  </si>
  <si>
    <t>LAT</t>
  </si>
  <si>
    <t>Helm-Rosin Kaupo</t>
  </si>
  <si>
    <t>EST</t>
  </si>
  <si>
    <t>Eglitis Uldis</t>
  </si>
  <si>
    <t>Saareoja Margus</t>
  </si>
  <si>
    <t>Muil Gert</t>
  </si>
  <si>
    <t>Lepist Mihkel</t>
  </si>
  <si>
    <t>Blums Imants</t>
  </si>
  <si>
    <t>Laugalis Arturs</t>
  </si>
  <si>
    <t>Ziedonis Dzintars</t>
  </si>
  <si>
    <t>ENG</t>
  </si>
  <si>
    <t>Mererand Urmas</t>
  </si>
  <si>
    <t>Lepist Mikk</t>
  </si>
  <si>
    <t>Gordon David</t>
  </si>
  <si>
    <t>GER</t>
  </si>
  <si>
    <t>Kula Gundars</t>
  </si>
  <si>
    <t>Kiriks Juris</t>
  </si>
  <si>
    <t>Trees Guido</t>
  </si>
  <si>
    <t>Saulitis Janis</t>
  </si>
  <si>
    <t>Juksaar Hardi</t>
  </si>
  <si>
    <t>Tasch Ralph</t>
  </si>
  <si>
    <t>Verk Ants</t>
  </si>
  <si>
    <t>Karu Olav</t>
  </si>
  <si>
    <t>Vasiljev Jurij</t>
  </si>
  <si>
    <t>Klimask Guldar</t>
  </si>
  <si>
    <t>UKR</t>
  </si>
  <si>
    <t>Lisovenko Ivan</t>
  </si>
  <si>
    <t>Miller David</t>
  </si>
  <si>
    <t>Weinhard Mirko</t>
  </si>
  <si>
    <t>Marcels Kreicis</t>
  </si>
  <si>
    <t>Jakovlev Artur</t>
  </si>
  <si>
    <t>Bendzar Valerij</t>
  </si>
  <si>
    <t>BLR</t>
  </si>
  <si>
    <t>RUS</t>
  </si>
  <si>
    <t>NM</t>
  </si>
  <si>
    <t>CM</t>
  </si>
  <si>
    <t>Michelis Markus</t>
  </si>
  <si>
    <t>Voroneckij Maksim</t>
  </si>
  <si>
    <t>Burk Ralf</t>
  </si>
  <si>
    <t>Semikopenko Anatoliy</t>
  </si>
  <si>
    <t>Balinskis Juris</t>
  </si>
  <si>
    <t>Suvorov Anatoliy</t>
  </si>
  <si>
    <t>Nikolaev Oleg</t>
  </si>
  <si>
    <t>Kirjaev Andrej</t>
  </si>
  <si>
    <t>Mjachkov Andrey</t>
  </si>
  <si>
    <t>Birjukov Maksim</t>
  </si>
  <si>
    <t>Korshak Anatoly</t>
  </si>
  <si>
    <t>Erins Inguss</t>
  </si>
  <si>
    <t>Jansons Raivis</t>
  </si>
  <si>
    <t>Laks Tonis</t>
  </si>
  <si>
    <t>Orlovec Vitaliy</t>
  </si>
  <si>
    <t>Golts Ainars</t>
  </si>
  <si>
    <t>Ruberg Raivo</t>
  </si>
  <si>
    <t>Pipko Anatolijs</t>
  </si>
  <si>
    <t>Hardt Rainer</t>
  </si>
  <si>
    <t>Raidlepp Oskar</t>
  </si>
  <si>
    <t>Korshak Andrey</t>
  </si>
  <si>
    <t>Pung Kaido</t>
  </si>
  <si>
    <t>Momot Aleksandr</t>
  </si>
  <si>
    <t>Djundikov  Sergey</t>
  </si>
  <si>
    <t>Birjukov Matvej</t>
  </si>
  <si>
    <t>Kampars Ivars</t>
  </si>
  <si>
    <t>Shiffer Denis</t>
  </si>
  <si>
    <t>Shiffer Viktor</t>
  </si>
  <si>
    <t>Muil Viktor</t>
  </si>
  <si>
    <t>Malcenieks Janis</t>
  </si>
  <si>
    <t>Belov Sergey</t>
  </si>
  <si>
    <t>Roga Guntars</t>
  </si>
  <si>
    <t>Antsaar Taimo</t>
  </si>
  <si>
    <t>Bazarov Dmitriy</t>
  </si>
  <si>
    <t>Sergachev Sergey</t>
  </si>
  <si>
    <t>Zent Georgs</t>
  </si>
  <si>
    <t>Toschuk Sergey</t>
  </si>
  <si>
    <t>Ivashkov Sergey</t>
  </si>
  <si>
    <t>Bogdanovich Pavel</t>
  </si>
  <si>
    <t>Smildzins Aivars</t>
  </si>
  <si>
    <t>Kapenieks Andris</t>
  </si>
  <si>
    <t>Kirilovs Andrejs</t>
  </si>
  <si>
    <t>Shalimov Dmitry</t>
  </si>
  <si>
    <t>Birin Oleg</t>
  </si>
  <si>
    <t>Koziyakov Igor</t>
  </si>
  <si>
    <t>Ausejs Edvins</t>
  </si>
  <si>
    <t>Ivin Vladimir</t>
  </si>
  <si>
    <t>Ziraks Maris</t>
  </si>
  <si>
    <t>Yezdakov Oleg</t>
  </si>
  <si>
    <t>Kupper Jaak</t>
  </si>
  <si>
    <t>Ugolnikov Oleg</t>
  </si>
  <si>
    <t>Bokatanov Petr</t>
  </si>
  <si>
    <t>Ojaste Oliver</t>
  </si>
  <si>
    <t>Kalashnikov  Denis</t>
  </si>
  <si>
    <t>Vaher Kalev</t>
  </si>
  <si>
    <t>Raidlepp Kalev</t>
  </si>
  <si>
    <t>Andersons Guntars</t>
  </si>
  <si>
    <t>Utkin Juriy</t>
  </si>
  <si>
    <t>Gailis Andris</t>
  </si>
  <si>
    <t>Cirvelis Maris</t>
  </si>
  <si>
    <t>Aas Armo</t>
  </si>
  <si>
    <t>Jaskov Janek</t>
  </si>
  <si>
    <t>Sidorov Viktor</t>
  </si>
  <si>
    <t>Reinsons Alfreds</t>
  </si>
  <si>
    <t>Osipov Vasiliy</t>
  </si>
  <si>
    <t xml:space="preserve">Platov Sergey </t>
  </si>
  <si>
    <t>Kampans Uldis</t>
  </si>
  <si>
    <t>Rugevics Ingus</t>
  </si>
  <si>
    <t>GM</t>
  </si>
  <si>
    <t>Mednis Agris</t>
  </si>
  <si>
    <t>Struchin Roman</t>
  </si>
  <si>
    <t>Grosens Ainars</t>
  </si>
  <si>
    <t>Burcevs Ingus</t>
  </si>
  <si>
    <t>Gordeev Leonid</t>
  </si>
  <si>
    <t>Cirvelis Raitis</t>
  </si>
  <si>
    <t>Petrochenko Sergey</t>
  </si>
  <si>
    <t>Saginor Roman</t>
  </si>
  <si>
    <t>Shudnev Vlad</t>
  </si>
  <si>
    <t>Zalans Uldis</t>
  </si>
  <si>
    <t>Petrovs Lauris</t>
  </si>
  <si>
    <t>Morozov Nikolay</t>
  </si>
  <si>
    <t>Daugats Uldis</t>
  </si>
  <si>
    <t>Mikhaylov Sergey</t>
  </si>
  <si>
    <t>Lesnik Aleksandr</t>
  </si>
  <si>
    <t>Cirvelis Toms</t>
  </si>
  <si>
    <t>Ramba Igors</t>
  </si>
  <si>
    <t>Balabanov Viktor</t>
  </si>
  <si>
    <t>Evers Gunars</t>
  </si>
  <si>
    <t>Kruzbergs Janis</t>
  </si>
  <si>
    <t>Grosens Juris</t>
  </si>
  <si>
    <t>Jaunbruns Arnis</t>
  </si>
  <si>
    <t>Mosans Stanislavs</t>
  </si>
  <si>
    <t>Vassman Andrey</t>
  </si>
  <si>
    <t>Cirvelis Janis</t>
  </si>
  <si>
    <t>Kask Tonu</t>
  </si>
  <si>
    <t>Aleksandrovs Aigars</t>
  </si>
  <si>
    <t>Mednis Aldis</t>
  </si>
  <si>
    <t>Krasts Andris</t>
  </si>
  <si>
    <t>Cirvelis Juris</t>
  </si>
  <si>
    <t>Fed</t>
  </si>
  <si>
    <t>Tit</t>
  </si>
  <si>
    <t>Surname Name</t>
  </si>
  <si>
    <t xml:space="preserve">FINSO  International rank and rating list (man) </t>
  </si>
  <si>
    <t>Ivin Valentin</t>
  </si>
  <si>
    <t>Ivin Dan</t>
  </si>
  <si>
    <t>Orlov Sergey</t>
  </si>
  <si>
    <t>Kapper Tonu</t>
  </si>
  <si>
    <t>Ljukshin Sergey</t>
  </si>
  <si>
    <t>Dvoynishnikov Vladimir</t>
  </si>
  <si>
    <t>Ustallo Eduard</t>
  </si>
  <si>
    <t>Miasnikov  German</t>
  </si>
  <si>
    <t xml:space="preserve">Tiik Harri  </t>
  </si>
  <si>
    <t>Tamme Karri</t>
  </si>
  <si>
    <t>Markus Arvis</t>
  </si>
  <si>
    <t>Majors Gunars</t>
  </si>
  <si>
    <t>Balodis Gunars</t>
  </si>
  <si>
    <t>Lukins Viktors</t>
  </si>
  <si>
    <t>Laze Aivars</t>
  </si>
  <si>
    <t>Grinvalds Aivars</t>
  </si>
  <si>
    <t>Andersons Mikus</t>
  </si>
  <si>
    <t>Cielens Alvils</t>
  </si>
  <si>
    <t>Petersons Aivars</t>
  </si>
  <si>
    <t>Kupcs Janis</t>
  </si>
  <si>
    <t>Gozis Andris</t>
  </si>
  <si>
    <t>Leitis Raimonds</t>
  </si>
  <si>
    <t>Stalidzans Ritvars</t>
  </si>
  <si>
    <t>Ulbins Mikus</t>
  </si>
  <si>
    <t>Stalidzans Edgars</t>
  </si>
  <si>
    <t>Leitis Kaspars</t>
  </si>
  <si>
    <t>Dauburs Harijs</t>
  </si>
  <si>
    <t>Nicmanis Modris</t>
  </si>
  <si>
    <t>Fjodorovs Viktors</t>
  </si>
  <si>
    <t>Usackis Aleksandrs</t>
  </si>
  <si>
    <t>Brizga Guntis</t>
  </si>
  <si>
    <t>Traks Allan</t>
  </si>
  <si>
    <t>Sakne Aigars</t>
  </si>
  <si>
    <t>Pudurs Ints</t>
  </si>
  <si>
    <t>Sillaots Aigor</t>
  </si>
  <si>
    <t>Cela Maris</t>
  </si>
  <si>
    <t>Lomonoss Sergejs</t>
  </si>
  <si>
    <t>Darznieks Janis</t>
  </si>
  <si>
    <t>Susi Madis</t>
  </si>
  <si>
    <t xml:space="preserve">Schmidt Olev </t>
  </si>
  <si>
    <t>Haav Elmo</t>
  </si>
  <si>
    <t>Zaitsev Igor</t>
  </si>
  <si>
    <t>Sidorenko Grigoriy</t>
  </si>
  <si>
    <t>Poznyak Andrey</t>
  </si>
  <si>
    <t>Kedrov Aleksandr</t>
  </si>
  <si>
    <t>Hizhnyak Vyacheslav</t>
  </si>
  <si>
    <t>Misevskiy Alexey</t>
  </si>
  <si>
    <t>Kalinin Igor</t>
  </si>
  <si>
    <t>Fedorenko Anatoliy</t>
  </si>
  <si>
    <t>Boyko Vladimir</t>
  </si>
  <si>
    <t>Melnikov Dmitriy</t>
  </si>
  <si>
    <t>Yarmolenko Vadim</t>
  </si>
  <si>
    <t>Lutsenko Mikhail</t>
  </si>
  <si>
    <t>Tit FINSO</t>
  </si>
  <si>
    <t>IM</t>
  </si>
  <si>
    <t>Valbergs Sergejs</t>
  </si>
  <si>
    <t>Jansons Lauris</t>
  </si>
  <si>
    <t>Pelcers Vilnis</t>
  </si>
  <si>
    <t>Laugalis Janis</t>
  </si>
  <si>
    <t>Pavilons Aldis</t>
  </si>
  <si>
    <t>Kalda Janno</t>
  </si>
  <si>
    <t>Smalkais Raimonds</t>
  </si>
  <si>
    <t>Ilijns Valerijs</t>
  </si>
  <si>
    <t>Udusaar Aarne</t>
  </si>
  <si>
    <t>Lacis Jurgis</t>
  </si>
  <si>
    <t>Reiters Oskars</t>
  </si>
  <si>
    <t>Bruvelis Maris</t>
  </si>
  <si>
    <t>Rits Oole</t>
  </si>
  <si>
    <t>Roga Ilvars</t>
  </si>
  <si>
    <t>№ All</t>
  </si>
  <si>
    <t>Krauja Arturs</t>
  </si>
  <si>
    <t>Nandori Zoltan</t>
  </si>
  <si>
    <t>HUN</t>
  </si>
  <si>
    <t>Kelemen Daniel</t>
  </si>
  <si>
    <t>Drille Arnis</t>
  </si>
  <si>
    <t>Podzins Janis</t>
  </si>
  <si>
    <t>Logins Arvis</t>
  </si>
  <si>
    <t>Rozenbergs Martin</t>
  </si>
  <si>
    <t>Kuligin Igor</t>
  </si>
  <si>
    <t>Vinberg Fiodor</t>
  </si>
  <si>
    <t>Zikejev Maksim</t>
  </si>
  <si>
    <t>Teryokhin Victor</t>
  </si>
  <si>
    <t>Hmelevsky Denis</t>
  </si>
  <si>
    <t>Tchiz Gennadi</t>
  </si>
  <si>
    <t>Sovetnikov Valeriy</t>
  </si>
  <si>
    <t>Timofeev Viktor</t>
  </si>
  <si>
    <t>Sharapov Juriy</t>
  </si>
  <si>
    <t>Lebedev Igor</t>
  </si>
  <si>
    <t>Prokofev Vladimir</t>
  </si>
  <si>
    <t>Фамилия Имя</t>
  </si>
  <si>
    <t>Мюил Герт</t>
  </si>
  <si>
    <t>Саулитис Янис</t>
  </si>
  <si>
    <t>Лепист Михкель</t>
  </si>
  <si>
    <t>Мереранд Урмас</t>
  </si>
  <si>
    <t xml:space="preserve">Еглитис Улдис </t>
  </si>
  <si>
    <t>Меднис Алдис</t>
  </si>
  <si>
    <t>Александровс Айгарс</t>
  </si>
  <si>
    <t>Лаугалис Артурс</t>
  </si>
  <si>
    <t>Яновскис Хейнрихс</t>
  </si>
  <si>
    <t>Хельм-Росин Каупо</t>
  </si>
  <si>
    <t>Треэс Гуйдо</t>
  </si>
  <si>
    <t>Крастс Андрис</t>
  </si>
  <si>
    <t>Цепуритис Эгилс</t>
  </si>
  <si>
    <t>Цирвелис Марис</t>
  </si>
  <si>
    <t>Бишовс Алдис</t>
  </si>
  <si>
    <t>Кару Олав</t>
  </si>
  <si>
    <t>Ругевицс Ингус</t>
  </si>
  <si>
    <t>Мосанс Станиславс</t>
  </si>
  <si>
    <t>Цирвелис Райтис</t>
  </si>
  <si>
    <t>Кампанс Улдис</t>
  </si>
  <si>
    <t>Армушка Антонс</t>
  </si>
  <si>
    <t>Гросенс Айнарс</t>
  </si>
  <si>
    <t>Иванов Роман</t>
  </si>
  <si>
    <t>Эверс Гунарс</t>
  </si>
  <si>
    <t>Рамба Игорс</t>
  </si>
  <si>
    <t>Каск Тыну</t>
  </si>
  <si>
    <t>Чаклис Янис</t>
  </si>
  <si>
    <t>Рога Гунтарс</t>
  </si>
  <si>
    <t>Чунка Валдис</t>
  </si>
  <si>
    <t>Петерсонс Айварс</t>
  </si>
  <si>
    <t>Пумпиньш Юрис</t>
  </si>
  <si>
    <t>Лейтис Раймондс</t>
  </si>
  <si>
    <t>Кула Гундарс</t>
  </si>
  <si>
    <t>Заланс Улдис</t>
  </si>
  <si>
    <t>Сталидзанс Эдгарс</t>
  </si>
  <si>
    <t>Лейтис Каспарс</t>
  </si>
  <si>
    <t>Тапиньш Янис</t>
  </si>
  <si>
    <t>Чаклис Айварс</t>
  </si>
  <si>
    <t>Федоров Викторс</t>
  </si>
  <si>
    <t>Йыгистэ Тауно</t>
  </si>
  <si>
    <t>Келемен Даниэль</t>
  </si>
  <si>
    <t>Надори Золтан</t>
  </si>
  <si>
    <t>Калниньш Сандис</t>
  </si>
  <si>
    <t>Цела Марис</t>
  </si>
  <si>
    <t>Лапсиньш Айварс</t>
  </si>
  <si>
    <t>Лакс Тынис</t>
  </si>
  <si>
    <t>Райдлеп Оскар</t>
  </si>
  <si>
    <t>Каппер Тыну</t>
  </si>
  <si>
    <t>Ритс Ооле</t>
  </si>
  <si>
    <t>Purgats Karla</t>
  </si>
  <si>
    <t>Kikerpill Aadi</t>
  </si>
  <si>
    <t>Kink Gennadi</t>
  </si>
  <si>
    <t>Linkvist Andreas</t>
  </si>
  <si>
    <t>Kikerpill Joonas</t>
  </si>
  <si>
    <t>Кикерпилл Йонас</t>
  </si>
  <si>
    <t>Михелис Александр</t>
  </si>
  <si>
    <t>Силлаотс Айгор</t>
  </si>
  <si>
    <t>Mihkelson Mario</t>
  </si>
  <si>
    <t>Пунг Кайдо</t>
  </si>
  <si>
    <t>Rubenis Valdis</t>
  </si>
  <si>
    <t>Drikis Guntis</t>
  </si>
  <si>
    <t>Kelle Dainis</t>
  </si>
  <si>
    <t>Pupols Juris</t>
  </si>
  <si>
    <t>Kauss Ritvars</t>
  </si>
  <si>
    <t>Tarame Neme</t>
  </si>
  <si>
    <t>Firsts Juris</t>
  </si>
  <si>
    <t>Bilinskis Ainis</t>
  </si>
  <si>
    <t>Rozitis Margis</t>
  </si>
  <si>
    <t>Bulins Janis</t>
  </si>
  <si>
    <t>Pinkulis Lauris</t>
  </si>
  <si>
    <t>Metra Viesturs</t>
  </si>
  <si>
    <t>Aleksejenko Stanislavs</t>
  </si>
  <si>
    <t>Malahovskis Viktors</t>
  </si>
  <si>
    <t>Nasirs Vitalijs</t>
  </si>
  <si>
    <t>Gilberts Ainars</t>
  </si>
  <si>
    <t>Krencs Aigars</t>
  </si>
  <si>
    <t>Rudzitis Aivars</t>
  </si>
  <si>
    <t>Strauss Janis</t>
  </si>
  <si>
    <t>Rastjogins Raimonds</t>
  </si>
  <si>
    <t>Michelis Aleksandr</t>
  </si>
  <si>
    <t>Ulbins Dainis</t>
  </si>
  <si>
    <t>Helmanis Janis</t>
  </si>
  <si>
    <t>Pavlovs Genadijs</t>
  </si>
  <si>
    <t>Bikse Girts</t>
  </si>
  <si>
    <t>Kruzbergs Aigars</t>
  </si>
  <si>
    <t>Laks Timmo</t>
  </si>
  <si>
    <t>Ozols Dainis</t>
  </si>
  <si>
    <t>Vitols Maris</t>
  </si>
  <si>
    <t>Raidlepp Ottomar</t>
  </si>
  <si>
    <t>Brazdeikis Viljus</t>
  </si>
  <si>
    <t>Ruja Ivars</t>
  </si>
  <si>
    <t>Mihnovskis Vladimirs</t>
  </si>
  <si>
    <t>Ceplis Alfreds</t>
  </si>
  <si>
    <t>Endzelis Ivars</t>
  </si>
  <si>
    <t>Dilbo Vladislavs</t>
  </si>
  <si>
    <t>Bilkins Edijs</t>
  </si>
  <si>
    <t>Берзиньш Эдгарс</t>
  </si>
  <si>
    <t>Фирстс Юрис</t>
  </si>
  <si>
    <t>Келле Дайнис</t>
  </si>
  <si>
    <t>Насирс Виталийс</t>
  </si>
  <si>
    <t>Пуполс Юрис</t>
  </si>
  <si>
    <t>Рудзитис Айгарс</t>
  </si>
  <si>
    <t>Шренкс Мартиньш</t>
  </si>
  <si>
    <t>Gricmanis Imants</t>
  </si>
  <si>
    <t>Vitols Raimonds</t>
  </si>
  <si>
    <t>Zilitis Arturs</t>
  </si>
  <si>
    <t>Vacietis Gatis</t>
  </si>
  <si>
    <t>Nelis Ants</t>
  </si>
  <si>
    <t>Pyvi Arvo</t>
  </si>
  <si>
    <t>Petersons Ilgvars</t>
  </si>
  <si>
    <t>Vaho Gunnar</t>
  </si>
  <si>
    <t>Humal Raivo</t>
  </si>
  <si>
    <t>Vaino Eugen</t>
  </si>
  <si>
    <t>Zviedris Maris</t>
  </si>
  <si>
    <t>Aston Vallo</t>
  </si>
  <si>
    <t>Tillisoo Voldemar</t>
  </si>
  <si>
    <t>Raidlepp Martin</t>
  </si>
  <si>
    <t>Kurigin Konstantin</t>
  </si>
  <si>
    <t>Хумал Райво</t>
  </si>
  <si>
    <t>Вахо Гуннар</t>
  </si>
  <si>
    <t>Alekseev Vyacheslav</t>
  </si>
  <si>
    <t>Chistyakov Alexander</t>
  </si>
  <si>
    <t>Shavykin Vladislav</t>
  </si>
  <si>
    <t>Hofmanis Bruno</t>
  </si>
  <si>
    <t>Akentjevs Aleksandrs</t>
  </si>
  <si>
    <t>Bumbieris Raivo</t>
  </si>
  <si>
    <t>Laugalis Krists</t>
  </si>
  <si>
    <t>Lokis Janis</t>
  </si>
  <si>
    <t>Fogels Toms</t>
  </si>
  <si>
    <t>Lieknins Maris</t>
  </si>
  <si>
    <t>USA</t>
  </si>
  <si>
    <t>место</t>
  </si>
  <si>
    <t>рейтинг</t>
  </si>
  <si>
    <t>коэффициент</t>
  </si>
  <si>
    <t>кол-во игроков</t>
  </si>
  <si>
    <t>максимальный рейтинг</t>
  </si>
  <si>
    <t>Elva Hillar</t>
  </si>
  <si>
    <t>Susi Margo</t>
  </si>
  <si>
    <t>Vellemae Enrico</t>
  </si>
  <si>
    <t>Эльва Хиллар</t>
  </si>
  <si>
    <t>Saartok Jaan</t>
  </si>
  <si>
    <t>Paegle Kaspars</t>
  </si>
  <si>
    <t>Deksnis Vitalijs</t>
  </si>
  <si>
    <t>Rozenbergs Toms</t>
  </si>
  <si>
    <t>Danchul Ihor</t>
  </si>
  <si>
    <t>Kangeris Tarmo</t>
  </si>
  <si>
    <t>Laasme Arvi</t>
  </si>
  <si>
    <t>Habel Luca</t>
  </si>
  <si>
    <t>Habel Robert</t>
  </si>
  <si>
    <t>Zaitsev Vladimir</t>
  </si>
  <si>
    <t>IK</t>
  </si>
  <si>
    <t>Rozenbergs  Martin</t>
  </si>
  <si>
    <t>Саарток Ян</t>
  </si>
  <si>
    <t>Priede Agris</t>
  </si>
  <si>
    <t>Daugavietis Janis</t>
  </si>
  <si>
    <t>Lujan Tony</t>
  </si>
  <si>
    <t>Van-Dixhorn Jimmy</t>
  </si>
  <si>
    <t>Rusis Arturs</t>
  </si>
  <si>
    <t>Blakis Atis</t>
  </si>
  <si>
    <t>Poukens Vadims</t>
  </si>
  <si>
    <t>Voctavs Toms</t>
  </si>
  <si>
    <t>Bajars Sandris</t>
  </si>
  <si>
    <t>Reimanis Eduards</t>
  </si>
  <si>
    <t>Susha Stas</t>
  </si>
  <si>
    <t>Pukite Valdis</t>
  </si>
  <si>
    <t>Приеде Агрис</t>
  </si>
  <si>
    <t>Легздиньш Янис</t>
  </si>
  <si>
    <t>Аузиньш Вилнис</t>
  </si>
  <si>
    <t>Баярс Сандрис</t>
  </si>
  <si>
    <t>Хофманис Бруно</t>
  </si>
  <si>
    <t>Паегле Каспарс</t>
  </si>
  <si>
    <t>Локис Янис</t>
  </si>
  <si>
    <t>Пумпиньш Айварс</t>
  </si>
  <si>
    <t>Хабел Лука</t>
  </si>
  <si>
    <t>Kukushkin Aleksey</t>
  </si>
  <si>
    <t>Orlov Evgeniy</t>
  </si>
  <si>
    <t>Yasyukevich Igor</t>
  </si>
  <si>
    <t>Zinnurov Rais</t>
  </si>
  <si>
    <t>Kink Ahmet</t>
  </si>
  <si>
    <t>Юкштакс Илмарс</t>
  </si>
  <si>
    <t>Melders Janis</t>
  </si>
  <si>
    <t>Lelis Jazeps</t>
  </si>
  <si>
    <t>Filipovs Sergejs</t>
  </si>
  <si>
    <t>Lauberts Janis</t>
  </si>
  <si>
    <t>Laumanis Normunds</t>
  </si>
  <si>
    <t>Andriksons Alvis</t>
  </si>
  <si>
    <t>Paulus Koit</t>
  </si>
  <si>
    <t>Nelma Fred</t>
  </si>
  <si>
    <t>Andrejev Gennadi</t>
  </si>
  <si>
    <t>Talistu Urmas</t>
  </si>
  <si>
    <t>Saar Arlet</t>
  </si>
  <si>
    <t>Viitmaa Ilmar</t>
  </si>
  <si>
    <t>Murdjoe Leino</t>
  </si>
  <si>
    <t>Hendrik Raid</t>
  </si>
  <si>
    <t>Anciferov Valiry</t>
  </si>
  <si>
    <t>Chertovich Artem</t>
  </si>
  <si>
    <t>Vojtovyich Konstantyn</t>
  </si>
  <si>
    <t>Plotnikov Aleksandr</t>
  </si>
  <si>
    <t>Morozov Evgeniy</t>
  </si>
  <si>
    <t>Лаубертс Янис</t>
  </si>
  <si>
    <t>Лауманис Нормундс</t>
  </si>
  <si>
    <t>Пумпиньш Гинтс</t>
  </si>
  <si>
    <t>Талисту Урмас</t>
  </si>
  <si>
    <t>Aparin Viktor</t>
  </si>
  <si>
    <t>Klubov Vladimir</t>
  </si>
  <si>
    <t>Khlopotnev Sergey</t>
  </si>
  <si>
    <t>Fedorov Maxim</t>
  </si>
  <si>
    <t>Gudkov Gennadiy</t>
  </si>
  <si>
    <t>Shaidulin Vakhit</t>
  </si>
  <si>
    <t>Veits Dzintars</t>
  </si>
  <si>
    <t>Senins Andris</t>
  </si>
  <si>
    <t>Rolavs Guntis</t>
  </si>
  <si>
    <t>Zuns Gundars</t>
  </si>
  <si>
    <t>Isakovs Maris</t>
  </si>
  <si>
    <t>Kesteris Arvids</t>
  </si>
  <si>
    <t>Missa Andris</t>
  </si>
  <si>
    <t>Senjonovs Jurijs</t>
  </si>
  <si>
    <t>Saldenieks Juris</t>
  </si>
  <si>
    <t>Fjodorovs Valdis</t>
  </si>
  <si>
    <t>Knipens Kaspars</t>
  </si>
  <si>
    <t>Plume Dainars</t>
  </si>
  <si>
    <t>Drachenko Valery</t>
  </si>
  <si>
    <t>Raid Johannes-Aleksander</t>
  </si>
  <si>
    <t>Lensment Kerdo</t>
  </si>
  <si>
    <t>ИК</t>
  </si>
  <si>
    <t>Зунс Гундарс</t>
  </si>
  <si>
    <t>Grosny Alexander</t>
  </si>
  <si>
    <t>Bock Willy-Bernd</t>
  </si>
  <si>
    <t>Atslega Aigars</t>
  </si>
  <si>
    <t>Kluss Gatis</t>
  </si>
  <si>
    <t>Gushchin Sergei</t>
  </si>
  <si>
    <t>Birkel Stephan</t>
  </si>
  <si>
    <t>Kungas Villu</t>
  </si>
  <si>
    <t>Биркель Стефан</t>
  </si>
  <si>
    <t>Celms Janis</t>
  </si>
  <si>
    <t>Kampenuss Raivis</t>
  </si>
  <si>
    <t>Kaspars Raivis</t>
  </si>
  <si>
    <t>Naumovs Armands</t>
  </si>
  <si>
    <t>Oza Urshit</t>
  </si>
  <si>
    <t>IND</t>
  </si>
  <si>
    <t>Pinpin James</t>
  </si>
  <si>
    <t>Tayts Joseph</t>
  </si>
  <si>
    <t>CAN</t>
  </si>
  <si>
    <t>Vinklers Olgerts</t>
  </si>
  <si>
    <t>Zigurs Rolands</t>
  </si>
  <si>
    <t>Abelitis Armands</t>
  </si>
  <si>
    <t>Целмс Янис</t>
  </si>
  <si>
    <t>Yakuskin Nikolay</t>
  </si>
  <si>
    <t>Zheleznov Nikolay</t>
  </si>
  <si>
    <t>Kirik Valeriy</t>
  </si>
  <si>
    <t>Pilipenko Sergey</t>
  </si>
  <si>
    <t>Лочмелс Имантс</t>
  </si>
  <si>
    <t>Sidorov Yuriy</t>
  </si>
  <si>
    <t>Matrozis Armands</t>
  </si>
  <si>
    <t>Probaks Alfreds</t>
  </si>
  <si>
    <t>Lauks Eduards</t>
  </si>
  <si>
    <t>Deksnis Matiss</t>
  </si>
  <si>
    <t>Laze Normunds</t>
  </si>
  <si>
    <t>Semjonovs Jurijs</t>
  </si>
  <si>
    <t>Mendris Aigars</t>
  </si>
  <si>
    <t>Dzenis Guntars</t>
  </si>
  <si>
    <t>Betlers Andris</t>
  </si>
  <si>
    <t>Emsis Aivars</t>
  </si>
  <si>
    <t>Lagzdins Andris</t>
  </si>
  <si>
    <t>Rengarts Vilis</t>
  </si>
  <si>
    <t>Balodis Roberts</t>
  </si>
  <si>
    <t>Sersnovs Vasilijs</t>
  </si>
  <si>
    <t>Ikerts Maris</t>
  </si>
  <si>
    <t>Priede Osvalds</t>
  </si>
  <si>
    <t>Sukis Alfons</t>
  </si>
  <si>
    <t>Zambergs Arturs</t>
  </si>
  <si>
    <t>Janbergs Oskars</t>
  </si>
  <si>
    <t>Dambergs Janis</t>
  </si>
  <si>
    <t>Losevs Valentins</t>
  </si>
  <si>
    <t>Kauss Renars</t>
  </si>
  <si>
    <t>Думиньш Янис</t>
  </si>
  <si>
    <t>Disereits Janis</t>
  </si>
  <si>
    <t>Pulle Toms</t>
  </si>
  <si>
    <t>Merilaine Heino</t>
  </si>
  <si>
    <t>Aksiim Janis</t>
  </si>
  <si>
    <t>Torop Mati</t>
  </si>
  <si>
    <t>Prins Mario</t>
  </si>
  <si>
    <t>Kalde Tom</t>
  </si>
  <si>
    <t>Балодис Робертс</t>
  </si>
  <si>
    <t>Лаукс Эдуардс</t>
  </si>
  <si>
    <t>Пробакс Алфредс</t>
  </si>
  <si>
    <t>Kams Eivo</t>
  </si>
  <si>
    <t>Tanning Vello</t>
  </si>
  <si>
    <t>Vaartnou Eerik</t>
  </si>
  <si>
    <t>Rose Sander</t>
  </si>
  <si>
    <t>Seeder Evert</t>
  </si>
  <si>
    <t>Redbergs Arnis</t>
  </si>
  <si>
    <t>Lipin Nikolay</t>
  </si>
  <si>
    <t>Kostylev Andrey</t>
  </si>
  <si>
    <t>Mironov Igor</t>
  </si>
  <si>
    <t>Strulev Aleksey</t>
  </si>
  <si>
    <t>Khamulin Aleksandr</t>
  </si>
  <si>
    <t>Chaiko Andrey</t>
  </si>
  <si>
    <t>Haperskij Juriy</t>
  </si>
  <si>
    <t>Oertel Felix</t>
  </si>
  <si>
    <t>Wallis Tilo</t>
  </si>
  <si>
    <t>Giesse Cornelius</t>
  </si>
  <si>
    <t>Afanasyev Yaroslav</t>
  </si>
  <si>
    <t>Миронюк Юрий</t>
  </si>
  <si>
    <t>Mironjuk Juriy</t>
  </si>
  <si>
    <t>Grants Andrejs</t>
  </si>
  <si>
    <t>Komarovs Aleksandrs</t>
  </si>
  <si>
    <t>Komarovs Valerijs</t>
  </si>
  <si>
    <t>Kovalonoks Valerijs</t>
  </si>
  <si>
    <t>Lepist Marek</t>
  </si>
  <si>
    <t>Matulis Janis</t>
  </si>
  <si>
    <t>Spalvens Rolands</t>
  </si>
  <si>
    <t>Tregubs Aleksandrs</t>
  </si>
  <si>
    <t>Trifonovs Nikolajs</t>
  </si>
  <si>
    <t>Zugs Edvins</t>
  </si>
  <si>
    <t>Дата соревнования</t>
  </si>
  <si>
    <t>Borsteins Andris</t>
  </si>
  <si>
    <t>Chigrin Nikolaj</t>
  </si>
  <si>
    <t>Klimanis Indris</t>
  </si>
  <si>
    <t>Kokars Dainis</t>
  </si>
  <si>
    <t>Leimanis Edijs</t>
  </si>
  <si>
    <t>Melnis Normunds</t>
  </si>
  <si>
    <t>Remess Eriks</t>
  </si>
  <si>
    <t>Оэртел Феликс</t>
  </si>
  <si>
    <t>Гисса Корнелиус</t>
  </si>
  <si>
    <t>Mehik Viljar</t>
  </si>
  <si>
    <t>Suits Kalle</t>
  </si>
  <si>
    <t>Parman Artur</t>
  </si>
  <si>
    <t>FIN</t>
  </si>
  <si>
    <t>Morozovs Matvejs-Maris</t>
  </si>
  <si>
    <t>Stivka Daniels</t>
  </si>
  <si>
    <t>Kermik Enno</t>
  </si>
  <si>
    <t>Lainvoo Leino</t>
  </si>
  <si>
    <t>Kaasik Mattias</t>
  </si>
  <si>
    <t>Kopti Taimar</t>
  </si>
  <si>
    <t>Dagis Arturs</t>
  </si>
  <si>
    <t>Strods Valdis</t>
  </si>
  <si>
    <t>Pogudin Dmitriy</t>
  </si>
  <si>
    <t>Gusakov Anatoliy</t>
  </si>
  <si>
    <t>Matveev Aleksey</t>
  </si>
  <si>
    <t>Fayzutdinov Rishat</t>
  </si>
  <si>
    <t>Almuhametov Ramil</t>
  </si>
  <si>
    <t>Posadov Viktor</t>
  </si>
  <si>
    <t>Mikhailov Petr</t>
  </si>
  <si>
    <t>Мехик Вильяр</t>
  </si>
  <si>
    <t>Чаклис Имантс</t>
  </si>
  <si>
    <t>Мелнис Нормундс</t>
  </si>
  <si>
    <t>Лепист Марек</t>
  </si>
  <si>
    <t>Парман Артур</t>
  </si>
  <si>
    <t>Jansons Ivars</t>
  </si>
  <si>
    <t>Reinbergs Vilnis</t>
  </si>
  <si>
    <t>Antons Elmars</t>
  </si>
  <si>
    <t>Baumanis Aigars</t>
  </si>
  <si>
    <t>Bremanis Andris</t>
  </si>
  <si>
    <t>Brikovs Kaspars</t>
  </si>
  <si>
    <t>Bulvans Juris</t>
  </si>
  <si>
    <t>Erbe Endijs</t>
  </si>
  <si>
    <t>Kakitis Arnis</t>
  </si>
  <si>
    <t>Krilovs Andris</t>
  </si>
  <si>
    <t>Kuzmins Arturs</t>
  </si>
  <si>
    <t>Lebedeks Rihards</t>
  </si>
  <si>
    <t>Pakalnits Ivars</t>
  </si>
  <si>
    <t>Putans Raimonds</t>
  </si>
  <si>
    <t>Rugevics Kristaps</t>
  </si>
  <si>
    <t>Rusakovs Vladimirs</t>
  </si>
  <si>
    <t>Tindenovskis Aldis</t>
  </si>
  <si>
    <t>Voronovs Aleksandrs</t>
  </si>
  <si>
    <t>Marko Milonic</t>
  </si>
  <si>
    <t>Kalinin Aleksej</t>
  </si>
  <si>
    <t>Kuiv Sulev</t>
  </si>
  <si>
    <t>Radojcevic Nikola</t>
  </si>
  <si>
    <t>Milan Cvejic</t>
  </si>
  <si>
    <t>Kovacevic Daniel</t>
  </si>
  <si>
    <t>Rasic Mihaijlo</t>
  </si>
  <si>
    <t>SRB</t>
  </si>
  <si>
    <t>Ali Haider Jutt</t>
  </si>
  <si>
    <t>Papchenko Vitalii</t>
  </si>
  <si>
    <t>Pfannenschmidt Frederic</t>
  </si>
  <si>
    <t>Barandich Dmitry</t>
  </si>
  <si>
    <t>PAK</t>
  </si>
  <si>
    <t>Upitis Janis</t>
  </si>
  <si>
    <t>Dumbrauskis Visvaldis</t>
  </si>
  <si>
    <t>Narusevics Raimonds</t>
  </si>
  <si>
    <t>Susejs Voldemars</t>
  </si>
  <si>
    <t>Mykytiuk Denys</t>
  </si>
  <si>
    <t>Plaat Jaanus</t>
  </si>
  <si>
    <t>Rassohins Anatolijs</t>
  </si>
  <si>
    <t>Ivanovs Romans</t>
  </si>
  <si>
    <t>Miglans Agris</t>
  </si>
  <si>
    <t>Lavrenovs Peteris</t>
  </si>
  <si>
    <t>Liparts Zigurds</t>
  </si>
  <si>
    <t>Kuzmins Viktors</t>
  </si>
  <si>
    <t>Каткевичс Евгенийс</t>
  </si>
  <si>
    <t>Субачс Александрс</t>
  </si>
  <si>
    <t>Ломонос Сергейс</t>
  </si>
  <si>
    <t>Путанс Раймондс</t>
  </si>
  <si>
    <t>Шубровскис Волдемаpс</t>
  </si>
  <si>
    <t>Янэлсиньш Янис</t>
  </si>
  <si>
    <t>Трифоновс Николайс</t>
  </si>
  <si>
    <t>Антонс Элмарс</t>
  </si>
  <si>
    <t>Акентьевс Александрс</t>
  </si>
  <si>
    <t>Липартс Зигурдс</t>
  </si>
  <si>
    <t>Тинденовскис Алдис</t>
  </si>
  <si>
    <t>Никоновс Дмитрийс</t>
  </si>
  <si>
    <t>Эрбе Эндийс</t>
  </si>
  <si>
    <t>Лукашевичс Вячеславс</t>
  </si>
  <si>
    <t>Лиепиньш Викторс</t>
  </si>
  <si>
    <t>Русаковс Владимирс</t>
  </si>
  <si>
    <t>Лавреновс Петерис</t>
  </si>
  <si>
    <t>Нарусевичс Раймондс</t>
  </si>
  <si>
    <t>Лиепиньш Гунтарс</t>
  </si>
  <si>
    <t>Раковскис Александрс</t>
  </si>
  <si>
    <t>Трегубс Александрс</t>
  </si>
  <si>
    <t>Печс Айнарс</t>
  </si>
  <si>
    <t>Рассохинс Анатолийс</t>
  </si>
  <si>
    <t>Лаже Айварс</t>
  </si>
  <si>
    <t>Даугавиетис Янис</t>
  </si>
  <si>
    <t>Лагздиньш Андрис</t>
  </si>
  <si>
    <t>Голтс Айнарс</t>
  </si>
  <si>
    <t>Кузьмин Артурс</t>
  </si>
  <si>
    <t>Винклерс Ольгертс</t>
  </si>
  <si>
    <t>Малцениекс Янис</t>
  </si>
  <si>
    <t xml:space="preserve">Кузьминс Викторс </t>
  </si>
  <si>
    <t>Adamovicsh Aivars</t>
  </si>
  <si>
    <t>Auzinsh Toms</t>
  </si>
  <si>
    <t>Auzinsh Vilnis</t>
  </si>
  <si>
    <t>Kitovs Sergejs</t>
  </si>
  <si>
    <t>Legzdinsh Janis</t>
  </si>
  <si>
    <t>Shershnovs Vasilijs</t>
  </si>
  <si>
    <t>Shusherts Aleksejs</t>
  </si>
  <si>
    <t>Sjutrukovs Jevgenijs</t>
  </si>
  <si>
    <t>Stashko Peteris</t>
  </si>
  <si>
    <t>Malecs Ivo </t>
  </si>
  <si>
    <t>Zvirgzdins Miks </t>
  </si>
  <si>
    <t>Kan Yury</t>
  </si>
  <si>
    <t>Kore Riho</t>
  </si>
  <si>
    <t>Lulaks Laimonis</t>
  </si>
  <si>
    <t>Miekina Filip</t>
  </si>
  <si>
    <t>Plavnieks Gunars</t>
  </si>
  <si>
    <t>Pulkstenis Agris</t>
  </si>
  <si>
    <t>Vensavs Kaspars</t>
  </si>
  <si>
    <t>Wilski Kamil</t>
  </si>
  <si>
    <t>POL</t>
  </si>
  <si>
    <t>Jakubovskis Guntis</t>
  </si>
  <si>
    <t>Lillemagi Lauri</t>
  </si>
  <si>
    <t>Tremeaux Michael</t>
  </si>
  <si>
    <t>FRA</t>
  </si>
  <si>
    <t>Kolesnikov Sergey</t>
  </si>
  <si>
    <t>Borzov Boris</t>
  </si>
  <si>
    <t>Alakin Valerij</t>
  </si>
  <si>
    <t>Panfilov Anatoliy</t>
  </si>
  <si>
    <t>Aralov Maksim</t>
  </si>
  <si>
    <t>Barkov Anatoliy</t>
  </si>
  <si>
    <t>Sergeev Vladimir</t>
  </si>
  <si>
    <t>Stasis Martins</t>
  </si>
  <si>
    <t>Rakovskis Aleksandrs</t>
  </si>
  <si>
    <t>Jukstaks Ilmars</t>
  </si>
  <si>
    <t>Griskevics Janis</t>
  </si>
  <si>
    <t>Straksas Ojars</t>
  </si>
  <si>
    <t>Suserts Aleksejs</t>
  </si>
  <si>
    <t>Mironovs Aleksejs</t>
  </si>
  <si>
    <t>Bednarciks Stanislavs</t>
  </si>
  <si>
    <t>Bekeris Fricis</t>
  </si>
  <si>
    <t>Smits Maris</t>
  </si>
  <si>
    <t>Balodis Alvis</t>
  </si>
  <si>
    <t>Disereits Martins</t>
  </si>
  <si>
    <t>Gutbergs Edmunds</t>
  </si>
  <si>
    <t>Zuns Ivars</t>
  </si>
  <si>
    <t>Kudrjavcevs Aleksejs</t>
  </si>
  <si>
    <t>Kunins Aleksandr</t>
  </si>
  <si>
    <t>Melko Zigfrids</t>
  </si>
  <si>
    <t>Rasmanis Daniels</t>
  </si>
  <si>
    <t>Reinbergs Arvids</t>
  </si>
  <si>
    <t>Rubezis Aivars</t>
  </si>
  <si>
    <t>Seflers Emils</t>
  </si>
  <si>
    <t>Kesenfelds Raivo</t>
  </si>
  <si>
    <t>Karon Tarmo</t>
  </si>
  <si>
    <t>Karon Taivo</t>
  </si>
  <si>
    <t>Armuska Antons</t>
  </si>
  <si>
    <t>Bisovs Aldis</t>
  </si>
  <si>
    <t>Cunka Valdis</t>
  </si>
  <si>
    <t>Subacs Aleksandrs</t>
  </si>
  <si>
    <t>Krucans Aleksejs</t>
  </si>
  <si>
    <t>Arajs Aivars</t>
  </si>
  <si>
    <t>Janelsins Janis</t>
  </si>
  <si>
    <t>Pecs Ainars</t>
  </si>
  <si>
    <t>Caklis Imants</t>
  </si>
  <si>
    <t>Coders Gaidis</t>
  </si>
  <si>
    <t>Voitehovics Stanislavs</t>
  </si>
  <si>
    <t>Liepins Dzintars</t>
  </si>
  <si>
    <t>Caklis Aivars</t>
  </si>
  <si>
    <t>Tapins Janis</t>
  </si>
  <si>
    <t>Locmels Imants</t>
  </si>
  <si>
    <t>Svarinskis Einars</t>
  </si>
  <si>
    <t>Kalnins Sandis</t>
  </si>
  <si>
    <t>Pulins Peteris</t>
  </si>
  <si>
    <t>Belonoscenko Nikolajs</t>
  </si>
  <si>
    <t>Celmins Eriks</t>
  </si>
  <si>
    <t>Cirulis Maris</t>
  </si>
  <si>
    <t>Leonovs Ivans</t>
  </si>
  <si>
    <t>Pumpins Juris</t>
  </si>
  <si>
    <t>Caklis Janis</t>
  </si>
  <si>
    <t>Lapsins Aivars</t>
  </si>
  <si>
    <t>Berzins Guntis</t>
  </si>
  <si>
    <t>Zarins Kristaps</t>
  </si>
  <si>
    <t>Liepins Guntars</t>
  </si>
  <si>
    <t>Simens Arnis</t>
  </si>
  <si>
    <t>Pumpins Gints</t>
  </si>
  <si>
    <t>Komarovs Edgars</t>
  </si>
  <si>
    <t>Feldmanis Raitis</t>
  </si>
  <si>
    <t>Chumichev Oleg</t>
  </si>
  <si>
    <t>Darzins Janis</t>
  </si>
  <si>
    <t>Sulmeistars Guntis</t>
  </si>
  <si>
    <t>Liepins Viktors</t>
  </si>
  <si>
    <t>Lelevs Andris</t>
  </si>
  <si>
    <t>Veksejs Aldis</t>
  </si>
  <si>
    <t>Kirkils Oskars</t>
  </si>
  <si>
    <t>Zupans Evalds</t>
  </si>
  <si>
    <t>Pumpins Aivars</t>
  </si>
  <si>
    <t>Janovskis Henrihs</t>
  </si>
  <si>
    <t>Azeryer Vadim</t>
  </si>
  <si>
    <t>Kool Aivar</t>
  </si>
  <si>
    <t>Kuurmaa Meelis</t>
  </si>
  <si>
    <t>Podzins Edgars</t>
  </si>
  <si>
    <t>Name</t>
  </si>
  <si>
    <t>rat_old</t>
  </si>
  <si>
    <t>rat_new</t>
  </si>
  <si>
    <t>Jastrzebski Tomasz</t>
  </si>
  <si>
    <t>Kunc Michal</t>
  </si>
  <si>
    <t>Svars Peteris</t>
  </si>
  <si>
    <t>Raid Hans-Kristjan</t>
  </si>
  <si>
    <t>Skyrto Oleg</t>
  </si>
  <si>
    <t>Dmitrenko Andrey</t>
  </si>
  <si>
    <t>Satrevics Andrejs</t>
  </si>
  <si>
    <t>Жугс Эдвинс</t>
  </si>
  <si>
    <t>Caklis Aivis</t>
  </si>
  <si>
    <t>Zeltins Mareks</t>
  </si>
  <si>
    <t>Baranovskis Leons</t>
  </si>
  <si>
    <t>Suba Didzis</t>
  </si>
  <si>
    <t>Ronka Aigars</t>
  </si>
  <si>
    <t>Simsons Santis</t>
  </si>
  <si>
    <t>Lange Janis</t>
  </si>
  <si>
    <t>Silins Aivars</t>
  </si>
  <si>
    <t>Roze Oskars</t>
  </si>
  <si>
    <t>Barbaks Ziedonis</t>
  </si>
  <si>
    <t>Danilevics Kaspars</t>
  </si>
  <si>
    <t>Stoll Alexander</t>
  </si>
  <si>
    <t>Sudmalis Andris</t>
  </si>
  <si>
    <t>Tormanis Kaspars</t>
  </si>
  <si>
    <t>Zilpauss Janis</t>
  </si>
  <si>
    <t>GBR</t>
  </si>
  <si>
    <t>Ryzhkov Pavel</t>
  </si>
  <si>
    <t>Ferbers Arje</t>
  </si>
  <si>
    <t>Naglis Juris</t>
  </si>
  <si>
    <t>Priede Oskars</t>
  </si>
  <si>
    <t>Cudars Roberts</t>
  </si>
  <si>
    <t>Folkmanis Viktors</t>
  </si>
  <si>
    <t>Perkons Janis</t>
  </si>
  <si>
    <t>Prohorovs Boriss</t>
  </si>
  <si>
    <t>Vagentrocis Edgars</t>
  </si>
  <si>
    <t>Zarins Normunds</t>
  </si>
  <si>
    <t>Abols Lauris</t>
  </si>
  <si>
    <t>Andersons Eriks</t>
  </si>
  <si>
    <t>Bondars Igors</t>
  </si>
  <si>
    <t>Bondzinski Jerzy</t>
  </si>
  <si>
    <t>Jagmins Ralfs</t>
  </si>
  <si>
    <t>Keiris Kristaps</t>
  </si>
  <si>
    <t>Slenijs Uldis</t>
  </si>
  <si>
    <t>Viksna Raivo</t>
  </si>
  <si>
    <t>Arge Erich</t>
  </si>
  <si>
    <t>Kunc Maciej</t>
  </si>
  <si>
    <t>игрок</t>
  </si>
  <si>
    <t>ИК ст</t>
  </si>
  <si>
    <t>игры</t>
  </si>
  <si>
    <t>очки</t>
  </si>
  <si>
    <t>места</t>
  </si>
  <si>
    <t>ИК противн ср</t>
  </si>
  <si>
    <t>разница ИК</t>
  </si>
  <si>
    <t>степень</t>
  </si>
  <si>
    <t>10 в степени</t>
  </si>
  <si>
    <t>Еа</t>
  </si>
  <si>
    <t>коэф</t>
  </si>
  <si>
    <t>ИК нов</t>
  </si>
  <si>
    <t>Aas Andrus</t>
  </si>
  <si>
    <t>Nemirovitsh Datshenko Mart</t>
  </si>
  <si>
    <t>Lenders Mark</t>
  </si>
  <si>
    <t>Paurs Rihards</t>
  </si>
  <si>
    <t>Pekulis Juris</t>
  </si>
  <si>
    <t>Pidetovics Andrejs</t>
  </si>
  <si>
    <t>Pekulis Henriks</t>
  </si>
  <si>
    <t>Cintins Edgars</t>
  </si>
  <si>
    <t>Libietis Linards</t>
  </si>
  <si>
    <t>Purins Dzintars</t>
  </si>
  <si>
    <t>Rimmer Edgar</t>
  </si>
  <si>
    <t>Rothaupt Frank</t>
  </si>
  <si>
    <t>Tammann Frederik</t>
  </si>
  <si>
    <t>Chumichev Boris</t>
  </si>
  <si>
    <t>Beginin Andrey</t>
  </si>
  <si>
    <t>Tikhonov Andrey</t>
  </si>
  <si>
    <t>Matveyakin Sergey</t>
  </si>
  <si>
    <t>Karelov Mikhail</t>
  </si>
  <si>
    <t>номер</t>
  </si>
  <si>
    <t>Ruuto Aarne</t>
  </si>
  <si>
    <t>Seidelberg Avo</t>
  </si>
  <si>
    <t>Gosa Vilnis</t>
  </si>
  <si>
    <t>Bondzinski Karol</t>
  </si>
  <si>
    <t>Bondzinski Olaf</t>
  </si>
  <si>
    <t>Hink Piotr</t>
  </si>
  <si>
    <t>Lebedoks Anatolijs</t>
  </si>
  <si>
    <t>Malinowski Mariusz</t>
  </si>
  <si>
    <t>Zalitis Janis</t>
  </si>
  <si>
    <t>Blumhens Olegs</t>
  </si>
  <si>
    <t>Dubults Agris</t>
  </si>
  <si>
    <t>Mjakusko Olegs</t>
  </si>
  <si>
    <t>Reinbergs Maris</t>
  </si>
  <si>
    <t>Tiesnesis Viesturs</t>
  </si>
  <si>
    <t>Laganovskis Valdis</t>
  </si>
  <si>
    <t>Treijs Karlis</t>
  </si>
  <si>
    <t>Chernobelskyy Igor</t>
  </si>
  <si>
    <t>Fedorenko Anatolyi</t>
  </si>
  <si>
    <t>Papchenko Dmytro</t>
  </si>
  <si>
    <t>Rabsha Andris</t>
  </si>
  <si>
    <t>Smogorzhevsky Nikita</t>
  </si>
  <si>
    <t>Fedorenko Valerii</t>
  </si>
  <si>
    <t>Homenko Maks</t>
  </si>
  <si>
    <t>Litfin Ivan</t>
  </si>
  <si>
    <t>Plakyda Valeryi</t>
  </si>
  <si>
    <t>Lupynos Oleksandr</t>
  </si>
  <si>
    <t>Kalde Rico</t>
  </si>
  <si>
    <t>Bivainitis Vjaceslavs</t>
  </si>
  <si>
    <t>Zhavoronkov Andryi</t>
  </si>
  <si>
    <t>Bendiks Juris</t>
  </si>
  <si>
    <t>Franz Robert</t>
  </si>
  <si>
    <t>Stasko Peteris</t>
  </si>
  <si>
    <t>Alimov Georgij</t>
  </si>
  <si>
    <t>Budaev Gennadij</t>
  </si>
  <si>
    <t>Ekimenko Sergey</t>
  </si>
  <si>
    <t>Savinskij Nikolaj</t>
  </si>
  <si>
    <t>Vansovich Andrey</t>
  </si>
  <si>
    <t>Berzins Edgars</t>
  </si>
  <si>
    <t>Berzins Juris</t>
  </si>
  <si>
    <t>Butkevics Edgars</t>
  </si>
  <si>
    <t>Dimza Karlis Maris</t>
  </si>
  <si>
    <t>Dumins Janis</t>
  </si>
  <si>
    <t>Karklins Aivars</t>
  </si>
  <si>
    <t>Katkevics Jevgenijs</t>
  </si>
  <si>
    <t>Kaulins Armands</t>
  </si>
  <si>
    <t>Kojalovics Stanislavs</t>
  </si>
  <si>
    <t>Lukasevics Vjaceslavs</t>
  </si>
  <si>
    <t>Markevics Ojars</t>
  </si>
  <si>
    <t>Poritis Martins</t>
  </si>
  <si>
    <t>Srenks Martins</t>
  </si>
  <si>
    <t>Subrovskis Voldemars</t>
  </si>
  <si>
    <t>Steinkopfs Edgars</t>
  </si>
  <si>
    <t>Strautins Eriks</t>
  </si>
  <si>
    <t>Valainis Dmitrijs</t>
  </si>
  <si>
    <t>Varsa Sergejs</t>
  </si>
  <si>
    <t>Veilands Martins</t>
  </si>
  <si>
    <t>Aunins Egils</t>
  </si>
  <si>
    <t>Celmins Andris</t>
  </si>
  <si>
    <t>Cudars Kaspars</t>
  </si>
  <si>
    <t>Garevics Konstantins</t>
  </si>
  <si>
    <t>Griscenko Harijs</t>
  </si>
  <si>
    <t>Kakitis Martins</t>
  </si>
  <si>
    <t>Kauselis Maris</t>
  </si>
  <si>
    <t>Laskovs Edijs</t>
  </si>
  <si>
    <t>Laskovs Voldemars</t>
  </si>
  <si>
    <t>Ozolins Egils</t>
  </si>
  <si>
    <t>Pecs Girts</t>
  </si>
  <si>
    <t>Purins Gunars</t>
  </si>
  <si>
    <t>Raciks Vadims</t>
  </si>
  <si>
    <t>Rimovics Sandis</t>
  </si>
  <si>
    <t>Seglins Edmunds</t>
  </si>
  <si>
    <t>Senhofs Guntis</t>
  </si>
  <si>
    <t>Silins Edgars</t>
  </si>
  <si>
    <t>Skepasts Janis</t>
  </si>
  <si>
    <t>Strelevics Armands</t>
  </si>
  <si>
    <t>Vitins Edgars</t>
  </si>
  <si>
    <t>Ziedins Mairis</t>
  </si>
  <si>
    <t>Legzdins Aigars</t>
  </si>
  <si>
    <t>Ovcinnikovs Anatolijs</t>
  </si>
  <si>
    <t>Kauss Modris</t>
  </si>
  <si>
    <t>Markevics Janis</t>
  </si>
  <si>
    <t>Piebalgs Janis</t>
  </si>
  <si>
    <t>Манроз Юрий</t>
  </si>
  <si>
    <t>Fausts Ugis</t>
  </si>
  <si>
    <t>Heina Vallo</t>
  </si>
  <si>
    <t>Roos Margus</t>
  </si>
  <si>
    <t>Ositis Ainars</t>
  </si>
  <si>
    <t>Pari Tiit</t>
  </si>
  <si>
    <t>Remmel Raavo</t>
  </si>
  <si>
    <t>Toomik Tiit</t>
  </si>
  <si>
    <t>Strazdin Aivar</t>
  </si>
  <si>
    <t>Gordon Ilja</t>
  </si>
  <si>
    <t>Poltrago Marek</t>
  </si>
  <si>
    <t>Польтраго Марек</t>
  </si>
  <si>
    <t>Drozdovs Mairis</t>
  </si>
  <si>
    <t>Jesikens Uldis</t>
  </si>
  <si>
    <t>Kats Leon</t>
  </si>
  <si>
    <t>Kaytsner Vlad</t>
  </si>
  <si>
    <t>Lenders Sam</t>
  </si>
  <si>
    <t>Liders Toms</t>
  </si>
  <si>
    <t>Abele Dzintars</t>
  </si>
  <si>
    <t>Andrusaitis Janis</t>
  </si>
  <si>
    <t>Arbidans Gunars</t>
  </si>
  <si>
    <t>Are Janis</t>
  </si>
  <si>
    <t>Augulis Guntis</t>
  </si>
  <si>
    <t>Indrans Ilgonis</t>
  </si>
  <si>
    <t>Kalns Martins</t>
  </si>
  <si>
    <t>Kuntson Styven</t>
  </si>
  <si>
    <t>Lakis Juris</t>
  </si>
  <si>
    <t>Marga Martins</t>
  </si>
  <si>
    <t>Nikitenko Norberts</t>
  </si>
  <si>
    <t>Rogulins Aleksejs</t>
  </si>
  <si>
    <t>Stabulnieks Igors</t>
  </si>
  <si>
    <t>Zagorskis Talivaldis</t>
  </si>
  <si>
    <t>Cuda Aigars</t>
  </si>
  <si>
    <t>Einiks Edgars</t>
  </si>
  <si>
    <t>Lucis Janis</t>
  </si>
  <si>
    <t>Petrovskis Rudolfs</t>
  </si>
  <si>
    <t>Posnoi Jevgeni</t>
  </si>
  <si>
    <t>Sevastjanovs Leons</t>
  </si>
  <si>
    <t>Sjomkans Aleksandrs</t>
  </si>
  <si>
    <t>Braslis-Berzins Edgars</t>
  </si>
  <si>
    <t>Golunovs Juris</t>
  </si>
  <si>
    <t>Laanet Ago</t>
  </si>
  <si>
    <t>Leemet Karli</t>
  </si>
  <si>
    <t>Sustko Dzintars</t>
  </si>
  <si>
    <t>Taette Meelis</t>
  </si>
  <si>
    <t>Videvik Mait</t>
  </si>
  <si>
    <t>Abele Janis</t>
  </si>
  <si>
    <t>Bakuns Eriks</t>
  </si>
  <si>
    <t>Brigmanis-Brigis Viesturs</t>
  </si>
  <si>
    <t xml:space="preserve">Manrose Juris </t>
  </si>
  <si>
    <t>Dravenieks Vairis</t>
  </si>
  <si>
    <t>Meylakh Leonids</t>
  </si>
  <si>
    <t>Kostovskyi Viktor</t>
  </si>
  <si>
    <t>Jecki Konrad</t>
  </si>
  <si>
    <t>Bakhoff Vambola</t>
  </si>
  <si>
    <t>Gutmanis Armands</t>
  </si>
  <si>
    <t>Jogis Vladimir</t>
  </si>
  <si>
    <t>Tatte Meelis</t>
  </si>
  <si>
    <t>Zuks Andrejs</t>
  </si>
  <si>
    <t>Abramovs Georgijs</t>
  </si>
  <si>
    <t>Bogdanovs Andris</t>
  </si>
  <si>
    <t>Oboznijs Vjaceslavs</t>
  </si>
  <si>
    <t>Panov Oleg</t>
  </si>
  <si>
    <t>Placeres Emils</t>
  </si>
  <si>
    <t>Rerihs Guntis</t>
  </si>
  <si>
    <t>Gorkins Vitalijs</t>
  </si>
  <si>
    <t>Laug Jaan</t>
  </si>
  <si>
    <t>Puvi Arvo</t>
  </si>
  <si>
    <t>Sarapuu Meelis</t>
  </si>
  <si>
    <t>Sirel Velle</t>
  </si>
  <si>
    <t>Mountain Patrick</t>
  </si>
  <si>
    <t>Schlegel Gerd</t>
  </si>
  <si>
    <t>Vaupere Allan</t>
  </si>
  <si>
    <t>Столбец1</t>
  </si>
  <si>
    <t>Столбец2</t>
  </si>
  <si>
    <t>2023</t>
  </si>
  <si>
    <t>Leivalds Juris</t>
  </si>
  <si>
    <t>Ukstins Arvis</t>
  </si>
  <si>
    <t>Albrehts Andis</t>
  </si>
  <si>
    <t>Bakulis Gunars</t>
  </si>
  <si>
    <t>Bakulis Roberts</t>
  </si>
  <si>
    <t>Bambulis Igors</t>
  </si>
  <si>
    <t>Cekuls Dainis</t>
  </si>
  <si>
    <t>Chepulis Romans</t>
  </si>
  <si>
    <t>Gailis Janis</t>
  </si>
  <si>
    <t>Gordejevs Dimitrijs</t>
  </si>
  <si>
    <t>Grikis Edijs</t>
  </si>
  <si>
    <t>Grinpukals Janis</t>
  </si>
  <si>
    <t>Grinpukals Maris</t>
  </si>
  <si>
    <t>Guza Atvars</t>
  </si>
  <si>
    <t>Indriksons Aigars</t>
  </si>
  <si>
    <t>Kalmanis Juris</t>
  </si>
  <si>
    <t>Kalnins Laimonis</t>
  </si>
  <si>
    <t>Keiris Aldis</t>
  </si>
  <si>
    <t>Kondrics Andrejs</t>
  </si>
  <si>
    <t>Kreitals Leons</t>
  </si>
  <si>
    <t>Kreitals Rainers</t>
  </si>
  <si>
    <t>Kuzmuks Andrejs</t>
  </si>
  <si>
    <t>Liimer Alar</t>
  </si>
  <si>
    <t>Mihailovs Jurijs</t>
  </si>
  <si>
    <t>Peka Gints</t>
  </si>
  <si>
    <t>Piuss Raivo</t>
  </si>
  <si>
    <t>Priede Valdis</t>
  </si>
  <si>
    <t>Pulkstens Toms</t>
  </si>
  <si>
    <t>Roga Roberts</t>
  </si>
  <si>
    <t>Sausins Kristers</t>
  </si>
  <si>
    <t>Sebris Maris</t>
  </si>
  <si>
    <t>Spalvens Normunds</t>
  </si>
  <si>
    <t>Tiit Kevin</t>
  </si>
  <si>
    <t>Tupureins Didzis</t>
  </si>
  <si>
    <t>Zeltins Andrejs</t>
  </si>
  <si>
    <t>Drikis Karlis</t>
  </si>
  <si>
    <t>Antons Karlis</t>
  </si>
  <si>
    <t>Мироновс Алексейс</t>
  </si>
  <si>
    <t>Kvists Aigars</t>
  </si>
  <si>
    <t>Robert Franc</t>
  </si>
  <si>
    <t>Meiers Gints</t>
  </si>
  <si>
    <t>Daugavietis Gustavs</t>
  </si>
  <si>
    <t>Borstein Andris</t>
  </si>
  <si>
    <t>Рейнбергс Арвидс</t>
  </si>
  <si>
    <t>Birskis Ronalds</t>
  </si>
  <si>
    <t>Circenis Gunars</t>
  </si>
  <si>
    <t>Lankovsksis Markuss</t>
  </si>
  <si>
    <t>Mironjuk Igor</t>
  </si>
  <si>
    <t>Ramanovskis Edmunds</t>
  </si>
  <si>
    <t>Siders Anris</t>
  </si>
  <si>
    <t>Spelmanis Karlis</t>
  </si>
  <si>
    <t>Urtans Raimonds</t>
  </si>
  <si>
    <t>Zommers Krists</t>
  </si>
  <si>
    <t>Zvinklis Roberts</t>
  </si>
  <si>
    <t xml:space="preserve">Raidlepp Kaspar </t>
  </si>
  <si>
    <t>Federation International
of Novuss-Sport Organisations
www.novussport.org</t>
  </si>
  <si>
    <t>Miernis Raivis</t>
  </si>
  <si>
    <t>Ustinovs Sergejs</t>
  </si>
  <si>
    <t>Kuskis Andis</t>
  </si>
  <si>
    <t>Novickis Jevgenijs</t>
  </si>
  <si>
    <t>Lecki Konrad</t>
  </si>
  <si>
    <t>Panasiuk Mateusz</t>
  </si>
  <si>
    <t>Ziobrovskis Janis</t>
  </si>
  <si>
    <t>Zakis Mareks</t>
  </si>
  <si>
    <t>Birznieks Normunds</t>
  </si>
  <si>
    <t>Kruklis Anatolijs</t>
  </si>
  <si>
    <t>Namikis Edgars</t>
  </si>
  <si>
    <t>Ivanovs Valerijs</t>
  </si>
  <si>
    <t>Lipovskis Oskars</t>
  </si>
  <si>
    <t>Bucenieks Andis</t>
  </si>
  <si>
    <t>Dumbrovskis Salvis</t>
  </si>
  <si>
    <t>Bogdans Zanis</t>
  </si>
  <si>
    <t>Galins Ramils</t>
  </si>
  <si>
    <t>Grinvalds Agris</t>
  </si>
  <si>
    <t>Niklasons Juris</t>
  </si>
  <si>
    <t>Vitols Ilgvars</t>
  </si>
  <si>
    <t>Lacis Janeks</t>
  </si>
  <si>
    <t>Leclere Xavier</t>
  </si>
  <si>
    <t>Raid Taivo</t>
  </si>
  <si>
    <t>Bilins Leonids</t>
  </si>
  <si>
    <t>Kupruns Gints</t>
  </si>
  <si>
    <t>Ostasovs Modris</t>
  </si>
  <si>
    <t>Voits Rinalds</t>
  </si>
  <si>
    <t>Bludzins Girts</t>
  </si>
  <si>
    <t>Bricko Leons</t>
  </si>
  <si>
    <t>Caklais Ernests</t>
  </si>
  <si>
    <t>Caklais Maris Roberts</t>
  </si>
  <si>
    <t>Eglitis Maris</t>
  </si>
  <si>
    <t>Gulasko Martins</t>
  </si>
  <si>
    <t>Koltans Aigars</t>
  </si>
  <si>
    <t>Lagzdins Uldis</t>
  </si>
  <si>
    <t>Laskovs Mareks</t>
  </si>
  <si>
    <t>Lejins Janis</t>
  </si>
  <si>
    <t>Mileiko Alfreds</t>
  </si>
  <si>
    <t>Mironovs Aleks</t>
  </si>
  <si>
    <t>Motilkovs Aleksandrs</t>
  </si>
  <si>
    <t>Motilkovs Zanis</t>
  </si>
  <si>
    <t>Osipovs Ilja</t>
  </si>
  <si>
    <t>Pikurs Juris</t>
  </si>
  <si>
    <t>Prencavs Edijs</t>
  </si>
  <si>
    <t>Priede Inguss</t>
  </si>
  <si>
    <t>Racins Eriks</t>
  </si>
  <si>
    <t>Strauss Aigars</t>
  </si>
  <si>
    <t>Takeris Ivo</t>
  </si>
  <si>
    <t>Trofimovics Janis</t>
  </si>
  <si>
    <t>Vaickus Maris</t>
  </si>
  <si>
    <t>Vlasovs Deniss</t>
  </si>
  <si>
    <t>Voitkevics Juris</t>
  </si>
  <si>
    <t>Voitkevics Teodors</t>
  </si>
  <si>
    <t>2024</t>
  </si>
  <si>
    <t>Number of tournaments</t>
  </si>
  <si>
    <t>Estonia</t>
  </si>
  <si>
    <t>inactive players</t>
  </si>
  <si>
    <t>Birznieks Edgars</t>
  </si>
  <si>
    <t>Erbe Kristians</t>
  </si>
  <si>
    <t>Garkalns Raimis</t>
  </si>
  <si>
    <t>Liblik Ylo</t>
  </si>
  <si>
    <t>Lillemets Kalev</t>
  </si>
  <si>
    <t>Pinka Arnis</t>
  </si>
  <si>
    <t>Ragulins Aleksejs</t>
  </si>
  <si>
    <t>Rinkulis Maris</t>
  </si>
  <si>
    <t>Sausins Janis</t>
  </si>
  <si>
    <t>Tugedam Arti</t>
  </si>
  <si>
    <t>Veliks Maris</t>
  </si>
  <si>
    <t>Jakimenko Elvijs</t>
  </si>
  <si>
    <t>Kaytsner Josh</t>
  </si>
  <si>
    <t xml:space="preserve">Ioffe Gregory </t>
  </si>
  <si>
    <t>Ioffe Matthew</t>
  </si>
  <si>
    <t>Latvia</t>
  </si>
  <si>
    <t>Berzins Arturs</t>
  </si>
  <si>
    <t>Bleideris Juris</t>
  </si>
  <si>
    <t>Borisevics Vjaceslavs</t>
  </si>
  <si>
    <t>Cudars Norberts</t>
  </si>
  <si>
    <t>Drabovics Ricards</t>
  </si>
  <si>
    <t>Driksne Janis</t>
  </si>
  <si>
    <t>Fjodorovs Nauris</t>
  </si>
  <si>
    <t>Gelfands Ilja</t>
  </si>
  <si>
    <t>Helmanis Janis Ilmars</t>
  </si>
  <si>
    <t>Kalkis Janis</t>
  </si>
  <si>
    <t>Kehers Mairis</t>
  </si>
  <si>
    <t>Kuznecovs Andrejs</t>
  </si>
  <si>
    <t>Senkans Oskars</t>
  </si>
  <si>
    <t>Serjukovs Igors</t>
  </si>
  <si>
    <t>Simanis Marcis</t>
  </si>
  <si>
    <t>Sizovs Andrejs</t>
  </si>
  <si>
    <t>Stepins Guntars</t>
  </si>
  <si>
    <t>Strautnieks Ivars</t>
  </si>
  <si>
    <t>Toomast Valdis</t>
  </si>
  <si>
    <t>Vanags Agnis</t>
  </si>
  <si>
    <t>Voitkevics Valerijs</t>
  </si>
  <si>
    <t>Volters Aldis</t>
  </si>
  <si>
    <t>Zemitis Gatis</t>
  </si>
  <si>
    <t>Zukovskis Ints</t>
  </si>
  <si>
    <t>Mierins Janis</t>
  </si>
  <si>
    <t>Jogiste Tauno</t>
  </si>
  <si>
    <t>Nikonovs Dimitrs</t>
  </si>
  <si>
    <t>Bogaerts Nick</t>
  </si>
  <si>
    <t>Fernandez Daniel</t>
  </si>
  <si>
    <t>Fettouhi Mourad</t>
  </si>
  <si>
    <t>Jafari Mohammad</t>
  </si>
  <si>
    <t>BEL</t>
  </si>
  <si>
    <t>ESP</t>
  </si>
  <si>
    <t>MAR</t>
  </si>
  <si>
    <t>IRN</t>
  </si>
  <si>
    <t>Poland</t>
  </si>
  <si>
    <t>Estonia2</t>
  </si>
  <si>
    <t>Cuda Raimonds</t>
  </si>
  <si>
    <t>Germany</t>
  </si>
  <si>
    <t>Wassmuth Eckhard</t>
  </si>
  <si>
    <t>Andrijanovs Andrejs</t>
  </si>
  <si>
    <t>Cernobrovs Fjodors</t>
  </si>
  <si>
    <t>Dzelzkalns Valdis</t>
  </si>
  <si>
    <t>Dzerve Uldis</t>
  </si>
  <si>
    <t>Gurevics Ernests</t>
  </si>
  <si>
    <t>Gultjajevs Aivars</t>
  </si>
  <si>
    <t>Henke Gatis</t>
  </si>
  <si>
    <t>Jaunitis Voldemars</t>
  </si>
  <si>
    <t>Jubels Linards</t>
  </si>
  <si>
    <t>Kupcans Normunds</t>
  </si>
  <si>
    <t>Osipovs Artjoms</t>
  </si>
  <si>
    <t>Reiznieks Andrejs</t>
  </si>
  <si>
    <t>Rubenis Gunars</t>
  </si>
  <si>
    <t>Strazdins Andris</t>
  </si>
  <si>
    <t>Tutins Aldis</t>
  </si>
  <si>
    <t>Utinans Gustavs</t>
  </si>
  <si>
    <t>Zants Andris</t>
  </si>
  <si>
    <t>Krasevskis Gunars</t>
  </si>
  <si>
    <t>Latvia2</t>
  </si>
  <si>
    <t>GM - grandmaster FINSO 
IM - Master of Sport FINSO</t>
  </si>
  <si>
    <t>Great Britain</t>
  </si>
  <si>
    <t>Ganins Agnis</t>
  </si>
  <si>
    <t>Ganins Marcis</t>
  </si>
  <si>
    <t>Jekabsons Girts</t>
  </si>
  <si>
    <t>Locmelis Roberts</t>
  </si>
  <si>
    <t>Rudzitis Rolands</t>
  </si>
  <si>
    <t>Stinkevics Ivo</t>
  </si>
  <si>
    <t>Subacs Kirils</t>
  </si>
  <si>
    <t>Udris Juris</t>
  </si>
  <si>
    <t>Utkins Grigorijs</t>
  </si>
  <si>
    <t>2025</t>
  </si>
  <si>
    <t>https://novussport.org/</t>
  </si>
  <si>
    <t>Italy</t>
  </si>
  <si>
    <t>Makars Uldis</t>
  </si>
  <si>
    <t>Toomik Ville</t>
  </si>
  <si>
    <t>Uuvali Meelis</t>
  </si>
  <si>
    <t>Vinkel Aadu</t>
  </si>
  <si>
    <t>Matsons Andris</t>
  </si>
  <si>
    <t>Leikarts Martins</t>
  </si>
  <si>
    <t>Abrams Arnolds</t>
  </si>
  <si>
    <t>Baltgalvis Kaspars</t>
  </si>
  <si>
    <t>Berzins Niklavs</t>
  </si>
  <si>
    <t>Bruveris Oskars</t>
  </si>
  <si>
    <t>Cudars Ricards</t>
  </si>
  <si>
    <t>Fridenbergs Gvido</t>
  </si>
  <si>
    <t>Grauze Gunars</t>
  </si>
  <si>
    <t>Grigorovics Ruslans</t>
  </si>
  <si>
    <t>Grisins Jurijs</t>
  </si>
  <si>
    <t>Japins Sandris</t>
  </si>
  <si>
    <t>Jurjans Martins</t>
  </si>
  <si>
    <t>Meirans Uldis</t>
  </si>
  <si>
    <t>Multins Janis</t>
  </si>
  <si>
    <t>Osipovs Valerijs</t>
  </si>
  <si>
    <t>Rokis Ringolds</t>
  </si>
  <si>
    <t>Sabalauskis Leons</t>
  </si>
  <si>
    <t>Smirnovs Aleksis</t>
  </si>
  <si>
    <t>Tapins Aivars</t>
  </si>
  <si>
    <t>Vilcins Andris</t>
  </si>
  <si>
    <t>Nelke Andis</t>
  </si>
  <si>
    <t>Pavlovs Vladimirs</t>
  </si>
  <si>
    <t>Caklais Ingmars</t>
  </si>
  <si>
    <t>Babulis Janis</t>
  </si>
  <si>
    <t>Einmann Rene</t>
  </si>
  <si>
    <t>Lepik Erki</t>
  </si>
  <si>
    <t>Saar Ando</t>
  </si>
  <si>
    <t>Vaim Olev</t>
  </si>
  <si>
    <t>Vincums Janis</t>
  </si>
  <si>
    <t>Krankalis Inars</t>
  </si>
  <si>
    <t>Masinskis Guntis</t>
  </si>
  <si>
    <t>Miceika Edgars</t>
  </si>
  <si>
    <t>Pizelis Aivars</t>
  </si>
  <si>
    <t>Raudonis Raimonds</t>
  </si>
  <si>
    <t>Rozins Guntis</t>
  </si>
  <si>
    <t>Samkovs Jevgenijs</t>
  </si>
  <si>
    <t>Silins Maris</t>
  </si>
  <si>
    <t>Tindenovskis Arvis</t>
  </si>
  <si>
    <t>Veidemanis Andis</t>
  </si>
  <si>
    <t>Zarins Guntis</t>
  </si>
  <si>
    <t>Zarins Janis</t>
  </si>
  <si>
    <t>Ozolins Maris B.</t>
  </si>
  <si>
    <t>Ozolins Maris J.</t>
  </si>
  <si>
    <t>Borisevics Anatolijs</t>
  </si>
  <si>
    <t>Campanella Domenico</t>
  </si>
  <si>
    <t>Capodiferro William</t>
  </si>
  <si>
    <t>Engman Rauno</t>
  </si>
  <si>
    <t>Galli Riccardo</t>
  </si>
  <si>
    <t>Liiv Tiit</t>
  </si>
  <si>
    <t>Pagliari Mauro</t>
  </si>
  <si>
    <t>Vigano Stefano</t>
  </si>
  <si>
    <t>ITA</t>
  </si>
  <si>
    <t>Graudins Janis</t>
  </si>
  <si>
    <t>Graudins Jekabs</t>
  </si>
  <si>
    <t>Grodna Arnis</t>
  </si>
  <si>
    <t>Hudobko Aleksandrs</t>
  </si>
  <si>
    <t>Kapteinis Austris</t>
  </si>
  <si>
    <t>Smits Gunars</t>
  </si>
  <si>
    <t>Treigis Aigars</t>
  </si>
  <si>
    <t>NLD</t>
  </si>
  <si>
    <t>2026</t>
  </si>
  <si>
    <t>2023-2026</t>
  </si>
  <si>
    <t>№ 2026</t>
  </si>
  <si>
    <t>Latvia3</t>
  </si>
  <si>
    <t>Randuska Jakub</t>
  </si>
  <si>
    <t>Seema Kristo</t>
  </si>
  <si>
    <t>CZE</t>
  </si>
  <si>
    <t>Fridrihsons Ivo</t>
  </si>
  <si>
    <t>Gabranovs Kaspars</t>
  </si>
  <si>
    <t>Jaunzemis Lauris</t>
  </si>
  <si>
    <t>Strakss Ilmars</t>
  </si>
  <si>
    <t>Briedis Dzintars</t>
  </si>
  <si>
    <t>Gotfrids Rihards</t>
  </si>
  <si>
    <t>Gulbis Gundars</t>
  </si>
  <si>
    <t>Jaunzemis Omaris</t>
  </si>
  <si>
    <t>Kadagis Valdis</t>
  </si>
  <si>
    <t>Lagzdins Gints</t>
  </si>
  <si>
    <t>Laivenieks Alvis</t>
  </si>
  <si>
    <t>Lakstigala Raitis</t>
  </si>
  <si>
    <t>Matulens Daniels</t>
  </si>
  <si>
    <t>Nikiforovs Linards</t>
  </si>
  <si>
    <t>Reders Gustavs</t>
  </si>
  <si>
    <t>Serdjukovs Igors</t>
  </si>
  <si>
    <t>Vecpils Einars</t>
  </si>
  <si>
    <t>Zonbergs Nauris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</si>
</sst>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_-* #,##0.00&quot;р.&quot;_-;\-* #,##0.00&quot;р.&quot;_-;_-* &quot;-&quot;??&quot;р.&quot;_-;_-@_-"/>
    <numFmt numFmtId="165" formatCode="dd/mm/yy;@"/>
    <numFmt numFmtId="166" formatCode="0.000"/>
    <numFmt numFmtId="167" formatCode="0.0000"/>
    <numFmt numFmtId="168" formatCode="_-&quot;Ls&quot;\ * #,##0.00_-;\-&quot;Ls&quot;\ * #,##0.00_-;_-&quot;Ls&quot;\ * &quot;-&quot;??_-;_-@_-"/>
    <numFmt numFmtId="169" formatCode="0.0"/>
    <numFmt numFmtId="170" formatCode="0.00000000"/>
  </numFmts>
  <fonts count="70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186"/>
    </font>
    <font>
      <sz val="11"/>
      <color indexed="9"/>
      <name val="Calibri"/>
      <family val="2"/>
      <charset val="186"/>
    </font>
    <font>
      <sz val="11"/>
      <color indexed="20"/>
      <name val="Calibri"/>
      <family val="2"/>
      <charset val="186"/>
    </font>
    <font>
      <b/>
      <sz val="11"/>
      <color indexed="52"/>
      <name val="Calibri"/>
      <family val="2"/>
      <charset val="186"/>
    </font>
    <font>
      <b/>
      <sz val="11"/>
      <color indexed="9"/>
      <name val="Calibri"/>
      <family val="2"/>
      <charset val="186"/>
    </font>
    <font>
      <i/>
      <sz val="11"/>
      <color indexed="23"/>
      <name val="Calibri"/>
      <family val="2"/>
      <charset val="186"/>
    </font>
    <font>
      <sz val="11"/>
      <color indexed="17"/>
      <name val="Calibri"/>
      <family val="2"/>
      <charset val="186"/>
    </font>
    <font>
      <b/>
      <sz val="15"/>
      <color indexed="56"/>
      <name val="Calibri"/>
      <family val="2"/>
      <charset val="186"/>
    </font>
    <font>
      <b/>
      <sz val="13"/>
      <color indexed="56"/>
      <name val="Calibri"/>
      <family val="2"/>
      <charset val="186"/>
    </font>
    <font>
      <b/>
      <sz val="11"/>
      <color indexed="56"/>
      <name val="Calibri"/>
      <family val="2"/>
      <charset val="186"/>
    </font>
    <font>
      <sz val="11"/>
      <color indexed="62"/>
      <name val="Calibri"/>
      <family val="2"/>
      <charset val="186"/>
    </font>
    <font>
      <sz val="11"/>
      <color indexed="52"/>
      <name val="Calibri"/>
      <family val="2"/>
      <charset val="186"/>
    </font>
    <font>
      <sz val="11"/>
      <color indexed="60"/>
      <name val="Calibri"/>
      <family val="2"/>
      <charset val="186"/>
    </font>
    <font>
      <sz val="10"/>
      <name val="Arial"/>
      <family val="2"/>
      <charset val="186"/>
    </font>
    <font>
      <b/>
      <sz val="11"/>
      <color indexed="63"/>
      <name val="Calibri"/>
      <family val="2"/>
      <charset val="186"/>
    </font>
    <font>
      <b/>
      <sz val="18"/>
      <color indexed="56"/>
      <name val="Cambria"/>
      <family val="2"/>
      <charset val="186"/>
    </font>
    <font>
      <b/>
      <sz val="11"/>
      <color indexed="8"/>
      <name val="Calibri"/>
      <family val="2"/>
      <charset val="186"/>
    </font>
    <font>
      <sz val="11"/>
      <color indexed="10"/>
      <name val="Calibri"/>
      <family val="2"/>
      <charset val="186"/>
    </font>
    <font>
      <sz val="10"/>
      <name val="Arial"/>
      <family val="2"/>
    </font>
    <font>
      <i/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9"/>
      <name val="Arial"/>
      <family val="2"/>
    </font>
    <font>
      <b/>
      <sz val="11"/>
      <color theme="1"/>
      <name val="Calibri"/>
      <family val="2"/>
      <charset val="204"/>
      <scheme val="minor"/>
    </font>
    <font>
      <b/>
      <sz val="12"/>
      <name val="Calibri"/>
      <family val="2"/>
      <charset val="204"/>
    </font>
    <font>
      <sz val="10"/>
      <name val="Calibri"/>
      <family val="2"/>
      <charset val="204"/>
    </font>
    <font>
      <b/>
      <i/>
      <sz val="14"/>
      <name val="Arial"/>
      <family val="2"/>
      <charset val="204"/>
    </font>
    <font>
      <sz val="10"/>
      <color indexed="8"/>
      <name val="Calibri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8"/>
      <name val="Arial"/>
      <family val="2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b/>
      <sz val="13"/>
      <name val="Arial"/>
      <family val="2"/>
      <charset val="204"/>
    </font>
    <font>
      <b/>
      <sz val="12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i/>
      <sz val="12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2"/>
      <color theme="1"/>
      <name val="Calibri"/>
      <family val="2"/>
      <charset val="204"/>
      <scheme val="minor"/>
    </font>
    <font>
      <i/>
      <sz val="12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</font>
    <font>
      <sz val="11"/>
      <name val="Arial"/>
      <family val="2"/>
    </font>
    <font>
      <b/>
      <sz val="12"/>
      <name val="Times New Roman"/>
      <family val="1"/>
      <charset val="186"/>
    </font>
    <font>
      <sz val="11"/>
      <name val="Times New Roman"/>
      <family val="1"/>
    </font>
    <font>
      <b/>
      <sz val="12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u/>
      <sz val="11"/>
      <color theme="10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11"/>
      <color theme="0"/>
      <name val="Calibri"/>
      <family val="2"/>
      <charset val="204"/>
      <scheme val="minor"/>
    </font>
    <font>
      <i/>
      <sz val="12"/>
      <name val="Calibri"/>
      <family val="2"/>
      <charset val="204"/>
      <scheme val="minor"/>
    </font>
    <font>
      <sz val="10"/>
      <name val="Arial"/>
      <family val="2"/>
      <charset val="204"/>
    </font>
    <font>
      <b/>
      <i/>
      <sz val="8"/>
      <name val="Arial"/>
      <family val="2"/>
      <charset val="204"/>
    </font>
    <font>
      <sz val="8"/>
      <color theme="1"/>
      <name val="Arial"/>
      <family val="2"/>
      <charset val="204"/>
    </font>
    <font>
      <sz val="9"/>
      <color rgb="FF1F1F1F"/>
      <name val="Inherit"/>
    </font>
    <font>
      <sz val="10"/>
      <name val="Arial"/>
      <family val="2"/>
      <charset val="204"/>
    </font>
    <font>
      <b/>
      <sz val="12"/>
      <color theme="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i/>
      <sz val="12"/>
      <color theme="1"/>
      <name val="Calibri"/>
      <family val="2"/>
      <charset val="204"/>
      <scheme val="minor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10"/>
      <name val="Arial"/>
      <family val="2"/>
      <charset val="204"/>
    </font>
  </fonts>
  <fills count="4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theme="4" tint="0.79998168889431442"/>
      </patternFill>
    </fill>
    <fill>
      <patternFill patternType="solid">
        <fgColor rgb="FFFFFF00"/>
        <bgColor theme="4" tint="0.5999938962981048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</borders>
  <cellStyleXfs count="110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3" borderId="0" applyNumberFormat="0" applyBorder="0" applyAlignment="0" applyProtection="0"/>
    <xf numFmtId="0" fontId="6" fillId="20" borderId="3" applyNumberFormat="0" applyAlignment="0" applyProtection="0"/>
    <xf numFmtId="0" fontId="7" fillId="21" borderId="4" applyNumberFormat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0" borderId="6" applyNumberFormat="0" applyFill="0" applyAlignment="0" applyProtection="0"/>
    <xf numFmtId="0" fontId="11" fillId="0" borderId="7" applyNumberFormat="0" applyFill="0" applyAlignment="0" applyProtection="0"/>
    <xf numFmtId="0" fontId="12" fillId="0" borderId="8" applyNumberFormat="0" applyFill="0" applyAlignment="0" applyProtection="0"/>
    <xf numFmtId="0" fontId="12" fillId="0" borderId="0" applyNumberFormat="0" applyFill="0" applyBorder="0" applyAlignment="0" applyProtection="0"/>
    <xf numFmtId="0" fontId="13" fillId="7" borderId="3" applyNumberFormat="0" applyAlignment="0" applyProtection="0"/>
    <xf numFmtId="0" fontId="14" fillId="0" borderId="9" applyNumberFormat="0" applyFill="0" applyAlignment="0" applyProtection="0"/>
    <xf numFmtId="0" fontId="15" fillId="22" borderId="0" applyNumberFormat="0" applyBorder="0" applyAlignment="0" applyProtection="0"/>
    <xf numFmtId="0" fontId="2" fillId="0" borderId="0"/>
    <xf numFmtId="0" fontId="21" fillId="0" borderId="0"/>
    <xf numFmtId="0" fontId="16" fillId="23" borderId="10" applyNumberFormat="0" applyFont="0" applyAlignment="0" applyProtection="0"/>
    <xf numFmtId="0" fontId="17" fillId="20" borderId="2" applyNumberFormat="0" applyAlignment="0" applyProtection="0"/>
    <xf numFmtId="0" fontId="18" fillId="0" borderId="0" applyNumberFormat="0" applyFill="0" applyBorder="0" applyAlignment="0" applyProtection="0"/>
    <xf numFmtId="0" fontId="19" fillId="0" borderId="5" applyNumberFormat="0" applyFill="0" applyAlignment="0" applyProtection="0"/>
    <xf numFmtId="0" fontId="20" fillId="0" borderId="0" applyNumberFormat="0" applyFill="0" applyBorder="0" applyAlignment="0" applyProtection="0"/>
    <xf numFmtId="0" fontId="30" fillId="0" borderId="0"/>
    <xf numFmtId="0" fontId="31" fillId="0" borderId="0"/>
    <xf numFmtId="0" fontId="32" fillId="0" borderId="0"/>
    <xf numFmtId="0" fontId="34" fillId="0" borderId="0"/>
    <xf numFmtId="0" fontId="35" fillId="0" borderId="0"/>
    <xf numFmtId="168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38" fillId="0" borderId="0"/>
    <xf numFmtId="0" fontId="39" fillId="0" borderId="0"/>
    <xf numFmtId="0" fontId="2" fillId="0" borderId="0"/>
    <xf numFmtId="0" fontId="2" fillId="0" borderId="0"/>
    <xf numFmtId="0" fontId="39" fillId="0" borderId="0"/>
    <xf numFmtId="0" fontId="2" fillId="0" borderId="0"/>
    <xf numFmtId="0" fontId="41" fillId="0" borderId="0"/>
    <xf numFmtId="0" fontId="44" fillId="0" borderId="0"/>
    <xf numFmtId="0" fontId="39" fillId="0" borderId="0"/>
    <xf numFmtId="0" fontId="2" fillId="0" borderId="0"/>
    <xf numFmtId="0" fontId="39" fillId="0" borderId="0"/>
    <xf numFmtId="0" fontId="2" fillId="0" borderId="0"/>
    <xf numFmtId="0" fontId="45" fillId="0" borderId="0"/>
    <xf numFmtId="0" fontId="45" fillId="0" borderId="0"/>
    <xf numFmtId="0" fontId="1" fillId="0" borderId="0"/>
    <xf numFmtId="0" fontId="39" fillId="0" borderId="0"/>
    <xf numFmtId="0" fontId="46" fillId="0" borderId="0"/>
    <xf numFmtId="0" fontId="39" fillId="0" borderId="0"/>
    <xf numFmtId="0" fontId="2" fillId="0" borderId="0"/>
    <xf numFmtId="0" fontId="2" fillId="0" borderId="0"/>
    <xf numFmtId="0" fontId="35" fillId="0" borderId="0"/>
    <xf numFmtId="0" fontId="39" fillId="0" borderId="0"/>
    <xf numFmtId="0" fontId="39" fillId="0" borderId="0"/>
    <xf numFmtId="0" fontId="16" fillId="0" borderId="0"/>
    <xf numFmtId="0" fontId="39" fillId="0" borderId="0"/>
    <xf numFmtId="0" fontId="39" fillId="0" borderId="0"/>
    <xf numFmtId="0" fontId="2" fillId="0" borderId="0"/>
    <xf numFmtId="0" fontId="53" fillId="0" borderId="0"/>
    <xf numFmtId="0" fontId="39" fillId="0" borderId="0"/>
    <xf numFmtId="0" fontId="54" fillId="0" borderId="0" applyNumberFormat="0" applyFill="0" applyBorder="0" applyAlignment="0" applyProtection="0"/>
    <xf numFmtId="0" fontId="55" fillId="0" borderId="0"/>
    <xf numFmtId="168" fontId="55" fillId="0" borderId="0" applyFont="0" applyFill="0" applyBorder="0" applyAlignment="0" applyProtection="0"/>
    <xf numFmtId="0" fontId="39" fillId="0" borderId="0"/>
    <xf numFmtId="164" fontId="1" fillId="0" borderId="0" applyFont="0" applyFill="0" applyBorder="0" applyAlignment="0" applyProtection="0"/>
    <xf numFmtId="0" fontId="1" fillId="0" borderId="0"/>
    <xf numFmtId="0" fontId="56" fillId="0" borderId="0"/>
    <xf numFmtId="0" fontId="59" fillId="0" borderId="0"/>
    <xf numFmtId="0" fontId="39" fillId="0" borderId="0"/>
    <xf numFmtId="0" fontId="2" fillId="0" borderId="0"/>
    <xf numFmtId="0" fontId="2" fillId="0" borderId="0"/>
    <xf numFmtId="168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63" fillId="0" borderId="0"/>
    <xf numFmtId="0" fontId="39" fillId="0" borderId="0"/>
    <xf numFmtId="0" fontId="39" fillId="0" borderId="0"/>
    <xf numFmtId="0" fontId="6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</cellStyleXfs>
  <cellXfs count="141">
    <xf numFmtId="0" fontId="0" fillId="0" borderId="0" xfId="0"/>
    <xf numFmtId="0" fontId="0" fillId="0" borderId="0" xfId="0"/>
    <xf numFmtId="1" fontId="2" fillId="0" borderId="0" xfId="39" applyNumberFormat="1" applyFont="1"/>
    <xf numFmtId="1" fontId="2" fillId="0" borderId="0" xfId="39" applyNumberFormat="1" applyAlignment="1">
      <alignment horizontal="center"/>
    </xf>
    <xf numFmtId="1" fontId="2" fillId="0" borderId="0" xfId="39" applyNumberFormat="1" applyAlignment="1">
      <alignment horizontal="center" vertical="center"/>
    </xf>
    <xf numFmtId="2" fontId="23" fillId="0" borderId="13" xfId="0" applyNumberFormat="1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2" fillId="0" borderId="13" xfId="0" applyFont="1" applyBorder="1" applyAlignment="1">
      <alignment horizontal="center" vertical="center"/>
    </xf>
    <xf numFmtId="0" fontId="23" fillId="0" borderId="13" xfId="0" applyFont="1" applyBorder="1" applyAlignment="1">
      <alignment horizontal="left" vertical="center"/>
    </xf>
    <xf numFmtId="2" fontId="22" fillId="0" borderId="13" xfId="0" applyNumberFormat="1" applyFont="1" applyBorder="1" applyAlignment="1">
      <alignment horizontal="center" vertical="center"/>
    </xf>
    <xf numFmtId="1" fontId="27" fillId="0" borderId="0" xfId="39" applyNumberFormat="1" applyFont="1"/>
    <xf numFmtId="1" fontId="26" fillId="0" borderId="12" xfId="39" applyNumberFormat="1" applyFont="1" applyBorder="1" applyAlignment="1">
      <alignment horizontal="center" vertical="center"/>
    </xf>
    <xf numFmtId="0" fontId="25" fillId="0" borderId="13" xfId="0" applyFont="1" applyBorder="1" applyAlignment="1">
      <alignment horizontal="center" vertical="center"/>
    </xf>
    <xf numFmtId="0" fontId="23" fillId="0" borderId="13" xfId="0" applyFont="1" applyFill="1" applyBorder="1" applyAlignment="1">
      <alignment horizontal="left" vertical="center"/>
    </xf>
    <xf numFmtId="165" fontId="0" fillId="0" borderId="0" xfId="0" applyNumberFormat="1" applyAlignment="1">
      <alignment horizontal="center" vertical="center"/>
    </xf>
    <xf numFmtId="1" fontId="22" fillId="0" borderId="13" xfId="0" applyNumberFormat="1" applyFont="1" applyBorder="1" applyAlignment="1">
      <alignment horizontal="center" vertical="center"/>
    </xf>
    <xf numFmtId="0" fontId="0" fillId="0" borderId="13" xfId="0" applyBorder="1"/>
    <xf numFmtId="2" fontId="22" fillId="25" borderId="13" xfId="0" applyNumberFormat="1" applyFont="1" applyFill="1" applyBorder="1" applyAlignment="1">
      <alignment horizontal="center" vertical="center"/>
    </xf>
    <xf numFmtId="1" fontId="24" fillId="0" borderId="13" xfId="39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Fill="1"/>
    <xf numFmtId="165" fontId="0" fillId="0" borderId="0" xfId="0" applyNumberFormat="1" applyFill="1" applyAlignment="1">
      <alignment horizontal="center" vertical="center"/>
    </xf>
    <xf numFmtId="165" fontId="0" fillId="0" borderId="0" xfId="0" applyNumberFormat="1"/>
    <xf numFmtId="0" fontId="0" fillId="0" borderId="0" xfId="0" applyAlignment="1">
      <alignment horizontal="right"/>
    </xf>
    <xf numFmtId="166" fontId="0" fillId="0" borderId="0" xfId="0" applyNumberFormat="1" applyAlignment="1">
      <alignment horizontal="center" vertical="center"/>
    </xf>
    <xf numFmtId="0" fontId="23" fillId="26" borderId="13" xfId="0" applyFont="1" applyFill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/>
    <xf numFmtId="167" fontId="0" fillId="0" borderId="0" xfId="0" applyNumberFormat="1" applyAlignment="1">
      <alignment horizontal="center" vertical="center"/>
    </xf>
    <xf numFmtId="1" fontId="33" fillId="0" borderId="13" xfId="39" applyNumberFormat="1" applyFont="1" applyFill="1" applyBorder="1" applyAlignment="1">
      <alignment horizontal="center" vertical="center" wrapText="1"/>
    </xf>
    <xf numFmtId="1" fontId="24" fillId="0" borderId="11" xfId="39" applyNumberFormat="1" applyFont="1" applyFill="1" applyBorder="1" applyAlignment="1">
      <alignment horizontal="center" vertical="center" wrapText="1"/>
    </xf>
    <xf numFmtId="1" fontId="24" fillId="0" borderId="0" xfId="39" applyNumberFormat="1" applyFont="1" applyFill="1" applyBorder="1" applyAlignment="1">
      <alignment horizontal="center" vertical="center" wrapText="1"/>
    </xf>
    <xf numFmtId="1" fontId="28" fillId="0" borderId="0" xfId="39" applyNumberFormat="1" applyFont="1" applyBorder="1" applyAlignment="1">
      <alignment horizontal="right" vertical="top"/>
    </xf>
    <xf numFmtId="0" fontId="0" fillId="0" borderId="0" xfId="0" applyFont="1" applyAlignment="1">
      <alignment horizontal="right"/>
    </xf>
    <xf numFmtId="165" fontId="0" fillId="0" borderId="0" xfId="0" applyNumberFormat="1" applyFont="1"/>
    <xf numFmtId="0" fontId="0" fillId="0" borderId="13" xfId="0" applyFont="1" applyBorder="1" applyAlignment="1">
      <alignment horizontal="center" vertical="center"/>
    </xf>
    <xf numFmtId="0" fontId="0" fillId="0" borderId="0" xfId="0" applyFont="1"/>
    <xf numFmtId="0" fontId="22" fillId="0" borderId="13" xfId="0" applyFont="1" applyFill="1" applyBorder="1" applyAlignment="1">
      <alignment horizontal="center" vertical="center"/>
    </xf>
    <xf numFmtId="1" fontId="26" fillId="27" borderId="1" xfId="39" applyNumberFormat="1" applyFont="1" applyFill="1" applyBorder="1" applyAlignment="1">
      <alignment horizontal="center" vertical="center" wrapText="1"/>
    </xf>
    <xf numFmtId="0" fontId="0" fillId="0" borderId="0" xfId="0"/>
    <xf numFmtId="0" fontId="25" fillId="0" borderId="14" xfId="0" applyFont="1" applyBorder="1" applyAlignment="1">
      <alignment horizontal="center" vertical="center"/>
    </xf>
    <xf numFmtId="0" fontId="23" fillId="0" borderId="14" xfId="0" applyFont="1" applyBorder="1" applyAlignment="1">
      <alignment horizontal="left" vertical="center"/>
    </xf>
    <xf numFmtId="0" fontId="22" fillId="0" borderId="14" xfId="0" applyFont="1" applyBorder="1" applyAlignment="1">
      <alignment horizontal="center" vertical="center"/>
    </xf>
    <xf numFmtId="0" fontId="40" fillId="0" borderId="13" xfId="0" applyNumberFormat="1" applyFont="1" applyBorder="1" applyAlignment="1">
      <alignment horizontal="center" vertical="center"/>
    </xf>
    <xf numFmtId="0" fontId="0" fillId="0" borderId="0" xfId="0" applyAlignment="1">
      <alignment wrapText="1"/>
    </xf>
    <xf numFmtId="0" fontId="42" fillId="0" borderId="13" xfId="0" applyFont="1" applyBorder="1" applyAlignment="1">
      <alignment horizontal="left" vertical="center"/>
    </xf>
    <xf numFmtId="0" fontId="43" fillId="0" borderId="13" xfId="0" applyNumberFormat="1" applyFont="1" applyBorder="1" applyAlignment="1">
      <alignment horizontal="center" vertical="center"/>
    </xf>
    <xf numFmtId="2" fontId="43" fillId="0" borderId="13" xfId="0" applyNumberFormat="1" applyFont="1" applyBorder="1" applyAlignment="1">
      <alignment horizontal="center" vertical="center"/>
    </xf>
    <xf numFmtId="14" fontId="0" fillId="0" borderId="13" xfId="0" applyNumberFormat="1" applyBorder="1" applyAlignment="1">
      <alignment horizontal="center" vertical="center" wrapText="1"/>
    </xf>
    <xf numFmtId="0" fontId="0" fillId="0" borderId="0" xfId="0"/>
    <xf numFmtId="0" fontId="23" fillId="0" borderId="13" xfId="0" applyFont="1" applyFill="1" applyBorder="1" applyAlignment="1">
      <alignment horizontal="left" vertical="center"/>
    </xf>
    <xf numFmtId="0" fontId="0" fillId="0" borderId="13" xfId="0" applyBorder="1"/>
    <xf numFmtId="0" fontId="0" fillId="29" borderId="0" xfId="0" applyFill="1" applyAlignment="1">
      <alignment horizontal="center" vertical="center"/>
    </xf>
    <xf numFmtId="165" fontId="0" fillId="29" borderId="0" xfId="0" applyNumberFormat="1" applyFill="1" applyAlignment="1">
      <alignment horizontal="center" vertical="center"/>
    </xf>
    <xf numFmtId="2" fontId="0" fillId="29" borderId="13" xfId="0" applyNumberFormat="1" applyFill="1" applyBorder="1" applyAlignment="1">
      <alignment horizontal="center" vertical="center"/>
    </xf>
    <xf numFmtId="0" fontId="0" fillId="29" borderId="13" xfId="0" applyFill="1" applyBorder="1" applyAlignment="1">
      <alignment horizontal="center" vertical="center"/>
    </xf>
    <xf numFmtId="0" fontId="0" fillId="0" borderId="0" xfId="0"/>
    <xf numFmtId="0" fontId="23" fillId="0" borderId="13" xfId="0" applyFont="1" applyFill="1" applyBorder="1" applyAlignment="1">
      <alignment horizontal="left" vertical="center"/>
    </xf>
    <xf numFmtId="1" fontId="0" fillId="0" borderId="13" xfId="0" applyNumberFormat="1" applyBorder="1" applyAlignment="1">
      <alignment horizontal="center" vertical="center"/>
    </xf>
    <xf numFmtId="0" fontId="23" fillId="0" borderId="13" xfId="0" applyFont="1" applyBorder="1" applyAlignment="1">
      <alignment horizontal="left" vertical="center"/>
    </xf>
    <xf numFmtId="0" fontId="0" fillId="28" borderId="0" xfId="0" applyFill="1"/>
    <xf numFmtId="0" fontId="23" fillId="24" borderId="13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1" fontId="0" fillId="0" borderId="0" xfId="0" applyNumberFormat="1" applyAlignment="1">
      <alignment horizontal="center" vertical="center"/>
    </xf>
    <xf numFmtId="0" fontId="51" fillId="0" borderId="13" xfId="0" applyFont="1" applyFill="1" applyBorder="1" applyAlignment="1">
      <alignment horizontal="left" vertical="center"/>
    </xf>
    <xf numFmtId="0" fontId="40" fillId="0" borderId="14" xfId="0" applyNumberFormat="1" applyFont="1" applyBorder="1" applyAlignment="1">
      <alignment horizontal="center" vertical="center"/>
    </xf>
    <xf numFmtId="0" fontId="52" fillId="0" borderId="0" xfId="0" applyFont="1"/>
    <xf numFmtId="0" fontId="23" fillId="0" borderId="13" xfId="0" applyFont="1" applyFill="1" applyBorder="1" applyAlignment="1">
      <alignment horizontal="left" vertical="center" wrapText="1"/>
    </xf>
    <xf numFmtId="0" fontId="51" fillId="28" borderId="13" xfId="0" applyFont="1" applyFill="1" applyBorder="1" applyAlignment="1">
      <alignment horizontal="left" vertical="center"/>
    </xf>
    <xf numFmtId="165" fontId="0" fillId="0" borderId="0" xfId="0" applyNumberFormat="1" applyFill="1"/>
    <xf numFmtId="0" fontId="0" fillId="0" borderId="13" xfId="0" applyFill="1" applyBorder="1"/>
    <xf numFmtId="0" fontId="23" fillId="33" borderId="13" xfId="0" applyFont="1" applyFill="1" applyBorder="1" applyAlignment="1">
      <alignment horizontal="left" vertical="center"/>
    </xf>
    <xf numFmtId="0" fontId="47" fillId="0" borderId="1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54" fillId="0" borderId="0" xfId="84"/>
    <xf numFmtId="0" fontId="42" fillId="0" borderId="14" xfId="0" applyFont="1" applyBorder="1" applyAlignment="1">
      <alignment horizontal="left" vertical="center"/>
    </xf>
    <xf numFmtId="170" fontId="0" fillId="36" borderId="1" xfId="0" applyNumberFormat="1" applyFont="1" applyFill="1" applyBorder="1" applyAlignment="1"/>
    <xf numFmtId="0" fontId="24" fillId="34" borderId="16" xfId="0" applyFont="1" applyFill="1" applyBorder="1" applyAlignment="1">
      <alignment horizontal="center"/>
    </xf>
    <xf numFmtId="0" fontId="24" fillId="30" borderId="16" xfId="0" applyFont="1" applyFill="1" applyBorder="1" applyAlignment="1">
      <alignment horizontal="center"/>
    </xf>
    <xf numFmtId="0" fontId="57" fillId="34" borderId="11" xfId="0" applyFont="1" applyFill="1" applyBorder="1" applyAlignment="1"/>
    <xf numFmtId="1" fontId="2" fillId="32" borderId="16" xfId="0" applyNumberFormat="1" applyFont="1" applyFill="1" applyBorder="1" applyAlignment="1">
      <alignment horizontal="center" wrapText="1"/>
    </xf>
    <xf numFmtId="169" fontId="49" fillId="31" borderId="16" xfId="0" applyNumberFormat="1" applyFont="1" applyFill="1" applyBorder="1" applyAlignment="1">
      <alignment horizontal="center"/>
    </xf>
    <xf numFmtId="0" fontId="49" fillId="35" borderId="16" xfId="0" applyFont="1" applyFill="1" applyBorder="1" applyAlignment="1">
      <alignment horizontal="center"/>
    </xf>
    <xf numFmtId="1" fontId="50" fillId="35" borderId="16" xfId="0" applyNumberFormat="1" applyFont="1" applyFill="1" applyBorder="1" applyAlignment="1">
      <alignment horizontal="center"/>
    </xf>
    <xf numFmtId="170" fontId="50" fillId="35" borderId="16" xfId="0" applyNumberFormat="1" applyFont="1" applyFill="1" applyBorder="1" applyAlignment="1">
      <alignment horizontal="center"/>
    </xf>
    <xf numFmtId="1" fontId="50" fillId="30" borderId="16" xfId="0" applyNumberFormat="1" applyFont="1" applyFill="1" applyBorder="1" applyAlignment="1">
      <alignment horizontal="center"/>
    </xf>
    <xf numFmtId="170" fontId="0" fillId="35" borderId="11" xfId="0" applyNumberFormat="1" applyFont="1" applyFill="1" applyBorder="1" applyAlignment="1"/>
    <xf numFmtId="1" fontId="48" fillId="36" borderId="16" xfId="0" applyNumberFormat="1" applyFont="1" applyFill="1" applyBorder="1" applyAlignment="1">
      <alignment horizontal="center"/>
    </xf>
    <xf numFmtId="0" fontId="49" fillId="36" borderId="16" xfId="0" applyFont="1" applyFill="1" applyBorder="1" applyAlignment="1">
      <alignment horizontal="center"/>
    </xf>
    <xf numFmtId="1" fontId="50" fillId="36" borderId="16" xfId="0" applyNumberFormat="1" applyFont="1" applyFill="1" applyBorder="1" applyAlignment="1">
      <alignment horizontal="center"/>
    </xf>
    <xf numFmtId="170" fontId="50" fillId="36" borderId="16" xfId="0" applyNumberFormat="1" applyFont="1" applyFill="1" applyBorder="1" applyAlignment="1">
      <alignment horizontal="center"/>
    </xf>
    <xf numFmtId="170" fontId="0" fillId="36" borderId="11" xfId="0" applyNumberFormat="1" applyFont="1" applyFill="1" applyBorder="1" applyAlignment="1"/>
    <xf numFmtId="0" fontId="23" fillId="36" borderId="19" xfId="0" applyFont="1" applyFill="1" applyBorder="1" applyAlignment="1">
      <alignment horizontal="left" vertical="center"/>
    </xf>
    <xf numFmtId="0" fontId="49" fillId="36" borderId="15" xfId="0" applyFont="1" applyFill="1" applyBorder="1" applyAlignment="1">
      <alignment horizontal="center"/>
    </xf>
    <xf numFmtId="1" fontId="50" fillId="36" borderId="15" xfId="0" applyNumberFormat="1" applyFont="1" applyFill="1" applyBorder="1" applyAlignment="1">
      <alignment horizontal="center"/>
    </xf>
    <xf numFmtId="170" fontId="50" fillId="36" borderId="15" xfId="0" applyNumberFormat="1" applyFont="1" applyFill="1" applyBorder="1" applyAlignment="1">
      <alignment horizontal="center"/>
    </xf>
    <xf numFmtId="1" fontId="50" fillId="30" borderId="15" xfId="0" applyNumberFormat="1" applyFont="1" applyFill="1" applyBorder="1" applyAlignment="1">
      <alignment horizontal="center"/>
    </xf>
    <xf numFmtId="2" fontId="58" fillId="0" borderId="13" xfId="0" applyNumberFormat="1" applyFont="1" applyBorder="1" applyAlignment="1">
      <alignment horizontal="center" vertical="center"/>
    </xf>
    <xf numFmtId="0" fontId="21" fillId="0" borderId="1" xfId="40" applyFont="1" applyBorder="1" applyAlignment="1">
      <alignment horizontal="center" vertical="center" wrapText="1"/>
    </xf>
    <xf numFmtId="0" fontId="21" fillId="25" borderId="1" xfId="40" applyFill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1" fontId="60" fillId="0" borderId="0" xfId="39" applyNumberFormat="1" applyFont="1" applyBorder="1" applyAlignment="1">
      <alignment vertical="top"/>
    </xf>
    <xf numFmtId="14" fontId="0" fillId="0" borderId="0" xfId="0" applyNumberFormat="1" applyAlignment="1">
      <alignment horizontal="center" vertical="center" wrapText="1"/>
    </xf>
    <xf numFmtId="0" fontId="2" fillId="0" borderId="1" xfId="40" applyFont="1" applyBorder="1" applyAlignment="1">
      <alignment horizontal="center" vertical="center" wrapText="1"/>
    </xf>
    <xf numFmtId="0" fontId="61" fillId="0" borderId="11" xfId="0" applyFont="1" applyBorder="1" applyAlignment="1">
      <alignment horizontal="center" vertical="center" wrapText="1"/>
    </xf>
    <xf numFmtId="0" fontId="62" fillId="0" borderId="0" xfId="0" applyFont="1" applyAlignment="1">
      <alignment horizontal="left" vertical="center"/>
    </xf>
    <xf numFmtId="0" fontId="22" fillId="0" borderId="20" xfId="0" applyFont="1" applyBorder="1" applyAlignment="1">
      <alignment horizontal="center" vertical="center"/>
    </xf>
    <xf numFmtId="2" fontId="0" fillId="29" borderId="0" xfId="0" applyNumberForma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1" fontId="0" fillId="0" borderId="1" xfId="0" applyNumberFormat="1" applyFill="1" applyBorder="1" applyAlignment="1">
      <alignment horizontal="center" vertical="center"/>
    </xf>
    <xf numFmtId="0" fontId="64" fillId="0" borderId="13" xfId="0" applyFont="1" applyBorder="1" applyAlignment="1">
      <alignment horizontal="left" vertical="center"/>
    </xf>
    <xf numFmtId="0" fontId="66" fillId="0" borderId="13" xfId="0" applyNumberFormat="1" applyFont="1" applyBorder="1" applyAlignment="1">
      <alignment horizontal="center" vertical="center"/>
    </xf>
    <xf numFmtId="2" fontId="66" fillId="0" borderId="13" xfId="0" applyNumberFormat="1" applyFont="1" applyBorder="1" applyAlignment="1">
      <alignment horizontal="center" vertical="center"/>
    </xf>
    <xf numFmtId="2" fontId="64" fillId="0" borderId="13" xfId="0" applyNumberFormat="1" applyFont="1" applyBorder="1" applyAlignment="1">
      <alignment horizontal="center" vertical="center"/>
    </xf>
    <xf numFmtId="2" fontId="66" fillId="0" borderId="13" xfId="0" applyNumberFormat="1" applyFont="1" applyFill="1" applyBorder="1" applyAlignment="1">
      <alignment horizontal="center" vertical="center"/>
    </xf>
    <xf numFmtId="2" fontId="66" fillId="25" borderId="13" xfId="0" applyNumberFormat="1" applyFont="1" applyFill="1" applyBorder="1" applyAlignment="1">
      <alignment horizontal="center" vertical="center"/>
    </xf>
    <xf numFmtId="1" fontId="66" fillId="0" borderId="13" xfId="0" applyNumberFormat="1" applyFont="1" applyBorder="1" applyAlignment="1">
      <alignment horizontal="center" vertical="center"/>
    </xf>
    <xf numFmtId="0" fontId="22" fillId="0" borderId="20" xfId="0" applyFont="1" applyFill="1" applyBorder="1" applyAlignment="1">
      <alignment horizontal="center" vertical="center"/>
    </xf>
    <xf numFmtId="0" fontId="0" fillId="0" borderId="0" xfId="0" applyFill="1" applyBorder="1"/>
    <xf numFmtId="0" fontId="0" fillId="0" borderId="0" xfId="0" applyBorder="1"/>
    <xf numFmtId="0" fontId="0" fillId="29" borderId="0" xfId="0" applyFill="1" applyBorder="1" applyAlignment="1">
      <alignment horizontal="center" vertical="center"/>
    </xf>
    <xf numFmtId="1" fontId="54" fillId="0" borderId="0" xfId="84" applyNumberFormat="1"/>
    <xf numFmtId="14" fontId="0" fillId="0" borderId="0" xfId="0" applyNumberFormat="1" applyFill="1" applyAlignment="1">
      <alignment horizontal="center" vertical="center"/>
    </xf>
    <xf numFmtId="0" fontId="23" fillId="37" borderId="13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69" fillId="0" borderId="1" xfId="104" applyBorder="1"/>
    <xf numFmtId="0" fontId="23" fillId="38" borderId="17" xfId="0" applyFont="1" applyFill="1" applyBorder="1" applyAlignment="1">
      <alignment horizontal="left" vertical="center"/>
    </xf>
    <xf numFmtId="0" fontId="23" fillId="39" borderId="18" xfId="0" applyFont="1" applyFill="1" applyBorder="1" applyAlignment="1">
      <alignment horizontal="left" vertical="center"/>
    </xf>
    <xf numFmtId="0" fontId="23" fillId="38" borderId="18" xfId="0" applyFont="1" applyFill="1" applyBorder="1" applyAlignment="1">
      <alignment horizontal="left" vertical="center"/>
    </xf>
    <xf numFmtId="0" fontId="23" fillId="38" borderId="19" xfId="0" applyFont="1" applyFill="1" applyBorder="1" applyAlignment="1">
      <alignment horizontal="left" vertical="center"/>
    </xf>
    <xf numFmtId="0" fontId="65" fillId="28" borderId="13" xfId="0" applyNumberFormat="1" applyFont="1" applyFill="1" applyBorder="1" applyAlignment="1">
      <alignment horizontal="left" vertical="center"/>
    </xf>
    <xf numFmtId="0" fontId="69" fillId="0" borderId="13" xfId="104" applyBorder="1"/>
    <xf numFmtId="1" fontId="36" fillId="0" borderId="0" xfId="39" applyNumberFormat="1" applyFont="1" applyFill="1" applyBorder="1" applyAlignment="1">
      <alignment horizontal="center" vertical="center"/>
    </xf>
    <xf numFmtId="0" fontId="29" fillId="0" borderId="0" xfId="0" applyFont="1" applyAlignment="1">
      <alignment horizontal="left" vertical="center" wrapText="1"/>
    </xf>
    <xf numFmtId="1" fontId="60" fillId="0" borderId="0" xfId="39" applyNumberFormat="1" applyFont="1" applyBorder="1" applyAlignment="1">
      <alignment horizontal="right" vertical="top" wrapText="1"/>
    </xf>
    <xf numFmtId="0" fontId="51" fillId="0" borderId="13" xfId="0" applyNumberFormat="1" applyFont="1" applyBorder="1" applyAlignment="1">
      <alignment horizontal="left" vertical="center"/>
    </xf>
    <xf numFmtId="0" fontId="22" fillId="0" borderId="13" xfId="0" applyNumberFormat="1" applyFont="1" applyBorder="1" applyAlignment="1">
      <alignment horizontal="center" vertical="center"/>
    </xf>
    <xf numFmtId="2" fontId="22" fillId="0" borderId="13" xfId="0" applyNumberFormat="1" applyFont="1" applyFill="1" applyBorder="1" applyAlignment="1">
      <alignment horizontal="center" vertical="center"/>
    </xf>
    <xf numFmtId="0" fontId="22" fillId="0" borderId="14" xfId="0" applyNumberFormat="1" applyFont="1" applyBorder="1" applyAlignment="1">
      <alignment horizontal="center" vertical="center"/>
    </xf>
    <xf numFmtId="0" fontId="37" fillId="0" borderId="14" xfId="0" applyFont="1" applyBorder="1" applyAlignment="1">
      <alignment horizontal="left" vertical="center"/>
    </xf>
  </cellXfs>
  <cellStyles count="110">
    <cellStyle name="20% - Accent1 2" xfId="3"/>
    <cellStyle name="20% - Accent2 2" xfId="4"/>
    <cellStyle name="20% - Accent3 2" xfId="5"/>
    <cellStyle name="20% - Accent4 2" xfId="6"/>
    <cellStyle name="20% - Accent5 2" xfId="7"/>
    <cellStyle name="20% - Accent6 2" xfId="8"/>
    <cellStyle name="40% - Accent1 2" xfId="9"/>
    <cellStyle name="40% - Accent2 2" xfId="10"/>
    <cellStyle name="40% - Accent3 2" xfId="11"/>
    <cellStyle name="40% - Accent4 2" xfId="12"/>
    <cellStyle name="40% - Accent5 2" xfId="13"/>
    <cellStyle name="40% - Accent6 2" xfId="14"/>
    <cellStyle name="60% - Accent1 2" xfId="15"/>
    <cellStyle name="60% - Accent2 2" xfId="16"/>
    <cellStyle name="60% - Accent3 2" xfId="17"/>
    <cellStyle name="60% - Accent4 2" xfId="18"/>
    <cellStyle name="60% - Accent5 2" xfId="19"/>
    <cellStyle name="60% - Accent6 2" xfId="20"/>
    <cellStyle name="Accent1 2" xfId="21"/>
    <cellStyle name="Accent2 2" xfId="22"/>
    <cellStyle name="Accent3 2" xfId="23"/>
    <cellStyle name="Accent4 2" xfId="24"/>
    <cellStyle name="Accent5 2" xfId="25"/>
    <cellStyle name="Accent6 2" xfId="26"/>
    <cellStyle name="Bad 2" xfId="27"/>
    <cellStyle name="Calculation 2" xfId="28"/>
    <cellStyle name="Check Cell 2" xfId="29"/>
    <cellStyle name="Explanatory Text 2" xfId="30"/>
    <cellStyle name="Good 2" xfId="31"/>
    <cellStyle name="Heading 1 2" xfId="32"/>
    <cellStyle name="Heading 2 2" xfId="33"/>
    <cellStyle name="Heading 3 2" xfId="34"/>
    <cellStyle name="Heading 4 2" xfId="35"/>
    <cellStyle name="Input 2" xfId="36"/>
    <cellStyle name="Linked Cell 2" xfId="37"/>
    <cellStyle name="Neutral 2" xfId="38"/>
    <cellStyle name="Normal 2" xfId="39"/>
    <cellStyle name="Normal 3" xfId="40"/>
    <cellStyle name="Normal_Sheet1" xfId="50"/>
    <cellStyle name="Note 2" xfId="41"/>
    <cellStyle name="Output 2" xfId="42"/>
    <cellStyle name="Title 2" xfId="43"/>
    <cellStyle name="Total 2" xfId="44"/>
    <cellStyle name="Warning Text 2" xfId="45"/>
    <cellStyle name="Гиперссылка" xfId="84" builtinId="8"/>
    <cellStyle name="Денежный 2" xfId="1"/>
    <cellStyle name="Денежный 2 2" xfId="88"/>
    <cellStyle name="Денежный 2 3" xfId="86"/>
    <cellStyle name="Денежный 2 3 2" xfId="95"/>
    <cellStyle name="Денежный 3" xfId="51"/>
    <cellStyle name="Обычный" xfId="0" builtinId="0"/>
    <cellStyle name="Обычный 10" xfId="61"/>
    <cellStyle name="Обычный 10 2" xfId="64"/>
    <cellStyle name="Обычный 11" xfId="62"/>
    <cellStyle name="Обычный 11 2" xfId="66"/>
    <cellStyle name="Обычный 11 3" xfId="77"/>
    <cellStyle name="Обычный 12" xfId="63"/>
    <cellStyle name="Обычный 13" xfId="65"/>
    <cellStyle name="Обычный 14" xfId="67"/>
    <cellStyle name="Обычный 14 2" xfId="73"/>
    <cellStyle name="Обычный 15" xfId="70"/>
    <cellStyle name="Обычный 16" xfId="71"/>
    <cellStyle name="Обычный 16 2" xfId="81"/>
    <cellStyle name="Обычный 17" xfId="72"/>
    <cellStyle name="Обычный 18" xfId="75"/>
    <cellStyle name="Обычный 19" xfId="76"/>
    <cellStyle name="Обычный 2" xfId="2"/>
    <cellStyle name="Обычный 2 2" xfId="52"/>
    <cellStyle name="Обычный 2 3" xfId="69"/>
    <cellStyle name="Обычный 2 4" xfId="68"/>
    <cellStyle name="Обычный 2 4 2" xfId="74"/>
    <cellStyle name="Обычный 2 5" xfId="89"/>
    <cellStyle name="Обычный 2 6" xfId="85"/>
    <cellStyle name="Обычный 2 6 2" xfId="94"/>
    <cellStyle name="Обычный 20" xfId="79"/>
    <cellStyle name="Обычный 21" xfId="80"/>
    <cellStyle name="Обычный 22" xfId="82"/>
    <cellStyle name="Обычный 22 2" xfId="93"/>
    <cellStyle name="Обычный 23" xfId="83"/>
    <cellStyle name="Обычный 24" xfId="87"/>
    <cellStyle name="Обычный 25" xfId="90"/>
    <cellStyle name="Обычный 25 2" xfId="96"/>
    <cellStyle name="Обычный 26" xfId="91"/>
    <cellStyle name="Обычный 26 2" xfId="100"/>
    <cellStyle name="Обычный 27" xfId="92"/>
    <cellStyle name="Обычный 28" xfId="97"/>
    <cellStyle name="Обычный 29" xfId="98"/>
    <cellStyle name="Обычный 3" xfId="46"/>
    <cellStyle name="Обычный 3 2" xfId="53"/>
    <cellStyle name="Обычный 30" xfId="99"/>
    <cellStyle name="Обычный 31" xfId="101"/>
    <cellStyle name="Обычный 31 2" xfId="106"/>
    <cellStyle name="Обычный 32" xfId="102"/>
    <cellStyle name="Обычный 33" xfId="103"/>
    <cellStyle name="Обычный 34" xfId="104"/>
    <cellStyle name="Обычный 35" xfId="105"/>
    <cellStyle name="Обычный 36" xfId="107"/>
    <cellStyle name="Обычный 37" xfId="108"/>
    <cellStyle name="Обычный 38" xfId="109"/>
    <cellStyle name="Обычный 4" xfId="47"/>
    <cellStyle name="Обычный 4 2" xfId="54"/>
    <cellStyle name="Обычный 5" xfId="48"/>
    <cellStyle name="Обычный 5 2" xfId="57"/>
    <cellStyle name="Обычный 6" xfId="49"/>
    <cellStyle name="Обычный 6 2" xfId="58"/>
    <cellStyle name="Обычный 7" xfId="55"/>
    <cellStyle name="Обычный 7 2" xfId="60"/>
    <cellStyle name="Обычный 8" xfId="56"/>
    <cellStyle name="Обычный 9" xfId="59"/>
    <cellStyle name="Обычный 9 2" xfId="78"/>
  </cellStyles>
  <dxfs count="106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theme="9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ill>
        <patternFill>
          <bgColor theme="9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5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theme="0"/>
      </font>
    </dxf>
    <dxf>
      <fill>
        <patternFill>
          <bgColor theme="9" tint="0.39994506668294322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fill>
        <patternFill patternType="solid">
          <fgColor indexed="64"/>
          <bgColor rgb="FFFFCCFF"/>
        </patternFill>
      </fill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0" formatCode="General"/>
      <alignment horizontal="left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left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left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</dxfs>
  <tableStyles count="0" defaultTableStyle="TableStyleMedium9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1</xdr:row>
      <xdr:rowOff>47625</xdr:rowOff>
    </xdr:from>
    <xdr:to>
      <xdr:col>0</xdr:col>
      <xdr:colOff>485775</xdr:colOff>
      <xdr:row>1</xdr:row>
      <xdr:rowOff>762000</xdr:rowOff>
    </xdr:to>
    <xdr:pic>
      <xdr:nvPicPr>
        <xdr:cNvPr id="4" name="Picture 24" descr="Finso_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276225"/>
          <a:ext cx="7143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93344</xdr:colOff>
      <xdr:row>1</xdr:row>
      <xdr:rowOff>40005</xdr:rowOff>
    </xdr:from>
    <xdr:to>
      <xdr:col>2</xdr:col>
      <xdr:colOff>259080</xdr:colOff>
      <xdr:row>1</xdr:row>
      <xdr:rowOff>754380</xdr:rowOff>
    </xdr:to>
    <xdr:pic>
      <xdr:nvPicPr>
        <xdr:cNvPr id="5" name="Picture 24" descr="Finso_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344" y="222885"/>
          <a:ext cx="958216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id="2" name="Таблица2" displayName="Таблица2" ref="A4:W542" totalsRowShown="0">
  <autoFilter ref="A4:W542"/>
  <sortState ref="A5:W542">
    <sortCondition ref="A4:A542"/>
  </sortState>
  <tableColumns count="23">
    <tableColumn id="1" name="№ All" dataDxfId="1068"/>
    <tableColumn id="2" name="№ 2026" dataDxfId="1067"/>
    <tableColumn id="3" name="Surname Name" dataDxfId="1066"/>
    <tableColumn id="4" name="Фамилия Имя" dataDxfId="1065"/>
    <tableColumn id="5" name="IK" dataDxfId="1064">
      <calculatedColumnFormula>VLOOKUP(C5,Spisok!$A$1:$AA$7829,5,0)</calculatedColumnFormula>
    </tableColumn>
    <tableColumn id="6" name="Tit FINSO" dataDxfId="1063">
      <calculatedColumnFormula>VLOOKUP(C5,Spisok!$A$1:$AA$7829,2,0)</calculatedColumnFormula>
    </tableColumn>
    <tableColumn id="8" name="Fed" dataDxfId="1062">
      <calculatedColumnFormula>VLOOKUP(C5,Spisok!$A$1:$AA$7829,4,0)</calculatedColumnFormula>
    </tableColumn>
    <tableColumn id="9" name="2023" dataDxfId="1061"/>
    <tableColumn id="10" name="2024" dataDxfId="1060"/>
    <tableColumn id="11" name="2025" dataDxfId="1059"/>
    <tableColumn id="12" name="2026" dataDxfId="1058">
      <calculatedColumnFormula>LARGE(M5:V5,1)+LARGE(M5:V5,2)+LARGE(M5:V5,3)+LARGE(M5:V5,4)+LARGE(M5:V5,5)</calculatedColumnFormula>
    </tableColumn>
    <tableColumn id="13" name="2023-2026" dataDxfId="1057">
      <calculatedColumnFormula>SUM(H5:K5)</calculatedColumnFormula>
    </tableColumn>
    <tableColumn id="14" name="Germany" dataDxfId="1056">
      <calculatedColumnFormula>VLOOKUP(C5,Spisok!$A$5:$AC$1630,7,0)</calculatedColumnFormula>
    </tableColumn>
    <tableColumn id="15" name="Latvia" dataDxfId="1055">
      <calculatedColumnFormula>VLOOKUP(C5,Spisok!$A$5:$AC$1630,9,0)</calculatedColumnFormula>
    </tableColumn>
    <tableColumn id="16" name="USA" dataDxfId="1054">
      <calculatedColumnFormula>VLOOKUP(C5,Spisok!$A$5:$AC$1630,11,0)</calculatedColumnFormula>
    </tableColumn>
    <tableColumn id="17" name="Estonia" dataDxfId="1053">
      <calculatedColumnFormula>VLOOKUP(C5,Spisok!$A$5:$AC$1630,13,0)</calculatedColumnFormula>
    </tableColumn>
    <tableColumn id="18" name="Latvia2" dataDxfId="1052">
      <calculatedColumnFormula>VLOOKUP(C5,Spisok!$A$5:$AC$1630,15,0)</calculatedColumnFormula>
    </tableColumn>
    <tableColumn id="19" name="Estonia2" dataDxfId="1051">
      <calculatedColumnFormula>VLOOKUP(C5,Spisok!$A$5:$AC$1630,17,0)</calculatedColumnFormula>
    </tableColumn>
    <tableColumn id="20" name="Poland" dataDxfId="1050">
      <calculatedColumnFormula>VLOOKUP(C5,Spisok!$A$5:$AC$1630,19,0)</calculatedColumnFormula>
    </tableColumn>
    <tableColumn id="21" name="Great Britain" dataDxfId="1049">
      <calculatedColumnFormula>VLOOKUP(C5,Spisok!$A$5:$AC$1630,21,0)</calculatedColumnFormula>
    </tableColumn>
    <tableColumn id="23" name="Italy" dataDxfId="1048">
      <calculatedColumnFormula>VLOOKUP(C5,Spisok!$A$5:$AC$1630,23,0)</calculatedColumnFormula>
    </tableColumn>
    <tableColumn id="22" name="Latvia3" dataDxfId="1047">
      <calculatedColumnFormula>VLOOKUP(C5,Spisok!$A$5:$AC$1630,25,0)</calculatedColumnFormula>
    </tableColumn>
    <tableColumn id="25" name="Number of tournaments" dataDxfId="1046">
      <calculatedColumnFormula>COUNTIFS(M5:V5,"&gt;0")</calculatedColumn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1.bin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novussport.org/" TargetMode="External"/><Relationship Id="rId5" Type="http://schemas.openxmlformats.org/officeDocument/2006/relationships/table" Target="../tables/table1.x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2.bin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koroona.ee/novus/2012/results/viljandi2012/players/p064.html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3.bin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koroona.ee/novus/2012/results/viljandi2012/players/p064.html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W542"/>
  <sheetViews>
    <sheetView tabSelected="1" workbookViewId="0">
      <pane xSplit="4" ySplit="4" topLeftCell="E5" activePane="bottomRight" state="frozen"/>
      <selection pane="topRight" activeCell="E1" sqref="E1"/>
      <selection pane="bottomLeft" activeCell="A6" sqref="A6"/>
      <selection pane="bottomRight" activeCell="O180" sqref="O180"/>
    </sheetView>
  </sheetViews>
  <sheetFormatPr defaultColWidth="9.109375" defaultRowHeight="14.4"/>
  <cols>
    <col min="1" max="1" width="5.6640625" style="1" customWidth="1"/>
    <col min="2" max="2" width="5.88671875" style="1" customWidth="1"/>
    <col min="3" max="3" width="30.109375" style="1" bestFit="1" customWidth="1"/>
    <col min="4" max="4" width="28.44140625" style="1" hidden="1" customWidth="1"/>
    <col min="5" max="5" width="6.109375" style="67" customWidth="1"/>
    <col min="6" max="6" width="7.44140625" style="1" customWidth="1"/>
    <col min="7" max="7" width="6.44140625" style="7" customWidth="1"/>
    <col min="8" max="11" width="7.6640625" style="7" customWidth="1"/>
    <col min="12" max="12" width="9.33203125" style="7" customWidth="1"/>
    <col min="13" max="13" width="10.109375" style="1" bestFit="1" customWidth="1"/>
    <col min="14" max="14" width="10" style="1" customWidth="1"/>
    <col min="15" max="15" width="10.44140625" style="1" customWidth="1"/>
    <col min="16" max="16" width="9.88671875" style="1" hidden="1" customWidth="1"/>
    <col min="17" max="17" width="10.33203125" style="1" hidden="1" customWidth="1"/>
    <col min="18" max="18" width="10.109375" style="21" hidden="1" customWidth="1"/>
    <col min="19" max="20" width="9.88671875" style="21" hidden="1" customWidth="1"/>
    <col min="21" max="21" width="10.109375" style="21" hidden="1" customWidth="1"/>
    <col min="22" max="22" width="11.109375" style="21" hidden="1" customWidth="1"/>
    <col min="23" max="23" width="9" style="1" customWidth="1"/>
    <col min="24" max="24" width="9.109375" style="1" customWidth="1"/>
    <col min="25" max="16384" width="9.109375" style="1"/>
  </cols>
  <sheetData>
    <row r="1" spans="1:23">
      <c r="A1" s="3"/>
      <c r="B1" s="3"/>
      <c r="C1" s="2"/>
      <c r="D1" s="2"/>
      <c r="E1" s="122" t="s">
        <v>1190</v>
      </c>
      <c r="F1" s="75"/>
      <c r="G1" s="4"/>
      <c r="H1" s="4"/>
      <c r="I1" s="4"/>
      <c r="J1" s="4"/>
      <c r="K1" s="4"/>
      <c r="L1" s="4"/>
      <c r="M1" s="61"/>
      <c r="N1" s="106" t="s">
        <v>1102</v>
      </c>
      <c r="O1" s="57"/>
      <c r="P1" s="57"/>
      <c r="Q1" s="21"/>
    </row>
    <row r="2" spans="1:23" ht="63.75" customHeight="1">
      <c r="A2" s="135" t="s">
        <v>1045</v>
      </c>
      <c r="B2" s="135"/>
      <c r="C2" s="135"/>
      <c r="D2" s="102"/>
      <c r="E2" s="33"/>
      <c r="F2" s="133" t="s">
        <v>139</v>
      </c>
      <c r="G2" s="133"/>
      <c r="H2" s="133"/>
      <c r="I2" s="133"/>
      <c r="J2" s="133"/>
      <c r="K2" s="133"/>
      <c r="L2" s="133"/>
      <c r="M2" s="134" t="s">
        <v>1178</v>
      </c>
      <c r="N2" s="134"/>
      <c r="O2" s="134"/>
      <c r="P2" s="134"/>
      <c r="Q2" s="134"/>
      <c r="R2" s="134"/>
      <c r="S2" s="134"/>
      <c r="T2" s="134"/>
      <c r="U2" s="134"/>
      <c r="V2" s="134"/>
      <c r="W2" s="134"/>
    </row>
    <row r="3" spans="1:23" ht="15.6">
      <c r="A3" s="11"/>
      <c r="B3" s="11"/>
      <c r="C3" s="12"/>
      <c r="D3" s="12"/>
      <c r="E3" s="12"/>
      <c r="F3" s="12"/>
      <c r="G3" s="12"/>
      <c r="H3" s="12"/>
      <c r="I3" s="12"/>
      <c r="J3" s="12"/>
      <c r="K3" s="12"/>
      <c r="L3" s="12"/>
      <c r="M3" s="103">
        <v>46109</v>
      </c>
      <c r="N3" s="101">
        <v>46137</v>
      </c>
      <c r="O3" s="101">
        <v>46172</v>
      </c>
      <c r="P3" s="101">
        <v>46186</v>
      </c>
      <c r="Q3" s="101">
        <v>46207</v>
      </c>
      <c r="R3" s="123">
        <v>46256</v>
      </c>
      <c r="S3" s="123">
        <v>46291</v>
      </c>
      <c r="T3" s="123">
        <v>46319</v>
      </c>
      <c r="U3" s="123">
        <v>46333</v>
      </c>
      <c r="V3" s="123">
        <v>46382</v>
      </c>
    </row>
    <row r="4" spans="1:23" ht="42" customHeight="1">
      <c r="A4" s="31" t="s">
        <v>209</v>
      </c>
      <c r="B4" s="31" t="s">
        <v>1259</v>
      </c>
      <c r="C4" s="31" t="s">
        <v>138</v>
      </c>
      <c r="D4" s="31" t="s">
        <v>229</v>
      </c>
      <c r="E4" s="31" t="s">
        <v>380</v>
      </c>
      <c r="F4" s="31" t="s">
        <v>193</v>
      </c>
      <c r="G4" s="31" t="s">
        <v>136</v>
      </c>
      <c r="H4" s="39" t="s">
        <v>989</v>
      </c>
      <c r="I4" s="39" t="s">
        <v>1099</v>
      </c>
      <c r="J4" s="39" t="s">
        <v>1189</v>
      </c>
      <c r="K4" s="39" t="s">
        <v>1257</v>
      </c>
      <c r="L4" s="39" t="s">
        <v>1258</v>
      </c>
      <c r="M4" s="104" t="s">
        <v>1157</v>
      </c>
      <c r="N4" s="99" t="s">
        <v>1118</v>
      </c>
      <c r="O4" s="99" t="s">
        <v>360</v>
      </c>
      <c r="P4" s="99" t="s">
        <v>1101</v>
      </c>
      <c r="Q4" s="99" t="s">
        <v>1177</v>
      </c>
      <c r="R4" s="99" t="s">
        <v>1155</v>
      </c>
      <c r="S4" s="99" t="s">
        <v>1154</v>
      </c>
      <c r="T4" s="99" t="s">
        <v>1179</v>
      </c>
      <c r="U4" s="99" t="s">
        <v>1191</v>
      </c>
      <c r="V4" s="100" t="s">
        <v>1260</v>
      </c>
      <c r="W4" s="105" t="s">
        <v>1100</v>
      </c>
    </row>
    <row r="5" spans="1:23" ht="12.75" customHeight="1">
      <c r="A5" s="13">
        <v>1</v>
      </c>
      <c r="B5" s="13">
        <v>1</v>
      </c>
      <c r="C5" s="60" t="s">
        <v>9</v>
      </c>
      <c r="D5" s="60" t="s">
        <v>237</v>
      </c>
      <c r="E5" s="65">
        <f>VLOOKUP(C5,Spisok!$A$1:$AA$7829,5,0)</f>
        <v>1710.6186290010589</v>
      </c>
      <c r="F5" s="43" t="str">
        <f>VLOOKUP(C5,Spisok!$A$1:$AA$7829,2,0)</f>
        <v>GM</v>
      </c>
      <c r="G5" s="44" t="str">
        <f>VLOOKUP(C5,Spisok!$A$1:$AA$7829,4,0)</f>
        <v>LAT</v>
      </c>
      <c r="H5" s="98">
        <v>554.24692791725806</v>
      </c>
      <c r="I5" s="10">
        <v>423.61831576577077</v>
      </c>
      <c r="J5" s="10">
        <v>347.94024883296686</v>
      </c>
      <c r="K5" s="10">
        <f>LARGE(M5:V5,1)+LARGE(M5:V5,2)+LARGE(M5:V5,3)+LARGE(M5:V5,4)+LARGE(M5:V5,5)</f>
        <v>180.92911623775399</v>
      </c>
      <c r="L5" s="5">
        <f>SUM(H5:K5)</f>
        <v>1506.7346087537499</v>
      </c>
      <c r="M5" s="10">
        <f>VLOOKUP(C5,Spisok!$A$5:$AC$1630,7,0)</f>
        <v>100</v>
      </c>
      <c r="N5" s="10">
        <f>VLOOKUP(C5,Spisok!$A$5:$AC$1630,9,0)</f>
        <v>80.929116237753988</v>
      </c>
      <c r="O5" s="10">
        <f>VLOOKUP(C5,Spisok!$A$5:$AC$1630,11,0)</f>
        <v>0</v>
      </c>
      <c r="P5" s="10">
        <f>VLOOKUP(C5,Spisok!$A$5:$AC$1630,13,0)</f>
        <v>0</v>
      </c>
      <c r="Q5" s="10">
        <f>VLOOKUP(C5,Spisok!$A$5:$AC$1630,15,0)</f>
        <v>0</v>
      </c>
      <c r="R5" s="10">
        <f>VLOOKUP(C5,Spisok!$A$5:$AC$1630,17,0)</f>
        <v>0</v>
      </c>
      <c r="S5" s="10">
        <f>VLOOKUP(C5,Spisok!$A$5:$AC$1630,19,0)</f>
        <v>0</v>
      </c>
      <c r="T5" s="10">
        <f>VLOOKUP(C5,Spisok!$A$5:$AC$1630,21,0)</f>
        <v>0</v>
      </c>
      <c r="U5" s="10">
        <f>VLOOKUP(C5,Spisok!$A$5:$AC$1630,23,0)</f>
        <v>0</v>
      </c>
      <c r="V5" s="18">
        <f>VLOOKUP(C5,Spisok!$A$5:$AC$1630,25,0)</f>
        <v>0</v>
      </c>
      <c r="W5" s="16">
        <f>COUNTIFS(M5:V5,"&gt;0")</f>
        <v>2</v>
      </c>
    </row>
    <row r="6" spans="1:23" ht="12.75" customHeight="1">
      <c r="A6" s="13">
        <v>2</v>
      </c>
      <c r="B6" s="13">
        <v>18</v>
      </c>
      <c r="C6" s="60" t="s">
        <v>686</v>
      </c>
      <c r="D6" s="60" t="s">
        <v>409</v>
      </c>
      <c r="E6" s="65">
        <f>VLOOKUP(C6,Spisok!$A$1:$AA$7829,5,0)</f>
        <v>1721.9388750842686</v>
      </c>
      <c r="F6" s="43" t="str">
        <f>VLOOKUP(C6,Spisok!$A$1:$AA$7829,2,0)</f>
        <v>GM</v>
      </c>
      <c r="G6" s="44" t="str">
        <f>VLOOKUP(C6,Spisok!$A$1:$AA$7829,4,0)</f>
        <v>LAT</v>
      </c>
      <c r="H6" s="10">
        <v>479.84426242461814</v>
      </c>
      <c r="I6" s="10">
        <v>409.5798582999268</v>
      </c>
      <c r="J6" s="10">
        <v>401.16290906166671</v>
      </c>
      <c r="K6" s="10">
        <f>LARGE(M6:V6,1)+LARGE(M6:V6,2)+LARGE(M6:V6,3)+LARGE(M6:V6,4)+LARGE(M6:V6,5)</f>
        <v>86.307449384024778</v>
      </c>
      <c r="L6" s="5">
        <f>SUM(H6:K6)</f>
        <v>1376.8944791702363</v>
      </c>
      <c r="M6" s="10">
        <f>VLOOKUP(C6,Spisok!$A$5:$AC$1630,7,0)</f>
        <v>0</v>
      </c>
      <c r="N6" s="10">
        <f>VLOOKUP(C6,Spisok!$A$5:$AC$1630,9,0)</f>
        <v>86.307449384024778</v>
      </c>
      <c r="O6" s="10">
        <f>VLOOKUP(C6,Spisok!$A$5:$AC$1630,11,0)</f>
        <v>0</v>
      </c>
      <c r="P6" s="10">
        <f>VLOOKUP(C6,Spisok!$A$5:$AC$1630,13,0)</f>
        <v>0</v>
      </c>
      <c r="Q6" s="10">
        <f>VLOOKUP(C6,Spisok!$A$5:$AC$1630,15,0)</f>
        <v>0</v>
      </c>
      <c r="R6" s="10">
        <f>VLOOKUP(C6,Spisok!$A$5:$AC$1630,17,0)</f>
        <v>0</v>
      </c>
      <c r="S6" s="10">
        <f>VLOOKUP(C6,Spisok!$A$5:$AC$1630,19,0)</f>
        <v>0</v>
      </c>
      <c r="T6" s="10">
        <f>VLOOKUP(C6,Spisok!$A$5:$AC$1630,21,0)</f>
        <v>0</v>
      </c>
      <c r="U6" s="10">
        <f>VLOOKUP(C6,Spisok!$A$5:$AC$1630,23,0)</f>
        <v>0</v>
      </c>
      <c r="V6" s="18">
        <f>VLOOKUP(C6,Spisok!$A$5:$AC$1630,25,0)</f>
        <v>0</v>
      </c>
      <c r="W6" s="16">
        <f>COUNTIFS(M6:V6,"&gt;0")</f>
        <v>1</v>
      </c>
    </row>
    <row r="7" spans="1:23" ht="12.75" customHeight="1">
      <c r="A7" s="13">
        <v>3</v>
      </c>
      <c r="B7" s="13"/>
      <c r="C7" s="60" t="s">
        <v>539</v>
      </c>
      <c r="D7" s="60" t="s">
        <v>577</v>
      </c>
      <c r="E7" s="65">
        <f>VLOOKUP(C7,Spisok!$A$1:$AA$7829,5,0)</f>
        <v>1792.8529900624594</v>
      </c>
      <c r="F7" s="43" t="str">
        <f>VLOOKUP(C7,Spisok!$A$1:$AA$7829,2,0)</f>
        <v>GM</v>
      </c>
      <c r="G7" s="44" t="str">
        <f>VLOOKUP(C7,Spisok!$A$1:$AA$7829,4,0)</f>
        <v>EST</v>
      </c>
      <c r="H7" s="98">
        <v>423.87689247986958</v>
      </c>
      <c r="I7" s="10">
        <v>345.77193375705178</v>
      </c>
      <c r="J7" s="10">
        <v>475.02796103799494</v>
      </c>
      <c r="K7" s="10">
        <f>LARGE(M7:V7,1)+LARGE(M7:V7,2)+LARGE(M7:V7,3)+LARGE(M7:V7,4)+LARGE(M7:V7,5)</f>
        <v>0</v>
      </c>
      <c r="L7" s="5">
        <f>SUM(H7:K7)</f>
        <v>1244.6767872749165</v>
      </c>
      <c r="M7" s="10">
        <f>VLOOKUP(C7,Spisok!$A$5:$AC$1630,7,0)</f>
        <v>0</v>
      </c>
      <c r="N7" s="10">
        <f>VLOOKUP(C7,Spisok!$A$5:$AC$1630,9,0)</f>
        <v>0</v>
      </c>
      <c r="O7" s="10">
        <f>VLOOKUP(C7,Spisok!$A$5:$AC$1630,11,0)</f>
        <v>0</v>
      </c>
      <c r="P7" s="10">
        <f>VLOOKUP(C7,Spisok!$A$5:$AC$1630,13,0)</f>
        <v>0</v>
      </c>
      <c r="Q7" s="10">
        <f>VLOOKUP(C7,Spisok!$A$5:$AC$1630,15,0)</f>
        <v>0</v>
      </c>
      <c r="R7" s="10">
        <f>VLOOKUP(C7,Spisok!$A$5:$AC$1630,17,0)</f>
        <v>0</v>
      </c>
      <c r="S7" s="10">
        <f>VLOOKUP(C7,Spisok!$A$5:$AC$1630,19,0)</f>
        <v>0</v>
      </c>
      <c r="T7" s="10">
        <f>VLOOKUP(C7,Spisok!$A$5:$AC$1630,21,0)</f>
        <v>0</v>
      </c>
      <c r="U7" s="10">
        <f>VLOOKUP(C7,Spisok!$A$5:$AC$1630,23,0)</f>
        <v>0</v>
      </c>
      <c r="V7" s="18">
        <f>VLOOKUP(C7,Spisok!$A$5:$AC$1630,25,0)</f>
        <v>0</v>
      </c>
      <c r="W7" s="16">
        <f>COUNTIFS(M7:V7,"&gt;0")</f>
        <v>0</v>
      </c>
    </row>
    <row r="8" spans="1:23" ht="12.75" customHeight="1">
      <c r="A8" s="13">
        <v>4</v>
      </c>
      <c r="B8" s="13">
        <v>5</v>
      </c>
      <c r="C8" s="60" t="s">
        <v>735</v>
      </c>
      <c r="D8" s="60" t="s">
        <v>640</v>
      </c>
      <c r="E8" s="65">
        <f>VLOOKUP(C8,Spisok!$A$1:$AA$7829,5,0)</f>
        <v>1585.7485244351465</v>
      </c>
      <c r="F8" s="43" t="str">
        <f>VLOOKUP(C8,Spisok!$A$1:$AA$7829,2,0)</f>
        <v>GM</v>
      </c>
      <c r="G8" s="44" t="str">
        <f>VLOOKUP(C8,Spisok!$A$1:$AA$7829,4,0)</f>
        <v>LAT</v>
      </c>
      <c r="H8" s="98">
        <v>418.36007776907928</v>
      </c>
      <c r="I8" s="10">
        <v>338.91720344977574</v>
      </c>
      <c r="J8" s="10">
        <v>355.53626032366674</v>
      </c>
      <c r="K8" s="10">
        <f>LARGE(M8:V8,1)+LARGE(M8:V8,2)+LARGE(M8:V8,3)+LARGE(M8:V8,4)+LARGE(M8:V8,5)</f>
        <v>122.07517788818373</v>
      </c>
      <c r="L8" s="5">
        <f>SUM(H8:K8)</f>
        <v>1234.8887194307056</v>
      </c>
      <c r="M8" s="10">
        <f>VLOOKUP(C8,Spisok!$A$5:$AC$1630,7,0)</f>
        <v>59.611795446061961</v>
      </c>
      <c r="N8" s="10">
        <f>VLOOKUP(C8,Spisok!$A$5:$AC$1630,9,0)</f>
        <v>62.463382442121777</v>
      </c>
      <c r="O8" s="10">
        <f>VLOOKUP(C8,Spisok!$A$5:$AC$1630,11,0)</f>
        <v>0</v>
      </c>
      <c r="P8" s="10">
        <f>VLOOKUP(C8,Spisok!$A$5:$AC$1630,13,0)</f>
        <v>0</v>
      </c>
      <c r="Q8" s="10">
        <f>VLOOKUP(C8,Spisok!$A$5:$AC$1630,15,0)</f>
        <v>0</v>
      </c>
      <c r="R8" s="10">
        <f>VLOOKUP(C8,Spisok!$A$5:$AC$1630,17,0)</f>
        <v>0</v>
      </c>
      <c r="S8" s="10">
        <f>VLOOKUP(C8,Spisok!$A$5:$AC$1630,19,0)</f>
        <v>0</v>
      </c>
      <c r="T8" s="10">
        <f>VLOOKUP(C8,Spisok!$A$5:$AC$1630,21,0)</f>
        <v>0</v>
      </c>
      <c r="U8" s="10">
        <f>VLOOKUP(C8,Spisok!$A$5:$AC$1630,23,0)</f>
        <v>0</v>
      </c>
      <c r="V8" s="18">
        <f>VLOOKUP(C8,Spisok!$A$5:$AC$1630,25,0)</f>
        <v>0</v>
      </c>
      <c r="W8" s="16">
        <f>COUNTIFS(M8:V8,"&gt;0")</f>
        <v>2</v>
      </c>
    </row>
    <row r="9" spans="1:23" ht="12.75" customHeight="1">
      <c r="A9" s="13">
        <v>5</v>
      </c>
      <c r="B9" s="13">
        <v>23</v>
      </c>
      <c r="C9" s="60" t="s">
        <v>702</v>
      </c>
      <c r="D9" s="60" t="s">
        <v>1033</v>
      </c>
      <c r="E9" s="65">
        <f>VLOOKUP(C9,Spisok!$A$1:$AA$7829,5,0)</f>
        <v>1760.873497422268</v>
      </c>
      <c r="F9" s="43" t="str">
        <f>VLOOKUP(C9,Spisok!$A$1:$AA$7829,2,0)</f>
        <v>GM</v>
      </c>
      <c r="G9" s="44" t="str">
        <f>VLOOKUP(C9,Spisok!$A$1:$AA$7829,4,0)</f>
        <v>LAT</v>
      </c>
      <c r="H9" s="98">
        <v>397.39980663012022</v>
      </c>
      <c r="I9" s="10">
        <v>427.34387419612477</v>
      </c>
      <c r="J9" s="10">
        <v>328.82037959178933</v>
      </c>
      <c r="K9" s="10">
        <f>LARGE(M9:V9,1)+LARGE(M9:V9,2)+LARGE(M9:V9,3)+LARGE(M9:V9,4)+LARGE(M9:V9,5)</f>
        <v>79.696626239454872</v>
      </c>
      <c r="L9" s="5">
        <f>SUM(H9:K9)</f>
        <v>1233.2606866574893</v>
      </c>
      <c r="M9" s="10">
        <f>VLOOKUP(C9,Spisok!$A$5:$AC$1630,7,0)</f>
        <v>0</v>
      </c>
      <c r="N9" s="10">
        <f>VLOOKUP(C9,Spisok!$A$5:$AC$1630,9,0)</f>
        <v>79.696626239454872</v>
      </c>
      <c r="O9" s="10">
        <f>VLOOKUP(C9,Spisok!$A$5:$AC$1630,11,0)</f>
        <v>0</v>
      </c>
      <c r="P9" s="10">
        <f>VLOOKUP(C9,Spisok!$A$5:$AC$1630,13,0)</f>
        <v>0</v>
      </c>
      <c r="Q9" s="10">
        <f>VLOOKUP(C9,Spisok!$A$5:$AC$1630,15,0)</f>
        <v>0</v>
      </c>
      <c r="R9" s="10">
        <f>VLOOKUP(C9,Spisok!$A$5:$AC$1630,17,0)</f>
        <v>0</v>
      </c>
      <c r="S9" s="10">
        <f>VLOOKUP(C9,Spisok!$A$5:$AC$1630,19,0)</f>
        <v>0</v>
      </c>
      <c r="T9" s="10">
        <f>VLOOKUP(C9,Spisok!$A$5:$AC$1630,21,0)</f>
        <v>0</v>
      </c>
      <c r="U9" s="10">
        <f>VLOOKUP(C9,Spisok!$A$5:$AC$1630,23,0)</f>
        <v>0</v>
      </c>
      <c r="V9" s="18">
        <f>VLOOKUP(C9,Spisok!$A$5:$AC$1630,25,0)</f>
        <v>0</v>
      </c>
      <c r="W9" s="16">
        <f>COUNTIFS(M9:V9,"&gt;0")</f>
        <v>1</v>
      </c>
    </row>
    <row r="10" spans="1:23" ht="12.75" customHeight="1">
      <c r="A10" s="13">
        <v>6</v>
      </c>
      <c r="B10" s="13">
        <v>8</v>
      </c>
      <c r="C10" s="60" t="s">
        <v>709</v>
      </c>
      <c r="D10" s="60" t="s">
        <v>244</v>
      </c>
      <c r="E10" s="65">
        <f>VLOOKUP(C10,Spisok!$A$1:$AA$7829,5,0)</f>
        <v>1774.688193273292</v>
      </c>
      <c r="F10" s="43" t="str">
        <f>VLOOKUP(C10,Spisok!$A$1:$AA$7829,2,0)</f>
        <v>GM</v>
      </c>
      <c r="G10" s="44" t="str">
        <f>VLOOKUP(C10,Spisok!$A$1:$AA$7829,4,0)</f>
        <v>LAT</v>
      </c>
      <c r="H10" s="10">
        <v>524.02190995175283</v>
      </c>
      <c r="I10" s="10">
        <v>401.06293728935896</v>
      </c>
      <c r="J10" s="10">
        <v>183.68421235752302</v>
      </c>
      <c r="K10" s="10">
        <f>LARGE(M10:V10,1)+LARGE(M10:V10,2)+LARGE(M10:V10,3)+LARGE(M10:V10,4)+LARGE(M10:V10,5)</f>
        <v>100</v>
      </c>
      <c r="L10" s="5">
        <f>SUM(H10:K10)</f>
        <v>1208.7690595986348</v>
      </c>
      <c r="M10" s="10">
        <f>VLOOKUP(C10,Spisok!$A$5:$AC$1630,7,0)</f>
        <v>0</v>
      </c>
      <c r="N10" s="10">
        <f>VLOOKUP(C10,Spisok!$A$5:$AC$1630,9,0)</f>
        <v>100</v>
      </c>
      <c r="O10" s="10">
        <f>VLOOKUP(C10,Spisok!$A$5:$AC$1630,11,0)</f>
        <v>0</v>
      </c>
      <c r="P10" s="10">
        <f>VLOOKUP(C10,Spisok!$A$5:$AC$1630,13,0)</f>
        <v>0</v>
      </c>
      <c r="Q10" s="10">
        <f>VLOOKUP(C10,Spisok!$A$5:$AC$1630,15,0)</f>
        <v>0</v>
      </c>
      <c r="R10" s="10">
        <f>VLOOKUP(C10,Spisok!$A$5:$AC$1630,17,0)</f>
        <v>0</v>
      </c>
      <c r="S10" s="10">
        <f>VLOOKUP(C10,Spisok!$A$5:$AC$1630,19,0)</f>
        <v>0</v>
      </c>
      <c r="T10" s="10">
        <f>VLOOKUP(C10,Spisok!$A$5:$AC$1630,21,0)</f>
        <v>0</v>
      </c>
      <c r="U10" s="10">
        <f>VLOOKUP(C10,Spisok!$A$5:$AC$1630,23,0)</f>
        <v>0</v>
      </c>
      <c r="V10" s="18">
        <f>VLOOKUP(C10,Spisok!$A$5:$AC$1630,25,0)</f>
        <v>0</v>
      </c>
      <c r="W10" s="16">
        <f>COUNTIFS(M10:V10,"&gt;0")</f>
        <v>1</v>
      </c>
    </row>
    <row r="11" spans="1:23" ht="12.75" customHeight="1">
      <c r="A11" s="13">
        <v>7</v>
      </c>
      <c r="B11" s="13">
        <v>17</v>
      </c>
      <c r="C11" s="60" t="s">
        <v>103</v>
      </c>
      <c r="D11" s="60" t="s">
        <v>249</v>
      </c>
      <c r="E11" s="65">
        <f>VLOOKUP(C11,Spisok!$A$1:$AA$7829,5,0)</f>
        <v>1735.6591029108999</v>
      </c>
      <c r="F11" s="43" t="str">
        <f>VLOOKUP(C11,Spisok!$A$1:$AA$7829,2,0)</f>
        <v>IM</v>
      </c>
      <c r="G11" s="44" t="str">
        <f>VLOOKUP(C11,Spisok!$A$1:$AA$7829,4,0)</f>
        <v>LAT</v>
      </c>
      <c r="H11" s="98">
        <v>295.48863987824052</v>
      </c>
      <c r="I11" s="10">
        <v>399.1899409745638</v>
      </c>
      <c r="J11" s="10">
        <v>414.41672410995307</v>
      </c>
      <c r="K11" s="10">
        <f>LARGE(M11:V11,1)+LARGE(M11:V11,2)+LARGE(M11:V11,3)+LARGE(M11:V11,4)+LARGE(M11:V11,5)</f>
        <v>87.780060278541541</v>
      </c>
      <c r="L11" s="5">
        <f>SUM(H11:K11)</f>
        <v>1196.8753652412988</v>
      </c>
      <c r="M11" s="10">
        <f>VLOOKUP(C11,Spisok!$A$5:$AC$1630,7,0)</f>
        <v>0</v>
      </c>
      <c r="N11" s="10">
        <f>VLOOKUP(C11,Spisok!$A$5:$AC$1630,9,0)</f>
        <v>87.780060278541541</v>
      </c>
      <c r="O11" s="10">
        <f>VLOOKUP(C11,Spisok!$A$5:$AC$1630,11,0)</f>
        <v>0</v>
      </c>
      <c r="P11" s="10">
        <f>VLOOKUP(C11,Spisok!$A$5:$AC$1630,13,0)</f>
        <v>0</v>
      </c>
      <c r="Q11" s="10">
        <f>VLOOKUP(C11,Spisok!$A$5:$AC$1630,15,0)</f>
        <v>0</v>
      </c>
      <c r="R11" s="10">
        <f>VLOOKUP(C11,Spisok!$A$5:$AC$1630,17,0)</f>
        <v>0</v>
      </c>
      <c r="S11" s="10">
        <f>VLOOKUP(C11,Spisok!$A$5:$AC$1630,19,0)</f>
        <v>0</v>
      </c>
      <c r="T11" s="10">
        <f>VLOOKUP(C11,Spisok!$A$5:$AC$1630,21,0)</f>
        <v>0</v>
      </c>
      <c r="U11" s="10">
        <f>VLOOKUP(C11,Spisok!$A$5:$AC$1630,23,0)</f>
        <v>0</v>
      </c>
      <c r="V11" s="18">
        <f>VLOOKUP(C11,Spisok!$A$5:$AC$1630,25,0)</f>
        <v>0</v>
      </c>
      <c r="W11" s="16">
        <f>COUNTIFS(M11:V11,"&gt;0")</f>
        <v>1</v>
      </c>
    </row>
    <row r="12" spans="1:23" ht="12.75" customHeight="1">
      <c r="A12" s="13">
        <v>8</v>
      </c>
      <c r="B12" s="13">
        <v>11</v>
      </c>
      <c r="C12" s="60" t="s">
        <v>544</v>
      </c>
      <c r="D12" s="60" t="s">
        <v>764</v>
      </c>
      <c r="E12" s="65">
        <f>VLOOKUP(C12,Spisok!$A$1:$AA$7829,5,0)</f>
        <v>1780.2941223722148</v>
      </c>
      <c r="F12" s="43" t="str">
        <f>VLOOKUP(C12,Spisok!$A$1:$AA$7829,2,0)</f>
        <v>IM</v>
      </c>
      <c r="G12" s="44" t="str">
        <f>VLOOKUP(C12,Spisok!$A$1:$AA$7829,4,0)</f>
        <v>LAT</v>
      </c>
      <c r="H12" s="98">
        <v>310.43695576692971</v>
      </c>
      <c r="I12" s="10">
        <v>373.50012644889517</v>
      </c>
      <c r="J12" s="10">
        <v>407.25299778464409</v>
      </c>
      <c r="K12" s="10">
        <f>LARGE(M12:V12,1)+LARGE(M12:V12,2)+LARGE(M12:V12,3)+LARGE(M12:V12,4)+LARGE(M12:V12,5)</f>
        <v>94.301370882776538</v>
      </c>
      <c r="L12" s="5">
        <f>SUM(H12:K12)</f>
        <v>1185.4914508832455</v>
      </c>
      <c r="M12" s="10">
        <f>VLOOKUP(C12,Spisok!$A$5:$AC$1630,7,0)</f>
        <v>0</v>
      </c>
      <c r="N12" s="10">
        <f>VLOOKUP(C12,Spisok!$A$5:$AC$1630,9,0)</f>
        <v>94.301370882776538</v>
      </c>
      <c r="O12" s="10">
        <f>VLOOKUP(C12,Spisok!$A$5:$AC$1630,11,0)</f>
        <v>0</v>
      </c>
      <c r="P12" s="10">
        <f>VLOOKUP(C12,Spisok!$A$5:$AC$1630,13,0)</f>
        <v>0</v>
      </c>
      <c r="Q12" s="10">
        <f>VLOOKUP(C12,Spisok!$A$5:$AC$1630,15,0)</f>
        <v>0</v>
      </c>
      <c r="R12" s="10">
        <f>VLOOKUP(C12,Spisok!$A$5:$AC$1630,17,0)</f>
        <v>0</v>
      </c>
      <c r="S12" s="10">
        <f>VLOOKUP(C12,Spisok!$A$5:$AC$1630,19,0)</f>
        <v>0</v>
      </c>
      <c r="T12" s="10">
        <f>VLOOKUP(C12,Spisok!$A$5:$AC$1630,21,0)</f>
        <v>0</v>
      </c>
      <c r="U12" s="10">
        <f>VLOOKUP(C12,Spisok!$A$5:$AC$1630,23,0)</f>
        <v>0</v>
      </c>
      <c r="V12" s="18">
        <f>VLOOKUP(C12,Spisok!$A$5:$AC$1630,25,0)</f>
        <v>0</v>
      </c>
      <c r="W12" s="16">
        <f>COUNTIFS(M12:V12,"&gt;0")</f>
        <v>1</v>
      </c>
    </row>
    <row r="13" spans="1:23" ht="12.75" customHeight="1">
      <c r="A13" s="13">
        <v>9</v>
      </c>
      <c r="B13" s="13">
        <v>9</v>
      </c>
      <c r="C13" s="60" t="s">
        <v>694</v>
      </c>
      <c r="D13" s="60"/>
      <c r="E13" s="65">
        <f>VLOOKUP(C13,Spisok!$A$1:$AA$7829,5,0)</f>
        <v>1812.8208182733667</v>
      </c>
      <c r="F13" s="43" t="str">
        <f>VLOOKUP(C13,Spisok!$A$1:$AA$7829,2,0)</f>
        <v>GM</v>
      </c>
      <c r="G13" s="44" t="str">
        <f>VLOOKUP(C13,Spisok!$A$1:$AA$7829,4,0)</f>
        <v>LAT</v>
      </c>
      <c r="H13" s="10">
        <v>485.72248217462135</v>
      </c>
      <c r="I13" s="10">
        <v>360.30532601663333</v>
      </c>
      <c r="J13" s="10">
        <v>196.16299604819579</v>
      </c>
      <c r="K13" s="10">
        <f>LARGE(M13:V13,1)+LARGE(M13:V13,2)+LARGE(M13:V13,3)+LARGE(M13:V13,4)+LARGE(M13:V13,5)</f>
        <v>98.011346306350262</v>
      </c>
      <c r="L13" s="5">
        <f>SUM(H13:K13)</f>
        <v>1140.2021505458008</v>
      </c>
      <c r="M13" s="10">
        <f>VLOOKUP(C13,Spisok!$A$5:$AC$1630,7,0)</f>
        <v>0</v>
      </c>
      <c r="N13" s="10">
        <f>VLOOKUP(C13,Spisok!$A$5:$AC$1630,9,0)</f>
        <v>98.011346306350262</v>
      </c>
      <c r="O13" s="10">
        <f>VLOOKUP(C13,Spisok!$A$5:$AC$1630,11,0)</f>
        <v>0</v>
      </c>
      <c r="P13" s="10">
        <f>VLOOKUP(C13,Spisok!$A$5:$AC$1630,13,0)</f>
        <v>0</v>
      </c>
      <c r="Q13" s="10">
        <f>VLOOKUP(C13,Spisok!$A$5:$AC$1630,15,0)</f>
        <v>0</v>
      </c>
      <c r="R13" s="10">
        <f>VLOOKUP(C13,Spisok!$A$5:$AC$1630,17,0)</f>
        <v>0</v>
      </c>
      <c r="S13" s="10">
        <f>VLOOKUP(C13,Spisok!$A$5:$AC$1630,19,0)</f>
        <v>0</v>
      </c>
      <c r="T13" s="10">
        <f>VLOOKUP(C13,Spisok!$A$5:$AC$1630,21,0)</f>
        <v>0</v>
      </c>
      <c r="U13" s="10">
        <f>VLOOKUP(C13,Spisok!$A$5:$AC$1630,23,0)</f>
        <v>0</v>
      </c>
      <c r="V13" s="18">
        <f>VLOOKUP(C13,Spisok!$A$5:$AC$1630,25,0)</f>
        <v>0</v>
      </c>
      <c r="W13" s="16">
        <f>COUNTIFS(M13:V13,"&gt;0")</f>
        <v>1</v>
      </c>
    </row>
    <row r="14" spans="1:23" ht="12.75" customHeight="1">
      <c r="A14" s="13">
        <v>10</v>
      </c>
      <c r="B14" s="13">
        <v>14</v>
      </c>
      <c r="C14" s="60" t="s">
        <v>592</v>
      </c>
      <c r="D14" s="60" t="s">
        <v>625</v>
      </c>
      <c r="E14" s="65">
        <f>VLOOKUP(C14,Spisok!$A$1:$AA$7829,5,0)</f>
        <v>1732.3518152480408</v>
      </c>
      <c r="F14" s="43" t="str">
        <f>VLOOKUP(C14,Spisok!$A$1:$AA$7829,2,0)</f>
        <v>GM</v>
      </c>
      <c r="G14" s="44" t="str">
        <f>VLOOKUP(C14,Spisok!$A$1:$AA$7829,4,0)</f>
        <v>LAT</v>
      </c>
      <c r="H14" s="98">
        <v>440.04979383361382</v>
      </c>
      <c r="I14" s="10">
        <v>268.02855784439589</v>
      </c>
      <c r="J14" s="10">
        <v>294.60712470876086</v>
      </c>
      <c r="K14" s="10">
        <f>LARGE(M14:V14,1)+LARGE(M14:V14,2)+LARGE(M14:V14,3)+LARGE(M14:V14,4)+LARGE(M14:V14,5)</f>
        <v>90.905351451206883</v>
      </c>
      <c r="L14" s="5">
        <f>SUM(H14:K14)</f>
        <v>1093.5908278379775</v>
      </c>
      <c r="M14" s="10">
        <f>VLOOKUP(C14,Spisok!$A$5:$AC$1630,7,0)</f>
        <v>0</v>
      </c>
      <c r="N14" s="10">
        <f>VLOOKUP(C14,Spisok!$A$5:$AC$1630,9,0)</f>
        <v>90.905351451206883</v>
      </c>
      <c r="O14" s="10">
        <f>VLOOKUP(C14,Spisok!$A$5:$AC$1630,11,0)</f>
        <v>0</v>
      </c>
      <c r="P14" s="10">
        <f>VLOOKUP(C14,Spisok!$A$5:$AC$1630,13,0)</f>
        <v>0</v>
      </c>
      <c r="Q14" s="10">
        <f>VLOOKUP(C14,Spisok!$A$5:$AC$1630,15,0)</f>
        <v>0</v>
      </c>
      <c r="R14" s="10">
        <f>VLOOKUP(C14,Spisok!$A$5:$AC$1630,17,0)</f>
        <v>0</v>
      </c>
      <c r="S14" s="10">
        <f>VLOOKUP(C14,Spisok!$A$5:$AC$1630,19,0)</f>
        <v>0</v>
      </c>
      <c r="T14" s="10">
        <f>VLOOKUP(C14,Spisok!$A$5:$AC$1630,21,0)</f>
        <v>0</v>
      </c>
      <c r="U14" s="10">
        <f>VLOOKUP(C14,Spisok!$A$5:$AC$1630,23,0)</f>
        <v>0</v>
      </c>
      <c r="V14" s="18">
        <f>VLOOKUP(C14,Spisok!$A$5:$AC$1630,25,0)</f>
        <v>0</v>
      </c>
      <c r="W14" s="16">
        <f>COUNTIFS(M14:V14,"&gt;0")</f>
        <v>1</v>
      </c>
    </row>
    <row r="15" spans="1:23" ht="12.75" customHeight="1">
      <c r="A15" s="13">
        <v>11</v>
      </c>
      <c r="B15" s="13">
        <v>7</v>
      </c>
      <c r="C15" s="46" t="s">
        <v>950</v>
      </c>
      <c r="D15" s="46"/>
      <c r="E15" s="65">
        <f>VLOOKUP(C15,Spisok!$A$1:$AA$7829,5,0)</f>
        <v>1564.5865826554382</v>
      </c>
      <c r="F15" s="43">
        <f>VLOOKUP(C15,Spisok!$A$1:$AA$7829,2,0)</f>
        <v>0</v>
      </c>
      <c r="G15" s="44" t="str">
        <f>VLOOKUP(C15,Spisok!$A$1:$AA$7829,4,0)</f>
        <v>EST</v>
      </c>
      <c r="H15" s="10">
        <v>328.7999859548957</v>
      </c>
      <c r="I15" s="10">
        <v>287.53941850509563</v>
      </c>
      <c r="J15" s="10">
        <v>284.81388896291236</v>
      </c>
      <c r="K15" s="10">
        <f>LARGE(M15:V15,1)+LARGE(M15:V15,2)+LARGE(M15:V15,3)+LARGE(M15:V15,4)+LARGE(M15:V15,5)</f>
        <v>108.67243414975249</v>
      </c>
      <c r="L15" s="5">
        <f>SUM(H15:K15)</f>
        <v>1009.8257275726562</v>
      </c>
      <c r="M15" s="10">
        <f>VLOOKUP(C15,Spisok!$A$5:$AC$1630,7,0)</f>
        <v>38.551801951284261</v>
      </c>
      <c r="N15" s="10">
        <f>VLOOKUP(C15,Spisok!$A$5:$AC$1630,9,0)</f>
        <v>70.120632198468229</v>
      </c>
      <c r="O15" s="10">
        <f>VLOOKUP(C15,Spisok!$A$5:$AC$1630,11,0)</f>
        <v>0</v>
      </c>
      <c r="P15" s="10">
        <f>VLOOKUP(C15,Spisok!$A$5:$AC$1630,13,0)</f>
        <v>0</v>
      </c>
      <c r="Q15" s="10">
        <f>VLOOKUP(C15,Spisok!$A$5:$AC$1630,15,0)</f>
        <v>0</v>
      </c>
      <c r="R15" s="10">
        <f>VLOOKUP(C15,Spisok!$A$5:$AC$1630,17,0)</f>
        <v>0</v>
      </c>
      <c r="S15" s="10">
        <f>VLOOKUP(C15,Spisok!$A$5:$AC$1630,19,0)</f>
        <v>0</v>
      </c>
      <c r="T15" s="10">
        <f>VLOOKUP(C15,Spisok!$A$5:$AC$1630,21,0)</f>
        <v>0</v>
      </c>
      <c r="U15" s="10">
        <f>VLOOKUP(C15,Spisok!$A$5:$AC$1630,23,0)</f>
        <v>0</v>
      </c>
      <c r="V15" s="18">
        <f>VLOOKUP(C15,Spisok!$A$5:$AC$1630,25,0)</f>
        <v>0</v>
      </c>
      <c r="W15" s="16">
        <f>COUNTIFS(M15:V15,"&gt;0")</f>
        <v>2</v>
      </c>
    </row>
    <row r="16" spans="1:23" ht="12.75" customHeight="1">
      <c r="A16" s="13">
        <v>12</v>
      </c>
      <c r="B16" s="13">
        <v>67</v>
      </c>
      <c r="C16" s="60" t="s">
        <v>708</v>
      </c>
      <c r="D16" s="60" t="s">
        <v>250</v>
      </c>
      <c r="E16" s="65">
        <f>VLOOKUP(C16,Spisok!$A$1:$AA$7829,5,0)</f>
        <v>1617.3055622280854</v>
      </c>
      <c r="F16" s="43" t="str">
        <f>VLOOKUP(C16,Spisok!$A$1:$AA$7829,2,0)</f>
        <v>GM</v>
      </c>
      <c r="G16" s="44" t="str">
        <f>VLOOKUP(C16,Spisok!$A$1:$AA$7829,4,0)</f>
        <v>LAT</v>
      </c>
      <c r="H16" s="98">
        <v>336.63982254511842</v>
      </c>
      <c r="I16" s="10">
        <v>218.23105476931144</v>
      </c>
      <c r="J16" s="10">
        <v>394.4768411998603</v>
      </c>
      <c r="K16" s="10">
        <f>LARGE(M16:V16,1)+LARGE(M16:V16,2)+LARGE(M16:V16,3)+LARGE(M16:V16,4)+LARGE(M16:V16,5)</f>
        <v>46.814481542022044</v>
      </c>
      <c r="L16" s="5">
        <f>SUM(H16:K16)</f>
        <v>996.16220005631214</v>
      </c>
      <c r="M16" s="10">
        <f>VLOOKUP(C16,Spisok!$A$5:$AC$1630,7,0)</f>
        <v>0</v>
      </c>
      <c r="N16" s="10">
        <f>VLOOKUP(C16,Spisok!$A$5:$AC$1630,9,0)</f>
        <v>46.814481542022044</v>
      </c>
      <c r="O16" s="10">
        <f>VLOOKUP(C16,Spisok!$A$5:$AC$1630,11,0)</f>
        <v>0</v>
      </c>
      <c r="P16" s="10">
        <f>VLOOKUP(C16,Spisok!$A$5:$AC$1630,13,0)</f>
        <v>0</v>
      </c>
      <c r="Q16" s="10">
        <f>VLOOKUP(C16,Spisok!$A$5:$AC$1630,15,0)</f>
        <v>0</v>
      </c>
      <c r="R16" s="10">
        <f>VLOOKUP(C16,Spisok!$A$5:$AC$1630,17,0)</f>
        <v>0</v>
      </c>
      <c r="S16" s="10">
        <f>VLOOKUP(C16,Spisok!$A$5:$AC$1630,19,0)</f>
        <v>0</v>
      </c>
      <c r="T16" s="10">
        <f>VLOOKUP(C16,Spisok!$A$5:$AC$1630,21,0)</f>
        <v>0</v>
      </c>
      <c r="U16" s="10">
        <f>VLOOKUP(C16,Spisok!$A$5:$AC$1630,23,0)</f>
        <v>0</v>
      </c>
      <c r="V16" s="18">
        <f>VLOOKUP(C16,Spisok!$A$5:$AC$1630,25,0)</f>
        <v>0</v>
      </c>
      <c r="W16" s="16">
        <f>COUNTIFS(M16:V16,"&gt;0")</f>
        <v>1</v>
      </c>
    </row>
    <row r="17" spans="1:23" ht="12.75" customHeight="1">
      <c r="A17" s="13">
        <v>13</v>
      </c>
      <c r="B17" s="13">
        <v>36</v>
      </c>
      <c r="C17" s="60" t="s">
        <v>116</v>
      </c>
      <c r="D17" s="60"/>
      <c r="E17" s="65">
        <f>VLOOKUP(C17,Spisok!$A$1:$AA$7829,5,0)</f>
        <v>1691.7759252671208</v>
      </c>
      <c r="F17" s="43" t="str">
        <f>VLOOKUP(C17,Spisok!$A$1:$AA$7829,2,0)</f>
        <v>GM</v>
      </c>
      <c r="G17" s="8" t="str">
        <f>VLOOKUP(C17,Spisok!$A$1:$AA$7829,4,0)</f>
        <v>LAT</v>
      </c>
      <c r="H17" s="10">
        <v>199.90857432130744</v>
      </c>
      <c r="I17" s="10">
        <v>430.96263537836808</v>
      </c>
      <c r="J17" s="10">
        <v>291.44541680271124</v>
      </c>
      <c r="K17" s="10">
        <f>LARGE(M17:V17,1)+LARGE(M17:V17,2)+LARGE(M17:V17,3)+LARGE(M17:V17,4)+LARGE(M17:V17,5)</f>
        <v>73.049693569198965</v>
      </c>
      <c r="L17" s="5">
        <f>SUM(H17:K17)</f>
        <v>995.36632007158573</v>
      </c>
      <c r="M17" s="10">
        <f>VLOOKUP(C17,Spisok!$A$5:$AC$1630,7,0)</f>
        <v>0</v>
      </c>
      <c r="N17" s="10">
        <f>VLOOKUP(C17,Spisok!$A$5:$AC$1630,9,0)</f>
        <v>73.049693569198965</v>
      </c>
      <c r="O17" s="10">
        <f>VLOOKUP(C17,Spisok!$A$5:$AC$1630,11,0)</f>
        <v>0</v>
      </c>
      <c r="P17" s="10">
        <f>VLOOKUP(C17,Spisok!$A$5:$AC$1630,13,0)</f>
        <v>0</v>
      </c>
      <c r="Q17" s="10">
        <f>VLOOKUP(C17,Spisok!$A$5:$AC$1630,15,0)</f>
        <v>0</v>
      </c>
      <c r="R17" s="10">
        <f>VLOOKUP(C17,Spisok!$A$5:$AC$1630,17,0)</f>
        <v>0</v>
      </c>
      <c r="S17" s="10">
        <f>VLOOKUP(C17,Spisok!$A$5:$AC$1630,19,0)</f>
        <v>0</v>
      </c>
      <c r="T17" s="10">
        <f>VLOOKUP(C17,Spisok!$A$5:$AC$1630,21,0)</f>
        <v>0</v>
      </c>
      <c r="U17" s="10">
        <f>VLOOKUP(C17,Spisok!$A$5:$AC$1630,23,0)</f>
        <v>0</v>
      </c>
      <c r="V17" s="18">
        <f>VLOOKUP(C17,Spisok!$A$5:$AC$1630,25,0)</f>
        <v>0</v>
      </c>
      <c r="W17" s="16">
        <f>COUNTIFS(M17:V17,"&gt;0")</f>
        <v>1</v>
      </c>
    </row>
    <row r="18" spans="1:23" ht="12.75" customHeight="1">
      <c r="A18" s="13">
        <v>14</v>
      </c>
      <c r="B18" s="13">
        <v>38</v>
      </c>
      <c r="C18" s="46" t="s">
        <v>1019</v>
      </c>
      <c r="D18" s="46"/>
      <c r="E18" s="65">
        <f>VLOOKUP(C18,Spisok!$A$1:$AA$7829,5,0)</f>
        <v>1671.3479916640663</v>
      </c>
      <c r="F18" s="43">
        <f>VLOOKUP(C18,Spisok!$A$1:$AA$7829,2,0)</f>
        <v>0</v>
      </c>
      <c r="G18" s="44" t="str">
        <f>VLOOKUP(C18,Spisok!$A$1:$AA$7829,4,0)</f>
        <v>LAT</v>
      </c>
      <c r="H18" s="10">
        <v>160.10800899731743</v>
      </c>
      <c r="I18" s="10">
        <v>347.08702419100644</v>
      </c>
      <c r="J18" s="10">
        <v>404.69355957009742</v>
      </c>
      <c r="K18" s="10">
        <f>LARGE(M18:V18,1)+LARGE(M18:V18,2)+LARGE(M18:V18,3)+LARGE(M18:V18,4)+LARGE(M18:V18,5)</f>
        <v>71.072098300165706</v>
      </c>
      <c r="L18" s="5">
        <f>SUM(H18:K18)</f>
        <v>982.96069105858703</v>
      </c>
      <c r="M18" s="10">
        <f>VLOOKUP(C18,Spisok!$A$5:$AC$1630,7,0)</f>
        <v>0</v>
      </c>
      <c r="N18" s="10">
        <f>VLOOKUP(C18,Spisok!$A$5:$AC$1630,9,0)</f>
        <v>71.072098300165706</v>
      </c>
      <c r="O18" s="10">
        <f>VLOOKUP(C18,Spisok!$A$5:$AC$1630,11,0)</f>
        <v>0</v>
      </c>
      <c r="P18" s="10">
        <f>VLOOKUP(C18,Spisok!$A$5:$AC$1630,13,0)</f>
        <v>0</v>
      </c>
      <c r="Q18" s="10">
        <f>VLOOKUP(C18,Spisok!$A$5:$AC$1630,15,0)</f>
        <v>0</v>
      </c>
      <c r="R18" s="10">
        <f>VLOOKUP(C18,Spisok!$A$5:$AC$1630,17,0)</f>
        <v>0</v>
      </c>
      <c r="S18" s="10">
        <f>VLOOKUP(C18,Spisok!$A$5:$AC$1630,19,0)</f>
        <v>0</v>
      </c>
      <c r="T18" s="10">
        <f>VLOOKUP(C18,Spisok!$A$5:$AC$1630,21,0)</f>
        <v>0</v>
      </c>
      <c r="U18" s="10">
        <f>VLOOKUP(C18,Spisok!$A$5:$AC$1630,23,0)</f>
        <v>0</v>
      </c>
      <c r="V18" s="18">
        <f>VLOOKUP(C18,Spisok!$A$5:$AC$1630,25,0)</f>
        <v>0</v>
      </c>
      <c r="W18" s="16">
        <f>COUNTIFS(M18:V18,"&gt;0")</f>
        <v>1</v>
      </c>
    </row>
    <row r="19" spans="1:23" ht="12.75" customHeight="1">
      <c r="A19" s="13">
        <v>15</v>
      </c>
      <c r="B19" s="13">
        <v>25</v>
      </c>
      <c r="C19" s="60" t="s">
        <v>720</v>
      </c>
      <c r="D19" s="60" t="s">
        <v>267</v>
      </c>
      <c r="E19" s="65">
        <f>VLOOKUP(C19,Spisok!$A$1:$AA$7829,5,0)</f>
        <v>1552.7040316229936</v>
      </c>
      <c r="F19" s="43" t="str">
        <f>VLOOKUP(C19,Spisok!$A$1:$AA$7829,2,0)</f>
        <v>IM</v>
      </c>
      <c r="G19" s="44" t="str">
        <f>VLOOKUP(C19,Spisok!$A$1:$AA$7829,4,0)</f>
        <v>LAT</v>
      </c>
      <c r="H19" s="98">
        <v>318.69993713505608</v>
      </c>
      <c r="I19" s="10">
        <v>254.04928924792296</v>
      </c>
      <c r="J19" s="10">
        <v>256.76826588420937</v>
      </c>
      <c r="K19" s="10">
        <f>LARGE(M19:V19,1)+LARGE(M19:V19,2)+LARGE(M19:V19,3)+LARGE(M19:V19,4)+LARGE(M19:V19,5)</f>
        <v>78.359678540856166</v>
      </c>
      <c r="L19" s="5">
        <f>SUM(H19:K19)</f>
        <v>907.87717080804453</v>
      </c>
      <c r="M19" s="10">
        <f>VLOOKUP(C19,Spisok!$A$5:$AC$1630,7,0)</f>
        <v>28.650313308667851</v>
      </c>
      <c r="N19" s="10">
        <f>VLOOKUP(C19,Spisok!$A$5:$AC$1630,9,0)</f>
        <v>49.709365232188318</v>
      </c>
      <c r="O19" s="10">
        <f>VLOOKUP(C19,Spisok!$A$5:$AC$1630,11,0)</f>
        <v>0</v>
      </c>
      <c r="P19" s="10">
        <f>VLOOKUP(C19,Spisok!$A$5:$AC$1630,13,0)</f>
        <v>0</v>
      </c>
      <c r="Q19" s="10">
        <f>VLOOKUP(C19,Spisok!$A$5:$AC$1630,15,0)</f>
        <v>0</v>
      </c>
      <c r="R19" s="10">
        <f>VLOOKUP(C19,Spisok!$A$5:$AC$1630,17,0)</f>
        <v>0</v>
      </c>
      <c r="S19" s="10">
        <f>VLOOKUP(C19,Spisok!$A$5:$AC$1630,19,0)</f>
        <v>0</v>
      </c>
      <c r="T19" s="10">
        <f>VLOOKUP(C19,Spisok!$A$5:$AC$1630,21,0)</f>
        <v>0</v>
      </c>
      <c r="U19" s="10">
        <f>VLOOKUP(C19,Spisok!$A$5:$AC$1630,23,0)</f>
        <v>0</v>
      </c>
      <c r="V19" s="18">
        <f>VLOOKUP(C19,Spisok!$A$5:$AC$1630,25,0)</f>
        <v>0</v>
      </c>
      <c r="W19" s="16">
        <f>COUNTIFS(M19:V19,"&gt;0")</f>
        <v>2</v>
      </c>
    </row>
    <row r="20" spans="1:23" ht="12.75" customHeight="1">
      <c r="A20" s="13">
        <v>16</v>
      </c>
      <c r="B20" s="13">
        <v>56</v>
      </c>
      <c r="C20" s="60" t="s">
        <v>924</v>
      </c>
      <c r="D20" s="60" t="s">
        <v>925</v>
      </c>
      <c r="E20" s="65">
        <f>VLOOKUP(C20,Spisok!$A$1:$AA$7829,5,0)</f>
        <v>1510.6045142524033</v>
      </c>
      <c r="F20" s="43" t="str">
        <f>VLOOKUP(C20,Spisok!$A$1:$AA$7829,2,0)</f>
        <v>IM</v>
      </c>
      <c r="G20" s="8" t="str">
        <f>VLOOKUP(C20,Spisok!$A$1:$AA$7829,4,0)</f>
        <v>EST</v>
      </c>
      <c r="H20" s="10">
        <v>263.0707015742056</v>
      </c>
      <c r="I20" s="10">
        <v>244.93244406620983</v>
      </c>
      <c r="J20" s="10">
        <v>310.25131091800301</v>
      </c>
      <c r="K20" s="10">
        <f>LARGE(M20:V20,1)+LARGE(M20:V20,2)+LARGE(M20:V20,3)+LARGE(M20:V20,4)+LARGE(M20:V20,5)</f>
        <v>53.389395527302163</v>
      </c>
      <c r="L20" s="5">
        <f>SUM(H20:K20)</f>
        <v>871.64385208572071</v>
      </c>
      <c r="M20" s="10">
        <f>VLOOKUP(C20,Spisok!$A$5:$AC$1630,7,0)</f>
        <v>0</v>
      </c>
      <c r="N20" s="10">
        <f>VLOOKUP(C20,Spisok!$A$5:$AC$1630,9,0)</f>
        <v>53.389395527302163</v>
      </c>
      <c r="O20" s="10">
        <f>VLOOKUP(C20,Spisok!$A$5:$AC$1630,11,0)</f>
        <v>0</v>
      </c>
      <c r="P20" s="10">
        <f>VLOOKUP(C20,Spisok!$A$5:$AC$1630,13,0)</f>
        <v>0</v>
      </c>
      <c r="Q20" s="10">
        <f>VLOOKUP(C20,Spisok!$A$5:$AC$1630,15,0)</f>
        <v>0</v>
      </c>
      <c r="R20" s="10">
        <f>VLOOKUP(C20,Spisok!$A$5:$AC$1630,17,0)</f>
        <v>0</v>
      </c>
      <c r="S20" s="10">
        <f>VLOOKUP(C20,Spisok!$A$5:$AC$1630,19,0)</f>
        <v>0</v>
      </c>
      <c r="T20" s="10">
        <f>VLOOKUP(C20,Spisok!$A$5:$AC$1630,21,0)</f>
        <v>0</v>
      </c>
      <c r="U20" s="10">
        <f>VLOOKUP(C20,Spisok!$A$5:$AC$1630,23,0)</f>
        <v>0</v>
      </c>
      <c r="V20" s="18">
        <f>VLOOKUP(C20,Spisok!$A$5:$AC$1630,25,0)</f>
        <v>0</v>
      </c>
      <c r="W20" s="16">
        <f>COUNTIFS(M20:V20,"&gt;0")</f>
        <v>1</v>
      </c>
    </row>
    <row r="21" spans="1:23" ht="12.75" customHeight="1">
      <c r="A21" s="13">
        <v>17</v>
      </c>
      <c r="B21" s="13">
        <v>4</v>
      </c>
      <c r="C21" s="60" t="s">
        <v>715</v>
      </c>
      <c r="D21" s="60" t="s">
        <v>643</v>
      </c>
      <c r="E21" s="65">
        <f>VLOOKUP(C21,Spisok!$A$1:$AA$7829,5,0)</f>
        <v>1539.7046836592165</v>
      </c>
      <c r="F21" s="43" t="str">
        <f>VLOOKUP(C21,Spisok!$A$1:$AA$7829,2,0)</f>
        <v>IM</v>
      </c>
      <c r="G21" s="44" t="str">
        <f>VLOOKUP(C21,Spisok!$A$1:$AA$7829,4,0)</f>
        <v>LAT</v>
      </c>
      <c r="H21" s="10">
        <v>227.5485011468167</v>
      </c>
      <c r="I21" s="10">
        <v>294.257654422435</v>
      </c>
      <c r="J21" s="10">
        <v>206.54983922385486</v>
      </c>
      <c r="K21" s="10">
        <f>LARGE(M21:V21,1)+LARGE(M21:V21,2)+LARGE(M21:V21,3)+LARGE(M21:V21,4)+LARGE(M21:V21,5)</f>
        <v>123.6345268127625</v>
      </c>
      <c r="L21" s="5">
        <f>SUM(H21:K21)</f>
        <v>851.99052160586905</v>
      </c>
      <c r="M21" s="10">
        <f>VLOOKUP(C21,Spisok!$A$5:$AC$1630,7,0)</f>
        <v>67.637698898408814</v>
      </c>
      <c r="N21" s="10">
        <f>VLOOKUP(C21,Spisok!$A$5:$AC$1630,9,0)</f>
        <v>55.996827914353688</v>
      </c>
      <c r="O21" s="10">
        <f>VLOOKUP(C21,Spisok!$A$5:$AC$1630,11,0)</f>
        <v>0</v>
      </c>
      <c r="P21" s="10">
        <f>VLOOKUP(C21,Spisok!$A$5:$AC$1630,13,0)</f>
        <v>0</v>
      </c>
      <c r="Q21" s="10">
        <f>VLOOKUP(C21,Spisok!$A$5:$AC$1630,15,0)</f>
        <v>0</v>
      </c>
      <c r="R21" s="10">
        <f>VLOOKUP(C21,Spisok!$A$5:$AC$1630,17,0)</f>
        <v>0</v>
      </c>
      <c r="S21" s="10">
        <f>VLOOKUP(C21,Spisok!$A$5:$AC$1630,19,0)</f>
        <v>0</v>
      </c>
      <c r="T21" s="10">
        <f>VLOOKUP(C21,Spisok!$A$5:$AC$1630,21,0)</f>
        <v>0</v>
      </c>
      <c r="U21" s="10">
        <f>VLOOKUP(C21,Spisok!$A$5:$AC$1630,23,0)</f>
        <v>0</v>
      </c>
      <c r="V21" s="18">
        <f>VLOOKUP(C21,Spisok!$A$5:$AC$1630,25,0)</f>
        <v>0</v>
      </c>
      <c r="W21" s="16">
        <f>COUNTIFS(M21:V21,"&gt;0")</f>
        <v>2</v>
      </c>
    </row>
    <row r="22" spans="1:23" ht="12.75" customHeight="1">
      <c r="A22" s="13">
        <v>18</v>
      </c>
      <c r="B22" s="13"/>
      <c r="C22" s="60" t="s">
        <v>7</v>
      </c>
      <c r="D22" s="60" t="s">
        <v>232</v>
      </c>
      <c r="E22" s="65">
        <f>VLOOKUP(C22,Spisok!$A$1:$AA$7829,5,0)</f>
        <v>1551</v>
      </c>
      <c r="F22" s="43" t="str">
        <f>VLOOKUP(C22,Spisok!$A$1:$AA$7829,2,0)</f>
        <v>GM</v>
      </c>
      <c r="G22" s="44" t="str">
        <f>VLOOKUP(C22,Spisok!$A$1:$AA$7829,4,0)</f>
        <v>EST</v>
      </c>
      <c r="H22" s="98">
        <v>405.42595332523979</v>
      </c>
      <c r="I22" s="10">
        <v>239.94716275862243</v>
      </c>
      <c r="J22" s="10">
        <v>203.070561816572</v>
      </c>
      <c r="K22" s="10">
        <f>LARGE(M22:V22,1)+LARGE(M22:V22,2)+LARGE(M22:V22,3)+LARGE(M22:V22,4)+LARGE(M22:V22,5)</f>
        <v>0</v>
      </c>
      <c r="L22" s="5">
        <f>SUM(H22:K22)</f>
        <v>848.44367790043418</v>
      </c>
      <c r="M22" s="10">
        <f>VLOOKUP(C22,Spisok!$A$5:$AC$1630,7,0)</f>
        <v>0</v>
      </c>
      <c r="N22" s="10">
        <f>VLOOKUP(C22,Spisok!$A$5:$AC$1630,9,0)</f>
        <v>0</v>
      </c>
      <c r="O22" s="10">
        <f>VLOOKUP(C22,Spisok!$A$5:$AC$1630,11,0)</f>
        <v>0</v>
      </c>
      <c r="P22" s="10">
        <f>VLOOKUP(C22,Spisok!$A$5:$AC$1630,13,0)</f>
        <v>0</v>
      </c>
      <c r="Q22" s="10">
        <f>VLOOKUP(C22,Spisok!$A$5:$AC$1630,15,0)</f>
        <v>0</v>
      </c>
      <c r="R22" s="10">
        <f>VLOOKUP(C22,Spisok!$A$5:$AC$1630,17,0)</f>
        <v>0</v>
      </c>
      <c r="S22" s="10">
        <f>VLOOKUP(C22,Spisok!$A$5:$AC$1630,19,0)</f>
        <v>0</v>
      </c>
      <c r="T22" s="10">
        <f>VLOOKUP(C22,Spisok!$A$5:$AC$1630,21,0)</f>
        <v>0</v>
      </c>
      <c r="U22" s="10">
        <f>VLOOKUP(C22,Spisok!$A$5:$AC$1630,23,0)</f>
        <v>0</v>
      </c>
      <c r="V22" s="18">
        <f>VLOOKUP(C22,Spisok!$A$5:$AC$1630,25,0)</f>
        <v>0</v>
      </c>
      <c r="W22" s="16">
        <f>COUNTIFS(M22:V22,"&gt;0")</f>
        <v>0</v>
      </c>
    </row>
    <row r="23" spans="1:23" ht="12.75" customHeight="1">
      <c r="A23" s="13">
        <v>19</v>
      </c>
      <c r="B23" s="13">
        <v>31</v>
      </c>
      <c r="C23" s="60" t="s">
        <v>722</v>
      </c>
      <c r="D23" s="60" t="s">
        <v>481</v>
      </c>
      <c r="E23" s="65">
        <f>VLOOKUP(C23,Spisok!$A$1:$AA$7829,5,0)</f>
        <v>1405.1433899376289</v>
      </c>
      <c r="F23" s="43" t="str">
        <f>VLOOKUP(C23,Spisok!$A$1:$AA$7829,2,0)</f>
        <v>GM</v>
      </c>
      <c r="G23" s="44" t="str">
        <f>VLOOKUP(C23,Spisok!$A$1:$AA$7829,4,0)</f>
        <v>LAT</v>
      </c>
      <c r="H23" s="98">
        <v>335.16792530191111</v>
      </c>
      <c r="I23" s="10">
        <v>276.74590705189843</v>
      </c>
      <c r="J23" s="10">
        <v>140.19422860081266</v>
      </c>
      <c r="K23" s="10">
        <f>LARGE(M23:V23,1)+LARGE(M23:V23,2)+LARGE(M23:V23,3)+LARGE(M23:V23,4)+LARGE(M23:V23,5)</f>
        <v>75.943804741486503</v>
      </c>
      <c r="L23" s="5">
        <f>SUM(H23:K23)</f>
        <v>828.05186569610873</v>
      </c>
      <c r="M23" s="10">
        <f>VLOOKUP(C23,Spisok!$A$5:$AC$1630,7,0)</f>
        <v>52.78594165612872</v>
      </c>
      <c r="N23" s="10">
        <f>VLOOKUP(C23,Spisok!$A$5:$AC$1630,9,0)</f>
        <v>23.157863085357789</v>
      </c>
      <c r="O23" s="10">
        <f>VLOOKUP(C23,Spisok!$A$5:$AC$1630,11,0)</f>
        <v>0</v>
      </c>
      <c r="P23" s="10">
        <f>VLOOKUP(C23,Spisok!$A$5:$AC$1630,13,0)</f>
        <v>0</v>
      </c>
      <c r="Q23" s="10">
        <f>VLOOKUP(C23,Spisok!$A$5:$AC$1630,15,0)</f>
        <v>0</v>
      </c>
      <c r="R23" s="10">
        <f>VLOOKUP(C23,Spisok!$A$5:$AC$1630,17,0)</f>
        <v>0</v>
      </c>
      <c r="S23" s="10">
        <f>VLOOKUP(C23,Spisok!$A$5:$AC$1630,19,0)</f>
        <v>0</v>
      </c>
      <c r="T23" s="10">
        <f>VLOOKUP(C23,Spisok!$A$5:$AC$1630,21,0)</f>
        <v>0</v>
      </c>
      <c r="U23" s="10">
        <f>VLOOKUP(C23,Spisok!$A$5:$AC$1630,23,0)</f>
        <v>0</v>
      </c>
      <c r="V23" s="18">
        <f>VLOOKUP(C23,Spisok!$A$5:$AC$1630,25,0)</f>
        <v>0</v>
      </c>
      <c r="W23" s="16">
        <f>COUNTIFS(M23:V23,"&gt;0")</f>
        <v>2</v>
      </c>
    </row>
    <row r="24" spans="1:23" ht="12.75" customHeight="1">
      <c r="A24" s="13">
        <v>20</v>
      </c>
      <c r="B24" s="13">
        <v>45</v>
      </c>
      <c r="C24" s="46" t="s">
        <v>936</v>
      </c>
      <c r="D24" s="46"/>
      <c r="E24" s="65">
        <f>VLOOKUP(C24,Spisok!$A$1:$AA$7829,5,0)</f>
        <v>1648.0679615062431</v>
      </c>
      <c r="F24" s="43">
        <f>VLOOKUP(C24,Spisok!$A$1:$AA$7829,2,0)</f>
        <v>0</v>
      </c>
      <c r="G24" s="44" t="str">
        <f>VLOOKUP(C24,Spisok!$A$1:$AA$7829,4,0)</f>
        <v>LAT</v>
      </c>
      <c r="H24" s="10">
        <v>149.08877423664586</v>
      </c>
      <c r="I24" s="10">
        <v>194.4941849050112</v>
      </c>
      <c r="J24" s="10">
        <v>393.46804791201902</v>
      </c>
      <c r="K24" s="10">
        <f>LARGE(M24:V24,1)+LARGE(M24:V24,2)+LARGE(M24:V24,3)+LARGE(M24:V24,4)+LARGE(M24:V24,5)</f>
        <v>61.695631464417865</v>
      </c>
      <c r="L24" s="5">
        <f>SUM(H24:K24)</f>
        <v>798.74663851809396</v>
      </c>
      <c r="M24" s="10">
        <f>VLOOKUP(C24,Spisok!$A$5:$AC$1630,7,0)</f>
        <v>0</v>
      </c>
      <c r="N24" s="10">
        <f>VLOOKUP(C24,Spisok!$A$5:$AC$1630,9,0)</f>
        <v>61.695631464417865</v>
      </c>
      <c r="O24" s="10">
        <f>VLOOKUP(C24,Spisok!$A$5:$AC$1630,11,0)</f>
        <v>0</v>
      </c>
      <c r="P24" s="10">
        <f>VLOOKUP(C24,Spisok!$A$5:$AC$1630,13,0)</f>
        <v>0</v>
      </c>
      <c r="Q24" s="10">
        <f>VLOOKUP(C24,Spisok!$A$5:$AC$1630,15,0)</f>
        <v>0</v>
      </c>
      <c r="R24" s="10">
        <f>VLOOKUP(C24,Spisok!$A$5:$AC$1630,17,0)</f>
        <v>0</v>
      </c>
      <c r="S24" s="10">
        <f>VLOOKUP(C24,Spisok!$A$5:$AC$1630,19,0)</f>
        <v>0</v>
      </c>
      <c r="T24" s="10">
        <f>VLOOKUP(C24,Spisok!$A$5:$AC$1630,21,0)</f>
        <v>0</v>
      </c>
      <c r="U24" s="10">
        <f>VLOOKUP(C24,Spisok!$A$5:$AC$1630,23,0)</f>
        <v>0</v>
      </c>
      <c r="V24" s="18">
        <f>VLOOKUP(C24,Spisok!$A$5:$AC$1630,25,0)</f>
        <v>0</v>
      </c>
      <c r="W24" s="16">
        <f>COUNTIFS(M24:V24,"&gt;0")</f>
        <v>1</v>
      </c>
    </row>
    <row r="25" spans="1:23" ht="12.75" customHeight="1">
      <c r="A25" s="13">
        <v>21</v>
      </c>
      <c r="B25" s="13">
        <v>12</v>
      </c>
      <c r="C25" s="60" t="s">
        <v>704</v>
      </c>
      <c r="D25" s="60"/>
      <c r="E25" s="65">
        <f>VLOOKUP(C25,Spisok!$A$1:$AA$7829,5,0)</f>
        <v>1685.4803886663208</v>
      </c>
      <c r="F25" s="43">
        <f>VLOOKUP(C25,Spisok!$A$1:$AA$7829,2,0)</f>
        <v>0</v>
      </c>
      <c r="G25" s="44" t="str">
        <f>VLOOKUP(C25,Spisok!$A$1:$AA$7829,4,0)</f>
        <v>LAT</v>
      </c>
      <c r="H25" s="10">
        <v>381.82581421208499</v>
      </c>
      <c r="I25" s="10">
        <v>254.41841037184784</v>
      </c>
      <c r="J25" s="10">
        <v>69.068326269890335</v>
      </c>
      <c r="K25" s="10">
        <f>LARGE(M25:V25,1)+LARGE(M25:V25,2)+LARGE(M25:V25,3)+LARGE(M25:V25,4)+LARGE(M25:V25,5)</f>
        <v>92.567007311523668</v>
      </c>
      <c r="L25" s="5">
        <f>SUM(H25:K25)</f>
        <v>797.87955816534679</v>
      </c>
      <c r="M25" s="10">
        <f>VLOOKUP(C25,Spisok!$A$5:$AC$1630,7,0)</f>
        <v>0</v>
      </c>
      <c r="N25" s="10">
        <f>VLOOKUP(C25,Spisok!$A$5:$AC$1630,9,0)</f>
        <v>92.567007311523668</v>
      </c>
      <c r="O25" s="10">
        <f>VLOOKUP(C25,Spisok!$A$5:$AC$1630,11,0)</f>
        <v>0</v>
      </c>
      <c r="P25" s="10">
        <f>VLOOKUP(C25,Spisok!$A$5:$AC$1630,13,0)</f>
        <v>0</v>
      </c>
      <c r="Q25" s="10">
        <f>VLOOKUP(C25,Spisok!$A$5:$AC$1630,15,0)</f>
        <v>0</v>
      </c>
      <c r="R25" s="10">
        <f>VLOOKUP(C25,Spisok!$A$5:$AC$1630,17,0)</f>
        <v>0</v>
      </c>
      <c r="S25" s="10">
        <f>VLOOKUP(C25,Spisok!$A$5:$AC$1630,19,0)</f>
        <v>0</v>
      </c>
      <c r="T25" s="10">
        <f>VLOOKUP(C25,Spisok!$A$5:$AC$1630,21,0)</f>
        <v>0</v>
      </c>
      <c r="U25" s="10">
        <f>VLOOKUP(C25,Spisok!$A$5:$AC$1630,23,0)</f>
        <v>0</v>
      </c>
      <c r="V25" s="18">
        <f>VLOOKUP(C25,Spisok!$A$5:$AC$1630,25,0)</f>
        <v>0</v>
      </c>
      <c r="W25" s="16">
        <f>COUNTIFS(M25:V25,"&gt;0")</f>
        <v>1</v>
      </c>
    </row>
    <row r="26" spans="1:23" ht="12.75" customHeight="1">
      <c r="A26" s="13">
        <v>22</v>
      </c>
      <c r="B26" s="13">
        <v>33</v>
      </c>
      <c r="C26" s="60" t="s">
        <v>721</v>
      </c>
      <c r="D26" s="60" t="s">
        <v>266</v>
      </c>
      <c r="E26" s="65">
        <f>VLOOKUP(C26,Spisok!$A$1:$AA$7829,5,0)</f>
        <v>1595.7397955841545</v>
      </c>
      <c r="F26" s="43" t="str">
        <f>VLOOKUP(C26,Spisok!$A$1:$AA$7829,2,0)</f>
        <v>GM</v>
      </c>
      <c r="G26" s="44" t="str">
        <f>VLOOKUP(C26,Spisok!$A$1:$AA$7829,4,0)</f>
        <v>LAT</v>
      </c>
      <c r="H26" s="98">
        <v>347.95561857267001</v>
      </c>
      <c r="I26" s="10">
        <v>252.88073116811239</v>
      </c>
      <c r="J26" s="10">
        <v>113.19325835027152</v>
      </c>
      <c r="K26" s="10">
        <f>LARGE(M26:V26,1)+LARGE(M26:V26,2)+LARGE(M26:V26,3)+LARGE(M26:V26,4)+LARGE(M26:V26,5)</f>
        <v>75.136853250058337</v>
      </c>
      <c r="L26" s="5">
        <f>SUM(H26:K26)</f>
        <v>789.16646134111238</v>
      </c>
      <c r="M26" s="10">
        <f>VLOOKUP(C26,Spisok!$A$5:$AC$1630,7,0)</f>
        <v>0</v>
      </c>
      <c r="N26" s="10">
        <f>VLOOKUP(C26,Spisok!$A$5:$AC$1630,9,0)</f>
        <v>75.136853250058337</v>
      </c>
      <c r="O26" s="10">
        <f>VLOOKUP(C26,Spisok!$A$5:$AC$1630,11,0)</f>
        <v>0</v>
      </c>
      <c r="P26" s="10">
        <f>VLOOKUP(C26,Spisok!$A$5:$AC$1630,13,0)</f>
        <v>0</v>
      </c>
      <c r="Q26" s="10">
        <f>VLOOKUP(C26,Spisok!$A$5:$AC$1630,15,0)</f>
        <v>0</v>
      </c>
      <c r="R26" s="10">
        <f>VLOOKUP(C26,Spisok!$A$5:$AC$1630,17,0)</f>
        <v>0</v>
      </c>
      <c r="S26" s="10">
        <f>VLOOKUP(C26,Spisok!$A$5:$AC$1630,19,0)</f>
        <v>0</v>
      </c>
      <c r="T26" s="10">
        <f>VLOOKUP(C26,Spisok!$A$5:$AC$1630,21,0)</f>
        <v>0</v>
      </c>
      <c r="U26" s="10">
        <f>VLOOKUP(C26,Spisok!$A$5:$AC$1630,23,0)</f>
        <v>0</v>
      </c>
      <c r="V26" s="18">
        <f>VLOOKUP(C26,Spisok!$A$5:$AC$1630,25,0)</f>
        <v>0</v>
      </c>
      <c r="W26" s="16">
        <f>COUNTIFS(M26:V26,"&gt;0")</f>
        <v>1</v>
      </c>
    </row>
    <row r="27" spans="1:23" ht="12.75" customHeight="1">
      <c r="A27" s="13">
        <v>23</v>
      </c>
      <c r="B27" s="13">
        <v>6</v>
      </c>
      <c r="C27" s="60" t="s">
        <v>366</v>
      </c>
      <c r="D27" s="60" t="s">
        <v>369</v>
      </c>
      <c r="E27" s="65">
        <f>VLOOKUP(C27,Spisok!$A$1:$AA$7829,5,0)</f>
        <v>1535.9474070723813</v>
      </c>
      <c r="F27" s="43" t="str">
        <f>VLOOKUP(C27,Spisok!$A$1:$AA$7829,2,0)</f>
        <v>IM</v>
      </c>
      <c r="G27" s="44" t="str">
        <f>VLOOKUP(C27,Spisok!$A$1:$AA$7829,4,0)</f>
        <v>EST</v>
      </c>
      <c r="H27" s="98">
        <v>376.91889532244909</v>
      </c>
      <c r="I27" s="10">
        <v>206.17395814107255</v>
      </c>
      <c r="J27" s="10">
        <v>74.200702664952843</v>
      </c>
      <c r="K27" s="10">
        <f>LARGE(M27:V27,1)+LARGE(M27:V27,2)+LARGE(M27:V27,3)+LARGE(M27:V27,4)+LARGE(M27:V27,5)</f>
        <v>109.47001118077075</v>
      </c>
      <c r="L27" s="5">
        <f>SUM(H27:K27)</f>
        <v>766.7635673092451</v>
      </c>
      <c r="M27" s="10">
        <f>VLOOKUP(C27,Spisok!$A$5:$AC$1630,7,0)</f>
        <v>41.184287428096837</v>
      </c>
      <c r="N27" s="10">
        <f>VLOOKUP(C27,Spisok!$A$5:$AC$1630,9,0)</f>
        <v>68.285723752673917</v>
      </c>
      <c r="O27" s="10">
        <f>VLOOKUP(C27,Spisok!$A$5:$AC$1630,11,0)</f>
        <v>0</v>
      </c>
      <c r="P27" s="10">
        <f>VLOOKUP(C27,Spisok!$A$5:$AC$1630,13,0)</f>
        <v>0</v>
      </c>
      <c r="Q27" s="10">
        <f>VLOOKUP(C27,Spisok!$A$5:$AC$1630,15,0)</f>
        <v>0</v>
      </c>
      <c r="R27" s="10">
        <f>VLOOKUP(C27,Spisok!$A$5:$AC$1630,17,0)</f>
        <v>0</v>
      </c>
      <c r="S27" s="10">
        <f>VLOOKUP(C27,Spisok!$A$5:$AC$1630,19,0)</f>
        <v>0</v>
      </c>
      <c r="T27" s="10">
        <f>VLOOKUP(C27,Spisok!$A$5:$AC$1630,21,0)</f>
        <v>0</v>
      </c>
      <c r="U27" s="10">
        <f>VLOOKUP(C27,Spisok!$A$5:$AC$1630,23,0)</f>
        <v>0</v>
      </c>
      <c r="V27" s="18">
        <f>VLOOKUP(C27,Spisok!$A$5:$AC$1630,25,0)</f>
        <v>0</v>
      </c>
      <c r="W27" s="16">
        <f>COUNTIFS(M27:V27,"&gt;0")</f>
        <v>2</v>
      </c>
    </row>
    <row r="28" spans="1:23" ht="12.75" customHeight="1">
      <c r="A28" s="13">
        <v>24</v>
      </c>
      <c r="B28" s="13">
        <v>30</v>
      </c>
      <c r="C28" s="60" t="s">
        <v>711</v>
      </c>
      <c r="D28" s="60" t="s">
        <v>623</v>
      </c>
      <c r="E28" s="65">
        <f>VLOOKUP(C28,Spisok!$A$1:$AA$7829,5,0)</f>
        <v>1610.9466079309229</v>
      </c>
      <c r="F28" s="43" t="str">
        <f>VLOOKUP(C28,Spisok!$A$1:$AA$7829,2,0)</f>
        <v>GM</v>
      </c>
      <c r="G28" s="44" t="str">
        <f>VLOOKUP(C28,Spisok!$A$1:$AA$7829,4,0)</f>
        <v>LAT</v>
      </c>
      <c r="H28" s="98">
        <v>189.28123404920885</v>
      </c>
      <c r="I28" s="10">
        <v>342.2613252991257</v>
      </c>
      <c r="J28" s="10">
        <v>155.49046007100443</v>
      </c>
      <c r="K28" s="10">
        <f>LARGE(M28:V28,1)+LARGE(M28:V28,2)+LARGE(M28:V28,3)+LARGE(M28:V28,4)+LARGE(M28:V28,5)</f>
        <v>76.225702897471663</v>
      </c>
      <c r="L28" s="5">
        <f>SUM(H28:K28)</f>
        <v>763.25872231681069</v>
      </c>
      <c r="M28" s="10">
        <f>VLOOKUP(C28,Spisok!$A$5:$AC$1630,7,0)</f>
        <v>0</v>
      </c>
      <c r="N28" s="10">
        <f>VLOOKUP(C28,Spisok!$A$5:$AC$1630,9,0)</f>
        <v>76.225702897471663</v>
      </c>
      <c r="O28" s="10">
        <f>VLOOKUP(C28,Spisok!$A$5:$AC$1630,11,0)</f>
        <v>0</v>
      </c>
      <c r="P28" s="10">
        <f>VLOOKUP(C28,Spisok!$A$5:$AC$1630,13,0)</f>
        <v>0</v>
      </c>
      <c r="Q28" s="10">
        <f>VLOOKUP(C28,Spisok!$A$5:$AC$1630,15,0)</f>
        <v>0</v>
      </c>
      <c r="R28" s="10">
        <f>VLOOKUP(C28,Spisok!$A$5:$AC$1630,17,0)</f>
        <v>0</v>
      </c>
      <c r="S28" s="10">
        <f>VLOOKUP(C28,Spisok!$A$5:$AC$1630,19,0)</f>
        <v>0</v>
      </c>
      <c r="T28" s="10">
        <f>VLOOKUP(C28,Spisok!$A$5:$AC$1630,21,0)</f>
        <v>0</v>
      </c>
      <c r="U28" s="10">
        <f>VLOOKUP(C28,Spisok!$A$5:$AC$1630,23,0)</f>
        <v>0</v>
      </c>
      <c r="V28" s="18">
        <f>VLOOKUP(C28,Spisok!$A$5:$AC$1630,25,0)</f>
        <v>0</v>
      </c>
      <c r="W28" s="16">
        <f>COUNTIFS(M28:V28,"&gt;0")</f>
        <v>1</v>
      </c>
    </row>
    <row r="29" spans="1:23" ht="12.75" customHeight="1">
      <c r="A29" s="13">
        <v>25</v>
      </c>
      <c r="B29" s="13"/>
      <c r="C29" s="60" t="s">
        <v>124</v>
      </c>
      <c r="D29" s="60" t="s">
        <v>253</v>
      </c>
      <c r="E29" s="65">
        <f>VLOOKUP(C29,Spisok!$A$1:$AA$7829,5,0)</f>
        <v>1555.3908365138232</v>
      </c>
      <c r="F29" s="43">
        <f>VLOOKUP(C29,Spisok!$A$1:$AA$7829,2,0)</f>
        <v>0</v>
      </c>
      <c r="G29" s="44" t="str">
        <f>VLOOKUP(C29,Spisok!$A$1:$AA$7829,4,0)</f>
        <v>LAT</v>
      </c>
      <c r="H29" s="10">
        <v>262.17169303242304</v>
      </c>
      <c r="I29" s="10">
        <v>175.34491010315656</v>
      </c>
      <c r="J29" s="10">
        <v>325.57586645492688</v>
      </c>
      <c r="K29" s="10">
        <f>LARGE(M29:V29,1)+LARGE(M29:V29,2)+LARGE(M29:V29,3)+LARGE(M29:V29,4)+LARGE(M29:V29,5)</f>
        <v>0</v>
      </c>
      <c r="L29" s="5">
        <f>SUM(H29:K29)</f>
        <v>763.09246959050643</v>
      </c>
      <c r="M29" s="10">
        <f>VLOOKUP(C29,Spisok!$A$5:$AC$1630,7,0)</f>
        <v>0</v>
      </c>
      <c r="N29" s="10">
        <f>VLOOKUP(C29,Spisok!$A$5:$AC$1630,9,0)</f>
        <v>0</v>
      </c>
      <c r="O29" s="10">
        <f>VLOOKUP(C29,Spisok!$A$5:$AC$1630,11,0)</f>
        <v>0</v>
      </c>
      <c r="P29" s="10">
        <f>VLOOKUP(C29,Spisok!$A$5:$AC$1630,13,0)</f>
        <v>0</v>
      </c>
      <c r="Q29" s="10">
        <f>VLOOKUP(C29,Spisok!$A$5:$AC$1630,15,0)</f>
        <v>0</v>
      </c>
      <c r="R29" s="10">
        <f>VLOOKUP(C29,Spisok!$A$5:$AC$1630,17,0)</f>
        <v>0</v>
      </c>
      <c r="S29" s="10">
        <f>VLOOKUP(C29,Spisok!$A$5:$AC$1630,19,0)</f>
        <v>0</v>
      </c>
      <c r="T29" s="10">
        <f>VLOOKUP(C29,Spisok!$A$5:$AC$1630,21,0)</f>
        <v>0</v>
      </c>
      <c r="U29" s="10">
        <f>VLOOKUP(C29,Spisok!$A$5:$AC$1630,23,0)</f>
        <v>0</v>
      </c>
      <c r="V29" s="18">
        <f>VLOOKUP(C29,Spisok!$A$5:$AC$1630,25,0)</f>
        <v>0</v>
      </c>
      <c r="W29" s="16">
        <f>COUNTIFS(M29:V29,"&gt;0")</f>
        <v>0</v>
      </c>
    </row>
    <row r="30" spans="1:23" ht="12.75" customHeight="1">
      <c r="A30" s="13">
        <v>26</v>
      </c>
      <c r="B30" s="13">
        <v>57</v>
      </c>
      <c r="C30" s="60" t="s">
        <v>555</v>
      </c>
      <c r="D30" s="60" t="s">
        <v>574</v>
      </c>
      <c r="E30" s="65">
        <f>VLOOKUP(C30,Spisok!$A$1:$AA$7829,5,0)</f>
        <v>1484.1328247601498</v>
      </c>
      <c r="F30" s="43">
        <f>VLOOKUP(C30,Spisok!$A$1:$AA$7829,2,0)</f>
        <v>0</v>
      </c>
      <c r="G30" s="44" t="str">
        <f>VLOOKUP(C30,Spisok!$A$1:$AA$7829,4,0)</f>
        <v>EST</v>
      </c>
      <c r="H30" s="10">
        <v>193.65817875254683</v>
      </c>
      <c r="I30" s="10">
        <v>144.42817069539404</v>
      </c>
      <c r="J30" s="10">
        <v>329.47894775749609</v>
      </c>
      <c r="K30" s="10">
        <f>LARGE(M30:V30,1)+LARGE(M30:V30,2)+LARGE(M30:V30,3)+LARGE(M30:V30,4)+LARGE(M30:V30,5)</f>
        <v>52.905887018292518</v>
      </c>
      <c r="L30" s="5">
        <f>SUM(H30:K30)</f>
        <v>720.47118422372955</v>
      </c>
      <c r="M30" s="10">
        <f>VLOOKUP(C30,Spisok!$A$5:$AC$1630,7,0)</f>
        <v>10.470632781700337</v>
      </c>
      <c r="N30" s="10">
        <f>VLOOKUP(C30,Spisok!$A$5:$AC$1630,9,0)</f>
        <v>42.435254236592179</v>
      </c>
      <c r="O30" s="10">
        <f>VLOOKUP(C30,Spisok!$A$5:$AC$1630,11,0)</f>
        <v>0</v>
      </c>
      <c r="P30" s="10">
        <f>VLOOKUP(C30,Spisok!$A$5:$AC$1630,13,0)</f>
        <v>0</v>
      </c>
      <c r="Q30" s="10">
        <f>VLOOKUP(C30,Spisok!$A$5:$AC$1630,15,0)</f>
        <v>0</v>
      </c>
      <c r="R30" s="10">
        <f>VLOOKUP(C30,Spisok!$A$5:$AC$1630,17,0)</f>
        <v>0</v>
      </c>
      <c r="S30" s="10">
        <f>VLOOKUP(C30,Spisok!$A$5:$AC$1630,19,0)</f>
        <v>0</v>
      </c>
      <c r="T30" s="10">
        <f>VLOOKUP(C30,Spisok!$A$5:$AC$1630,21,0)</f>
        <v>0</v>
      </c>
      <c r="U30" s="10">
        <f>VLOOKUP(C30,Spisok!$A$5:$AC$1630,23,0)</f>
        <v>0</v>
      </c>
      <c r="V30" s="18">
        <f>VLOOKUP(C30,Spisok!$A$5:$AC$1630,25,0)</f>
        <v>0</v>
      </c>
      <c r="W30" s="16">
        <f>COUNTIFS(M30:V30,"&gt;0")</f>
        <v>2</v>
      </c>
    </row>
    <row r="31" spans="1:23" ht="12.75" customHeight="1">
      <c r="A31" s="13">
        <v>27</v>
      </c>
      <c r="B31" s="13">
        <v>2</v>
      </c>
      <c r="C31" s="46" t="s">
        <v>484</v>
      </c>
      <c r="D31" s="46" t="s">
        <v>515</v>
      </c>
      <c r="E31" s="65">
        <f>VLOOKUP(C31,Spisok!$A$1:$AA$7829,5,0)</f>
        <v>1597.5446994974027</v>
      </c>
      <c r="F31" s="43" t="str">
        <f>VLOOKUP(C31,Spisok!$A$1:$AA$7829,2,0)</f>
        <v>IM</v>
      </c>
      <c r="G31" s="44" t="str">
        <f>VLOOKUP(C31,Spisok!$A$1:$AA$7829,4,0)</f>
        <v>LAT</v>
      </c>
      <c r="H31" s="10">
        <v>281.3537526002238</v>
      </c>
      <c r="I31" s="10">
        <v>297.0976117915435</v>
      </c>
      <c r="J31" s="10">
        <v>0</v>
      </c>
      <c r="K31" s="10">
        <f>LARGE(M31:V31,1)+LARGE(M31:V31,2)+LARGE(M31:V31,3)+LARGE(M31:V31,4)+LARGE(M31:V31,5)</f>
        <v>135.56600817750279</v>
      </c>
      <c r="L31" s="5">
        <f>SUM(H31:K31)</f>
        <v>714.01737256927015</v>
      </c>
      <c r="M31" s="10">
        <f>VLOOKUP(C31,Spisok!$A$5:$AC$1630,7,0)</f>
        <v>72.320471192328014</v>
      </c>
      <c r="N31" s="10">
        <f>VLOOKUP(C31,Spisok!$A$5:$AC$1630,9,0)</f>
        <v>63.24553698517478</v>
      </c>
      <c r="O31" s="10">
        <f>VLOOKUP(C31,Spisok!$A$5:$AC$1630,11,0)</f>
        <v>0</v>
      </c>
      <c r="P31" s="10">
        <f>VLOOKUP(C31,Spisok!$A$5:$AC$1630,13,0)</f>
        <v>0</v>
      </c>
      <c r="Q31" s="10">
        <f>VLOOKUP(C31,Spisok!$A$5:$AC$1630,15,0)</f>
        <v>0</v>
      </c>
      <c r="R31" s="10">
        <f>VLOOKUP(C31,Spisok!$A$5:$AC$1630,17,0)</f>
        <v>0</v>
      </c>
      <c r="S31" s="10">
        <f>VLOOKUP(C31,Spisok!$A$5:$AC$1630,19,0)</f>
        <v>0</v>
      </c>
      <c r="T31" s="10">
        <f>VLOOKUP(C31,Spisok!$A$5:$AC$1630,21,0)</f>
        <v>0</v>
      </c>
      <c r="U31" s="10">
        <f>VLOOKUP(C31,Spisok!$A$5:$AC$1630,23,0)</f>
        <v>0</v>
      </c>
      <c r="V31" s="18">
        <f>VLOOKUP(C31,Spisok!$A$5:$AC$1630,25,0)</f>
        <v>0</v>
      </c>
      <c r="W31" s="16">
        <f>COUNTIFS(M31:V31,"&gt;0")</f>
        <v>2</v>
      </c>
    </row>
    <row r="32" spans="1:23" ht="12.75" customHeight="1">
      <c r="A32" s="13">
        <v>28</v>
      </c>
      <c r="B32" s="13">
        <v>90</v>
      </c>
      <c r="C32" s="60" t="s">
        <v>918</v>
      </c>
      <c r="D32" s="60"/>
      <c r="E32" s="65">
        <f>VLOOKUP(C32,Spisok!$A$1:$AA$7829,5,0)</f>
        <v>1510.4184023232649</v>
      </c>
      <c r="F32" s="43">
        <f>VLOOKUP(C32,Spisok!$A$1:$AA$7829,2,0)</f>
        <v>0</v>
      </c>
      <c r="G32" s="8" t="str">
        <f>VLOOKUP(C32,Spisok!$A$1:$AA$7829,4,0)</f>
        <v>LAT</v>
      </c>
      <c r="H32" s="10">
        <v>213.80129380798996</v>
      </c>
      <c r="I32" s="10">
        <v>274.03058294509077</v>
      </c>
      <c r="J32" s="10">
        <v>189.77944791843856</v>
      </c>
      <c r="K32" s="10">
        <f>LARGE(M32:V32,1)+LARGE(M32:V32,2)+LARGE(M32:V32,3)+LARGE(M32:V32,4)+LARGE(M32:V32,5)</f>
        <v>33.367168913560661</v>
      </c>
      <c r="L32" s="5">
        <f>SUM(H32:K32)</f>
        <v>710.97849358507995</v>
      </c>
      <c r="M32" s="10">
        <f>VLOOKUP(C32,Spisok!$A$5:$AC$1630,7,0)</f>
        <v>0</v>
      </c>
      <c r="N32" s="10">
        <f>VLOOKUP(C32,Spisok!$A$5:$AC$1630,9,0)</f>
        <v>33.367168913560661</v>
      </c>
      <c r="O32" s="10">
        <f>VLOOKUP(C32,Spisok!$A$5:$AC$1630,11,0)</f>
        <v>0</v>
      </c>
      <c r="P32" s="10">
        <f>VLOOKUP(C32,Spisok!$A$5:$AC$1630,13,0)</f>
        <v>0</v>
      </c>
      <c r="Q32" s="10">
        <f>VLOOKUP(C32,Spisok!$A$5:$AC$1630,15,0)</f>
        <v>0</v>
      </c>
      <c r="R32" s="10">
        <f>VLOOKUP(C32,Spisok!$A$5:$AC$1630,17,0)</f>
        <v>0</v>
      </c>
      <c r="S32" s="10">
        <f>VLOOKUP(C32,Spisok!$A$5:$AC$1630,19,0)</f>
        <v>0</v>
      </c>
      <c r="T32" s="10">
        <f>VLOOKUP(C32,Spisok!$A$5:$AC$1630,21,0)</f>
        <v>0</v>
      </c>
      <c r="U32" s="10">
        <f>VLOOKUP(C32,Spisok!$A$5:$AC$1630,23,0)</f>
        <v>0</v>
      </c>
      <c r="V32" s="18">
        <f>VLOOKUP(C32,Spisok!$A$5:$AC$1630,25,0)</f>
        <v>0</v>
      </c>
      <c r="W32" s="16">
        <f>COUNTIFS(M32:V32,"&gt;0")</f>
        <v>1</v>
      </c>
    </row>
    <row r="33" spans="1:23" ht="12.75" customHeight="1">
      <c r="A33" s="13">
        <v>29</v>
      </c>
      <c r="B33" s="13"/>
      <c r="C33" s="60" t="s">
        <v>442</v>
      </c>
      <c r="D33" s="60" t="s">
        <v>455</v>
      </c>
      <c r="E33" s="65">
        <f>VLOOKUP(C33,Spisok!$A$1:$AA$7829,5,0)</f>
        <v>1497</v>
      </c>
      <c r="F33" s="43">
        <f>VLOOKUP(C33,Spisok!$A$1:$AA$7829,2,0)</f>
        <v>0</v>
      </c>
      <c r="G33" s="44" t="str">
        <f>VLOOKUP(C33,Spisok!$A$1:$AA$7829,4,0)</f>
        <v>LAT</v>
      </c>
      <c r="H33" s="10">
        <v>222.10418042176855</v>
      </c>
      <c r="I33" s="10">
        <v>238.06587436287259</v>
      </c>
      <c r="J33" s="10">
        <v>243.21201573662128</v>
      </c>
      <c r="K33" s="10">
        <f>LARGE(M33:V33,1)+LARGE(M33:V33,2)+LARGE(M33:V33,3)+LARGE(M33:V33,4)+LARGE(M33:V33,5)</f>
        <v>0</v>
      </c>
      <c r="L33" s="5">
        <f>SUM(H33:K33)</f>
        <v>703.38207052126245</v>
      </c>
      <c r="M33" s="10">
        <f>VLOOKUP(C33,Spisok!$A$5:$AC$1630,7,0)</f>
        <v>0</v>
      </c>
      <c r="N33" s="10">
        <f>VLOOKUP(C33,Spisok!$A$5:$AC$1630,9,0)</f>
        <v>0</v>
      </c>
      <c r="O33" s="10">
        <f>VLOOKUP(C33,Spisok!$A$5:$AC$1630,11,0)</f>
        <v>0</v>
      </c>
      <c r="P33" s="10">
        <f>VLOOKUP(C33,Spisok!$A$5:$AC$1630,13,0)</f>
        <v>0</v>
      </c>
      <c r="Q33" s="10">
        <f>VLOOKUP(C33,Spisok!$A$5:$AC$1630,15,0)</f>
        <v>0</v>
      </c>
      <c r="R33" s="10">
        <f>VLOOKUP(C33,Spisok!$A$5:$AC$1630,17,0)</f>
        <v>0</v>
      </c>
      <c r="S33" s="10">
        <f>VLOOKUP(C33,Spisok!$A$5:$AC$1630,19,0)</f>
        <v>0</v>
      </c>
      <c r="T33" s="10">
        <f>VLOOKUP(C33,Spisok!$A$5:$AC$1630,21,0)</f>
        <v>0</v>
      </c>
      <c r="U33" s="10">
        <f>VLOOKUP(C33,Spisok!$A$5:$AC$1630,23,0)</f>
        <v>0</v>
      </c>
      <c r="V33" s="18">
        <f>VLOOKUP(C33,Spisok!$A$5:$AC$1630,25,0)</f>
        <v>0</v>
      </c>
      <c r="W33" s="16">
        <f>COUNTIFS(M33:V33,"&gt;0")</f>
        <v>0</v>
      </c>
    </row>
    <row r="34" spans="1:23" ht="12.75" customHeight="1">
      <c r="A34" s="13">
        <v>30</v>
      </c>
      <c r="B34" s="13">
        <v>42</v>
      </c>
      <c r="C34" s="60" t="s">
        <v>915</v>
      </c>
      <c r="D34" s="60"/>
      <c r="E34" s="65">
        <f>VLOOKUP(C34,Spisok!$A$1:$AA$7829,5,0)</f>
        <v>1551.5034120419891</v>
      </c>
      <c r="F34" s="43">
        <f>VLOOKUP(C34,Spisok!$A$1:$AA$7829,2,0)</f>
        <v>0</v>
      </c>
      <c r="G34" s="8" t="str">
        <f>VLOOKUP(C34,Spisok!$A$1:$AA$7829,4,0)</f>
        <v>LAT</v>
      </c>
      <c r="H34" s="10">
        <v>207.59927065554521</v>
      </c>
      <c r="I34" s="10">
        <v>233.00137112350521</v>
      </c>
      <c r="J34" s="10">
        <v>196.7829949139624</v>
      </c>
      <c r="K34" s="10">
        <f>LARGE(M34:V34,1)+LARGE(M34:V34,2)+LARGE(M34:V34,3)+LARGE(M34:V34,4)+LARGE(M34:V34,5)</f>
        <v>65.686031389865292</v>
      </c>
      <c r="L34" s="5">
        <f>SUM(H34:K34)</f>
        <v>703.06966808287814</v>
      </c>
      <c r="M34" s="10">
        <f>VLOOKUP(C34,Spisok!$A$5:$AC$1630,7,0)</f>
        <v>0</v>
      </c>
      <c r="N34" s="10">
        <f>VLOOKUP(C34,Spisok!$A$5:$AC$1630,9,0)</f>
        <v>65.686031389865292</v>
      </c>
      <c r="O34" s="10">
        <f>VLOOKUP(C34,Spisok!$A$5:$AC$1630,11,0)</f>
        <v>0</v>
      </c>
      <c r="P34" s="10">
        <f>VLOOKUP(C34,Spisok!$A$5:$AC$1630,13,0)</f>
        <v>0</v>
      </c>
      <c r="Q34" s="10">
        <f>VLOOKUP(C34,Spisok!$A$5:$AC$1630,15,0)</f>
        <v>0</v>
      </c>
      <c r="R34" s="10">
        <f>VLOOKUP(C34,Spisok!$A$5:$AC$1630,17,0)</f>
        <v>0</v>
      </c>
      <c r="S34" s="10">
        <f>VLOOKUP(C34,Spisok!$A$5:$AC$1630,19,0)</f>
        <v>0</v>
      </c>
      <c r="T34" s="10">
        <f>VLOOKUP(C34,Spisok!$A$5:$AC$1630,21,0)</f>
        <v>0</v>
      </c>
      <c r="U34" s="10">
        <f>VLOOKUP(C34,Spisok!$A$5:$AC$1630,23,0)</f>
        <v>0</v>
      </c>
      <c r="V34" s="18">
        <f>VLOOKUP(C34,Spisok!$A$5:$AC$1630,25,0)</f>
        <v>0</v>
      </c>
      <c r="W34" s="16">
        <f>COUNTIFS(M34:V34,"&gt;0")</f>
        <v>1</v>
      </c>
    </row>
    <row r="35" spans="1:23" ht="12.75" customHeight="1">
      <c r="A35" s="13">
        <v>31</v>
      </c>
      <c r="B35" s="13"/>
      <c r="C35" s="60" t="s">
        <v>778</v>
      </c>
      <c r="D35" s="60"/>
      <c r="E35" s="65">
        <f>VLOOKUP(C35,Spisok!$A$1:$AA$7829,5,0)</f>
        <v>1620.5693976630575</v>
      </c>
      <c r="F35" s="43">
        <f>VLOOKUP(C35,Spisok!$A$1:$AA$7829,2,0)</f>
        <v>0</v>
      </c>
      <c r="G35" s="44" t="str">
        <f>VLOOKUP(C35,Spisok!$A$1:$AA$7829,4,0)</f>
        <v>GBR</v>
      </c>
      <c r="H35" s="10">
        <v>334.12273699378829</v>
      </c>
      <c r="I35" s="10">
        <v>184.76617310557265</v>
      </c>
      <c r="J35" s="10">
        <v>152.4621456763262</v>
      </c>
      <c r="K35" s="10">
        <f>LARGE(M35:V35,1)+LARGE(M35:V35,2)+LARGE(M35:V35,3)+LARGE(M35:V35,4)+LARGE(M35:V35,5)</f>
        <v>0</v>
      </c>
      <c r="L35" s="5">
        <f>SUM(H35:K35)</f>
        <v>671.3510557756872</v>
      </c>
      <c r="M35" s="10">
        <f>VLOOKUP(C35,Spisok!$A$5:$AC$1630,7,0)</f>
        <v>0</v>
      </c>
      <c r="N35" s="10">
        <f>VLOOKUP(C35,Spisok!$A$5:$AC$1630,9,0)</f>
        <v>0</v>
      </c>
      <c r="O35" s="10">
        <f>VLOOKUP(C35,Spisok!$A$5:$AC$1630,11,0)</f>
        <v>0</v>
      </c>
      <c r="P35" s="10">
        <f>VLOOKUP(C35,Spisok!$A$5:$AC$1630,13,0)</f>
        <v>0</v>
      </c>
      <c r="Q35" s="10">
        <f>VLOOKUP(C35,Spisok!$A$5:$AC$1630,15,0)</f>
        <v>0</v>
      </c>
      <c r="R35" s="10">
        <f>VLOOKUP(C35,Spisok!$A$5:$AC$1630,17,0)</f>
        <v>0</v>
      </c>
      <c r="S35" s="10">
        <f>VLOOKUP(C35,Spisok!$A$5:$AC$1630,19,0)</f>
        <v>0</v>
      </c>
      <c r="T35" s="10">
        <f>VLOOKUP(C35,Spisok!$A$5:$AC$1630,21,0)</f>
        <v>0</v>
      </c>
      <c r="U35" s="10">
        <f>VLOOKUP(C35,Spisok!$A$5:$AC$1630,23,0)</f>
        <v>0</v>
      </c>
      <c r="V35" s="18">
        <f>VLOOKUP(C35,Spisok!$A$5:$AC$1630,25,0)</f>
        <v>0</v>
      </c>
      <c r="W35" s="16">
        <f>COUNTIFS(M35:V35,"&gt;0")</f>
        <v>0</v>
      </c>
    </row>
    <row r="36" spans="1:23" ht="12.75" customHeight="1">
      <c r="A36" s="13">
        <v>32</v>
      </c>
      <c r="B36" s="13"/>
      <c r="C36" s="60" t="s">
        <v>131</v>
      </c>
      <c r="D36" s="60" t="s">
        <v>255</v>
      </c>
      <c r="E36" s="69">
        <f>VLOOKUP(C36,Spisok!$A$1:$AA$7829,5,0)</f>
        <v>1523.0736941355362</v>
      </c>
      <c r="F36" s="43" t="str">
        <f>VLOOKUP(C36,Spisok!$A$1:$AA$7829,2,0)</f>
        <v>IM</v>
      </c>
      <c r="G36" s="44" t="str">
        <f>VLOOKUP(C36,Spisok!$A$1:$AA$7829,4,0)</f>
        <v>EST</v>
      </c>
      <c r="H36" s="10">
        <v>366.13101305854616</v>
      </c>
      <c r="I36" s="10">
        <v>283.92371312663948</v>
      </c>
      <c r="J36" s="10">
        <v>0</v>
      </c>
      <c r="K36" s="10">
        <f>LARGE(M36:V36,1)+LARGE(M36:V36,2)+LARGE(M36:V36,3)+LARGE(M36:V36,4)+LARGE(M36:V36,5)</f>
        <v>0</v>
      </c>
      <c r="L36" s="5">
        <f>SUM(H36:K36)</f>
        <v>650.0547261851857</v>
      </c>
      <c r="M36" s="10">
        <f>VLOOKUP(C36,Spisok!$A$5:$AC$1630,7,0)</f>
        <v>0</v>
      </c>
      <c r="N36" s="10">
        <f>VLOOKUP(C36,Spisok!$A$5:$AC$1630,9,0)</f>
        <v>0</v>
      </c>
      <c r="O36" s="10">
        <f>VLOOKUP(C36,Spisok!$A$5:$AC$1630,11,0)</f>
        <v>0</v>
      </c>
      <c r="P36" s="10">
        <f>VLOOKUP(C36,Spisok!$A$5:$AC$1630,13,0)</f>
        <v>0</v>
      </c>
      <c r="Q36" s="10">
        <f>VLOOKUP(C36,Spisok!$A$5:$AC$1630,15,0)</f>
        <v>0</v>
      </c>
      <c r="R36" s="10">
        <f>VLOOKUP(C36,Spisok!$A$5:$AC$1630,17,0)</f>
        <v>0</v>
      </c>
      <c r="S36" s="10">
        <f>VLOOKUP(C36,Spisok!$A$5:$AC$1630,19,0)</f>
        <v>0</v>
      </c>
      <c r="T36" s="10">
        <f>VLOOKUP(C36,Spisok!$A$5:$AC$1630,21,0)</f>
        <v>0</v>
      </c>
      <c r="U36" s="10">
        <f>VLOOKUP(C36,Spisok!$A$5:$AC$1630,23,0)</f>
        <v>0</v>
      </c>
      <c r="V36" s="18">
        <f>VLOOKUP(C36,Spisok!$A$5:$AC$1630,25,0)</f>
        <v>0</v>
      </c>
      <c r="W36" s="16">
        <f>COUNTIFS(M36:V36,"&gt;0")</f>
        <v>0</v>
      </c>
    </row>
    <row r="37" spans="1:23" ht="12.75" customHeight="1">
      <c r="A37" s="13">
        <v>33</v>
      </c>
      <c r="B37" s="13">
        <v>37</v>
      </c>
      <c r="C37" s="60" t="s">
        <v>295</v>
      </c>
      <c r="D37" s="60" t="s">
        <v>327</v>
      </c>
      <c r="E37" s="65">
        <f>VLOOKUP(C37,Spisok!$A$1:$AA$7829,5,0)</f>
        <v>1572.4473682137884</v>
      </c>
      <c r="F37" s="43">
        <f>VLOOKUP(C37,Spisok!$A$1:$AA$7829,2,0)</f>
        <v>0</v>
      </c>
      <c r="G37" s="44" t="str">
        <f>VLOOKUP(C37,Spisok!$A$1:$AA$7829,4,0)</f>
        <v>LAT</v>
      </c>
      <c r="H37" s="10">
        <v>136.09882144595298</v>
      </c>
      <c r="I37" s="10">
        <v>163.82155890742843</v>
      </c>
      <c r="J37" s="10">
        <v>271.5387493890031</v>
      </c>
      <c r="K37" s="10">
        <f>LARGE(M37:V37,1)+LARGE(M37:V37,2)+LARGE(M37:V37,3)+LARGE(M37:V37,4)+LARGE(M37:V37,5)</f>
        <v>72.04797799471217</v>
      </c>
      <c r="L37" s="5">
        <f>SUM(H37:K37)</f>
        <v>643.50710773709659</v>
      </c>
      <c r="M37" s="10">
        <f>VLOOKUP(C37,Spisok!$A$5:$AC$1630,7,0)</f>
        <v>0</v>
      </c>
      <c r="N37" s="10">
        <f>VLOOKUP(C37,Spisok!$A$5:$AC$1630,9,0)</f>
        <v>72.04797799471217</v>
      </c>
      <c r="O37" s="10">
        <f>VLOOKUP(C37,Spisok!$A$5:$AC$1630,11,0)</f>
        <v>0</v>
      </c>
      <c r="P37" s="10">
        <f>VLOOKUP(C37,Spisok!$A$5:$AC$1630,13,0)</f>
        <v>0</v>
      </c>
      <c r="Q37" s="10">
        <f>VLOOKUP(C37,Spisok!$A$5:$AC$1630,15,0)</f>
        <v>0</v>
      </c>
      <c r="R37" s="10">
        <f>VLOOKUP(C37,Spisok!$A$5:$AC$1630,17,0)</f>
        <v>0</v>
      </c>
      <c r="S37" s="10">
        <f>VLOOKUP(C37,Spisok!$A$5:$AC$1630,19,0)</f>
        <v>0</v>
      </c>
      <c r="T37" s="10">
        <f>VLOOKUP(C37,Spisok!$A$5:$AC$1630,21,0)</f>
        <v>0</v>
      </c>
      <c r="U37" s="10">
        <f>VLOOKUP(C37,Spisok!$A$5:$AC$1630,23,0)</f>
        <v>0</v>
      </c>
      <c r="V37" s="18">
        <f>VLOOKUP(C37,Spisok!$A$5:$AC$1630,25,0)</f>
        <v>0</v>
      </c>
      <c r="W37" s="16">
        <f>COUNTIFS(M37:V37,"&gt;0")</f>
        <v>1</v>
      </c>
    </row>
    <row r="38" spans="1:23" ht="12.75" customHeight="1">
      <c r="A38" s="13">
        <v>34</v>
      </c>
      <c r="B38" s="13">
        <v>35</v>
      </c>
      <c r="C38" s="46" t="s">
        <v>994</v>
      </c>
      <c r="D38" s="46"/>
      <c r="E38" s="65">
        <f>VLOOKUP(C38,Spisok!$A$1:$AA$7829,5,0)</f>
        <v>1564.6313092208111</v>
      </c>
      <c r="F38" s="43">
        <f>VLOOKUP(C38,Spisok!$A$1:$AA$7829,2,0)</f>
        <v>0</v>
      </c>
      <c r="G38" s="44" t="str">
        <f>VLOOKUP(C38,Spisok!$A$1:$AA$7829,4,0)</f>
        <v>LAT</v>
      </c>
      <c r="H38" s="10">
        <v>219.32302204391365</v>
      </c>
      <c r="I38" s="10">
        <v>208.81902656935389</v>
      </c>
      <c r="J38" s="10">
        <v>133.2387645723766</v>
      </c>
      <c r="K38" s="10">
        <f>LARGE(M38:V38,1)+LARGE(M38:V38,2)+LARGE(M38:V38,3)+LARGE(M38:V38,4)+LARGE(M38:V38,5)</f>
        <v>74.078771778768569</v>
      </c>
      <c r="L38" s="5">
        <f>SUM(H38:K38)</f>
        <v>635.45958496441267</v>
      </c>
      <c r="M38" s="10">
        <f>VLOOKUP(C38,Spisok!$A$5:$AC$1630,7,0)</f>
        <v>0</v>
      </c>
      <c r="N38" s="10">
        <f>VLOOKUP(C38,Spisok!$A$5:$AC$1630,9,0)</f>
        <v>74.078771778768569</v>
      </c>
      <c r="O38" s="10">
        <f>VLOOKUP(C38,Spisok!$A$5:$AC$1630,11,0)</f>
        <v>0</v>
      </c>
      <c r="P38" s="10">
        <f>VLOOKUP(C38,Spisok!$A$5:$AC$1630,13,0)</f>
        <v>0</v>
      </c>
      <c r="Q38" s="10">
        <f>VLOOKUP(C38,Spisok!$A$5:$AC$1630,15,0)</f>
        <v>0</v>
      </c>
      <c r="R38" s="10">
        <f>VLOOKUP(C38,Spisok!$A$5:$AC$1630,17,0)</f>
        <v>0</v>
      </c>
      <c r="S38" s="10">
        <f>VLOOKUP(C38,Spisok!$A$5:$AC$1630,19,0)</f>
        <v>0</v>
      </c>
      <c r="T38" s="10">
        <f>VLOOKUP(C38,Spisok!$A$5:$AC$1630,21,0)</f>
        <v>0</v>
      </c>
      <c r="U38" s="10">
        <f>VLOOKUP(C38,Spisok!$A$5:$AC$1630,23,0)</f>
        <v>0</v>
      </c>
      <c r="V38" s="18">
        <f>VLOOKUP(C38,Spisok!$A$5:$AC$1630,25,0)</f>
        <v>0</v>
      </c>
      <c r="W38" s="16">
        <f>COUNTIFS(M38:V38,"&gt;0")</f>
        <v>1</v>
      </c>
    </row>
    <row r="39" spans="1:23" ht="12.75" customHeight="1">
      <c r="A39" s="13">
        <v>35</v>
      </c>
      <c r="B39" s="13"/>
      <c r="C39" s="60" t="s">
        <v>161</v>
      </c>
      <c r="D39" s="60" t="s">
        <v>261</v>
      </c>
      <c r="E39" s="69">
        <f>VLOOKUP(C39,Spisok!$A$1:$AA$7829,5,0)</f>
        <v>1661.9127591971451</v>
      </c>
      <c r="F39" s="43" t="str">
        <f>VLOOKUP(C39,Spisok!$A$1:$AA$7829,2,0)</f>
        <v>IM</v>
      </c>
      <c r="G39" s="44" t="str">
        <f>VLOOKUP(C39,Spisok!$A$1:$AA$7829,4,0)</f>
        <v>LAT</v>
      </c>
      <c r="H39" s="10">
        <v>267.70817392512214</v>
      </c>
      <c r="I39" s="10">
        <v>360.32383095713595</v>
      </c>
      <c r="J39" s="10">
        <v>0</v>
      </c>
      <c r="K39" s="10">
        <f>LARGE(M39:V39,1)+LARGE(M39:V39,2)+LARGE(M39:V39,3)+LARGE(M39:V39,4)+LARGE(M39:V39,5)</f>
        <v>0</v>
      </c>
      <c r="L39" s="5">
        <f>SUM(H39:K39)</f>
        <v>628.03200488225809</v>
      </c>
      <c r="M39" s="10">
        <f>VLOOKUP(C39,Spisok!$A$5:$AC$1630,7,0)</f>
        <v>0</v>
      </c>
      <c r="N39" s="10">
        <f>VLOOKUP(C39,Spisok!$A$5:$AC$1630,9,0)</f>
        <v>0</v>
      </c>
      <c r="O39" s="10">
        <f>VLOOKUP(C39,Spisok!$A$5:$AC$1630,11,0)</f>
        <v>0</v>
      </c>
      <c r="P39" s="10">
        <f>VLOOKUP(C39,Spisok!$A$5:$AC$1630,13,0)</f>
        <v>0</v>
      </c>
      <c r="Q39" s="10">
        <f>VLOOKUP(C39,Spisok!$A$5:$AC$1630,15,0)</f>
        <v>0</v>
      </c>
      <c r="R39" s="10">
        <f>VLOOKUP(C39,Spisok!$A$5:$AC$1630,17,0)</f>
        <v>0</v>
      </c>
      <c r="S39" s="10">
        <f>VLOOKUP(C39,Spisok!$A$5:$AC$1630,19,0)</f>
        <v>0</v>
      </c>
      <c r="T39" s="10">
        <f>VLOOKUP(C39,Spisok!$A$5:$AC$1630,21,0)</f>
        <v>0</v>
      </c>
      <c r="U39" s="10">
        <f>VLOOKUP(C39,Spisok!$A$5:$AC$1630,23,0)</f>
        <v>0</v>
      </c>
      <c r="V39" s="18">
        <f>VLOOKUP(C39,Spisok!$A$5:$AC$1630,25,0)</f>
        <v>0</v>
      </c>
      <c r="W39" s="16">
        <f>COUNTIFS(M39:V39,"&gt;0")</f>
        <v>0</v>
      </c>
    </row>
    <row r="40" spans="1:23" ht="12.75" customHeight="1">
      <c r="A40" s="13">
        <v>36</v>
      </c>
      <c r="B40" s="13"/>
      <c r="C40" s="60" t="s">
        <v>981</v>
      </c>
      <c r="D40" s="60"/>
      <c r="E40" s="65">
        <f>VLOOKUP(C40,Spisok!$A$1:$AA$7829,5,0)</f>
        <v>1741.6640120189556</v>
      </c>
      <c r="F40" s="43">
        <f>VLOOKUP(C40,Spisok!$A$1:$AA$7829,2,0)</f>
        <v>0</v>
      </c>
      <c r="G40" s="8" t="str">
        <f>VLOOKUP(C40,Spisok!$A$1:$AA$7829,4,0)</f>
        <v>EST</v>
      </c>
      <c r="H40" s="10">
        <v>73.863249788993372</v>
      </c>
      <c r="I40" s="10">
        <v>395.27818866971268</v>
      </c>
      <c r="J40" s="10">
        <v>157.44647660512999</v>
      </c>
      <c r="K40" s="10">
        <f>LARGE(M40:V40,1)+LARGE(M40:V40,2)+LARGE(M40:V40,3)+LARGE(M40:V40,4)+LARGE(M40:V40,5)</f>
        <v>0</v>
      </c>
      <c r="L40" s="5">
        <f>SUM(H40:K40)</f>
        <v>626.58791506383602</v>
      </c>
      <c r="M40" s="10">
        <f>VLOOKUP(C40,Spisok!$A$5:$AC$1630,7,0)</f>
        <v>0</v>
      </c>
      <c r="N40" s="10">
        <f>VLOOKUP(C40,Spisok!$A$5:$AC$1630,9,0)</f>
        <v>0</v>
      </c>
      <c r="O40" s="10">
        <f>VLOOKUP(C40,Spisok!$A$5:$AC$1630,11,0)</f>
        <v>0</v>
      </c>
      <c r="P40" s="10">
        <f>VLOOKUP(C40,Spisok!$A$5:$AC$1630,13,0)</f>
        <v>0</v>
      </c>
      <c r="Q40" s="10">
        <f>VLOOKUP(C40,Spisok!$A$5:$AC$1630,15,0)</f>
        <v>0</v>
      </c>
      <c r="R40" s="10">
        <f>VLOOKUP(C40,Spisok!$A$5:$AC$1630,17,0)</f>
        <v>0</v>
      </c>
      <c r="S40" s="10">
        <f>VLOOKUP(C40,Spisok!$A$5:$AC$1630,19,0)</f>
        <v>0</v>
      </c>
      <c r="T40" s="10">
        <f>VLOOKUP(C40,Spisok!$A$5:$AC$1630,21,0)</f>
        <v>0</v>
      </c>
      <c r="U40" s="10">
        <f>VLOOKUP(C40,Spisok!$A$5:$AC$1630,23,0)</f>
        <v>0</v>
      </c>
      <c r="V40" s="18">
        <f>VLOOKUP(C40,Spisok!$A$5:$AC$1630,25,0)</f>
        <v>0</v>
      </c>
      <c r="W40" s="16">
        <f>COUNTIFS(M40:V40,"&gt;0")</f>
        <v>0</v>
      </c>
    </row>
    <row r="41" spans="1:23" ht="12.75" customHeight="1">
      <c r="A41" s="13">
        <v>37</v>
      </c>
      <c r="B41" s="13">
        <v>59</v>
      </c>
      <c r="C41" s="42" t="s">
        <v>122</v>
      </c>
      <c r="D41" s="42" t="s">
        <v>254</v>
      </c>
      <c r="E41" s="65">
        <f>VLOOKUP(C41,Spisok!$A$1:$AA$7829,5,0)</f>
        <v>1646.1487317398803</v>
      </c>
      <c r="F41" s="43">
        <f>VLOOKUP(C41,Spisok!$A$1:$AA$7829,2,0)</f>
        <v>0</v>
      </c>
      <c r="G41" s="44" t="str">
        <f>VLOOKUP(C41,Spisok!$A$1:$AA$7829,4,0)</f>
        <v>LAT</v>
      </c>
      <c r="H41" s="10">
        <v>205.17953290714047</v>
      </c>
      <c r="I41" s="10">
        <v>192.82842669485098</v>
      </c>
      <c r="J41" s="10">
        <v>152.52378814993784</v>
      </c>
      <c r="K41" s="10">
        <f>LARGE(M41:V41,1)+LARGE(M41:V41,2)+LARGE(M41:V41,3)+LARGE(M41:V41,4)+LARGE(M41:V41,5)</f>
        <v>52.134505413544019</v>
      </c>
      <c r="L41" s="5">
        <f>SUM(H41:K41)</f>
        <v>602.66625316547334</v>
      </c>
      <c r="M41" s="10">
        <f>VLOOKUP(C41,Spisok!$A$5:$AC$1630,7,0)</f>
        <v>0</v>
      </c>
      <c r="N41" s="10">
        <f>VLOOKUP(C41,Spisok!$A$5:$AC$1630,9,0)</f>
        <v>52.134505413544019</v>
      </c>
      <c r="O41" s="10">
        <f>VLOOKUP(C41,Spisok!$A$5:$AC$1630,11,0)</f>
        <v>0</v>
      </c>
      <c r="P41" s="10">
        <f>VLOOKUP(C41,Spisok!$A$5:$AC$1630,13,0)</f>
        <v>0</v>
      </c>
      <c r="Q41" s="10">
        <f>VLOOKUP(C41,Spisok!$A$5:$AC$1630,15,0)</f>
        <v>0</v>
      </c>
      <c r="R41" s="10">
        <f>VLOOKUP(C41,Spisok!$A$5:$AC$1630,17,0)</f>
        <v>0</v>
      </c>
      <c r="S41" s="10">
        <f>VLOOKUP(C41,Spisok!$A$5:$AC$1630,19,0)</f>
        <v>0</v>
      </c>
      <c r="T41" s="10">
        <f>VLOOKUP(C41,Spisok!$A$5:$AC$1630,21,0)</f>
        <v>0</v>
      </c>
      <c r="U41" s="10">
        <f>VLOOKUP(C41,Spisok!$A$5:$AC$1630,23,0)</f>
        <v>0</v>
      </c>
      <c r="V41" s="18">
        <f>VLOOKUP(C41,Spisok!$A$5:$AC$1630,25,0)</f>
        <v>0</v>
      </c>
      <c r="W41" s="16">
        <f>COUNTIFS(M41:V41,"&gt;0")</f>
        <v>1</v>
      </c>
    </row>
    <row r="42" spans="1:23" ht="12.75" customHeight="1">
      <c r="A42" s="13">
        <v>38</v>
      </c>
      <c r="B42" s="13">
        <v>55</v>
      </c>
      <c r="C42" s="60" t="s">
        <v>731</v>
      </c>
      <c r="D42" s="60" t="s">
        <v>256</v>
      </c>
      <c r="E42" s="65">
        <f>VLOOKUP(C42,Spisok!$A$1:$AA$7829,5,0)</f>
        <v>1484.8149435982186</v>
      </c>
      <c r="F42" s="43" t="str">
        <f>VLOOKUP(C42,Spisok!$A$1:$AA$7829,2,0)</f>
        <v>IM</v>
      </c>
      <c r="G42" s="44" t="str">
        <f>VLOOKUP(C42,Spisok!$A$1:$AA$7829,4,0)</f>
        <v>LAT</v>
      </c>
      <c r="H42" s="10">
        <v>169.06996753676015</v>
      </c>
      <c r="I42" s="10">
        <v>243.25541508106323</v>
      </c>
      <c r="J42" s="10">
        <v>111.14647916189605</v>
      </c>
      <c r="K42" s="10">
        <f>LARGE(M42:V42,1)+LARGE(M42:V42,2)+LARGE(M42:V42,3)+LARGE(M42:V42,4)+LARGE(M42:V42,5)</f>
        <v>54.028513331370078</v>
      </c>
      <c r="L42" s="5">
        <f>SUM(H42:K42)</f>
        <v>577.50037511108951</v>
      </c>
      <c r="M42" s="10">
        <f>VLOOKUP(C42,Spisok!$A$5:$AC$1630,7,0)</f>
        <v>0</v>
      </c>
      <c r="N42" s="10">
        <f>VLOOKUP(C42,Spisok!$A$5:$AC$1630,9,0)</f>
        <v>54.028513331370078</v>
      </c>
      <c r="O42" s="10">
        <f>VLOOKUP(C42,Spisok!$A$5:$AC$1630,11,0)</f>
        <v>0</v>
      </c>
      <c r="P42" s="10">
        <f>VLOOKUP(C42,Spisok!$A$5:$AC$1630,13,0)</f>
        <v>0</v>
      </c>
      <c r="Q42" s="10">
        <f>VLOOKUP(C42,Spisok!$A$5:$AC$1630,15,0)</f>
        <v>0</v>
      </c>
      <c r="R42" s="10">
        <f>VLOOKUP(C42,Spisok!$A$5:$AC$1630,17,0)</f>
        <v>0</v>
      </c>
      <c r="S42" s="10">
        <f>VLOOKUP(C42,Spisok!$A$5:$AC$1630,19,0)</f>
        <v>0</v>
      </c>
      <c r="T42" s="10">
        <f>VLOOKUP(C42,Spisok!$A$5:$AC$1630,21,0)</f>
        <v>0</v>
      </c>
      <c r="U42" s="10">
        <f>VLOOKUP(C42,Spisok!$A$5:$AC$1630,23,0)</f>
        <v>0</v>
      </c>
      <c r="V42" s="18">
        <f>VLOOKUP(C42,Spisok!$A$5:$AC$1630,25,0)</f>
        <v>0</v>
      </c>
      <c r="W42" s="16">
        <f>COUNTIFS(M42:V42,"&gt;0")</f>
        <v>1</v>
      </c>
    </row>
    <row r="43" spans="1:23" s="57" customFormat="1" ht="12.75" customHeight="1">
      <c r="A43" s="13">
        <v>39</v>
      </c>
      <c r="B43" s="13">
        <v>87</v>
      </c>
      <c r="C43" s="60" t="s">
        <v>534</v>
      </c>
      <c r="D43" s="60" t="s">
        <v>533</v>
      </c>
      <c r="E43" s="65">
        <f>VLOOKUP(C43,Spisok!$A$1:$AA$7829,5,0)</f>
        <v>1467.190017871764</v>
      </c>
      <c r="F43" s="43">
        <f>VLOOKUP(C43,Spisok!$A$1:$AA$7829,2,0)</f>
        <v>0</v>
      </c>
      <c r="G43" s="44" t="str">
        <f>VLOOKUP(C43,Spisok!$A$1:$AA$7829,4,0)</f>
        <v>EST</v>
      </c>
      <c r="H43" s="10">
        <v>207.59764778083095</v>
      </c>
      <c r="I43" s="10">
        <v>33.678756476683937</v>
      </c>
      <c r="J43" s="10">
        <v>297.41960612263728</v>
      </c>
      <c r="K43" s="10">
        <f>LARGE(M43:V43,1)+LARGE(M43:V43,2)+LARGE(M43:V43,3)+LARGE(M43:V43,4)+LARGE(M43:V43,5)</f>
        <v>35.310431725138343</v>
      </c>
      <c r="L43" s="5">
        <f>SUM(H43:K43)</f>
        <v>574.00644210529049</v>
      </c>
      <c r="M43" s="10">
        <f>VLOOKUP(C43,Spisok!$A$5:$AC$1630,7,0)</f>
        <v>0</v>
      </c>
      <c r="N43" s="10">
        <f>VLOOKUP(C43,Spisok!$A$5:$AC$1630,9,0)</f>
        <v>35.310431725138343</v>
      </c>
      <c r="O43" s="10">
        <f>VLOOKUP(C43,Spisok!$A$5:$AC$1630,11,0)</f>
        <v>0</v>
      </c>
      <c r="P43" s="10">
        <f>VLOOKUP(C43,Spisok!$A$5:$AC$1630,13,0)</f>
        <v>0</v>
      </c>
      <c r="Q43" s="10">
        <f>VLOOKUP(C43,Spisok!$A$5:$AC$1630,15,0)</f>
        <v>0</v>
      </c>
      <c r="R43" s="10">
        <f>VLOOKUP(C43,Spisok!$A$5:$AC$1630,17,0)</f>
        <v>0</v>
      </c>
      <c r="S43" s="10">
        <f>VLOOKUP(C43,Spisok!$A$5:$AC$1630,19,0)</f>
        <v>0</v>
      </c>
      <c r="T43" s="10">
        <f>VLOOKUP(C43,Spisok!$A$5:$AC$1630,21,0)</f>
        <v>0</v>
      </c>
      <c r="U43" s="10">
        <f>VLOOKUP(C43,Spisok!$A$5:$AC$1630,23,0)</f>
        <v>0</v>
      </c>
      <c r="V43" s="18">
        <f>VLOOKUP(C43,Spisok!$A$5:$AC$1630,25,0)</f>
        <v>0</v>
      </c>
      <c r="W43" s="16">
        <f>COUNTIFS(M43:V43,"&gt;0")</f>
        <v>1</v>
      </c>
    </row>
    <row r="44" spans="1:23" ht="12.75" customHeight="1">
      <c r="A44" s="13">
        <v>40</v>
      </c>
      <c r="B44" s="13">
        <v>43</v>
      </c>
      <c r="C44" s="46" t="s">
        <v>130</v>
      </c>
      <c r="D44" s="46"/>
      <c r="E44" s="65">
        <f>VLOOKUP(C44,Spisok!$A$1:$AA$7829,5,0)</f>
        <v>1691.9742405531156</v>
      </c>
      <c r="F44" s="43" t="str">
        <f>VLOOKUP(C44,Spisok!$A$1:$AA$7829,2,0)</f>
        <v>IM</v>
      </c>
      <c r="G44" s="44" t="str">
        <f>VLOOKUP(C44,Spisok!$A$1:$AA$7829,4,0)</f>
        <v>LAT</v>
      </c>
      <c r="H44" s="10"/>
      <c r="I44" s="10">
        <v>233.96880929298777</v>
      </c>
      <c r="J44" s="10">
        <v>273.45075188162804</v>
      </c>
      <c r="K44" s="10">
        <f>LARGE(M44:V44,1)+LARGE(M44:V44,2)+LARGE(M44:V44,3)+LARGE(M44:V44,4)+LARGE(M44:V44,5)</f>
        <v>64.856051965982076</v>
      </c>
      <c r="L44" s="5">
        <f>SUM(H44:K44)</f>
        <v>572.2756131405979</v>
      </c>
      <c r="M44" s="10">
        <f>VLOOKUP(C44,Spisok!$A$5:$AC$1630,7,0)</f>
        <v>0</v>
      </c>
      <c r="N44" s="10">
        <f>VLOOKUP(C44,Spisok!$A$5:$AC$1630,9,0)</f>
        <v>64.856051965982076</v>
      </c>
      <c r="O44" s="10">
        <f>VLOOKUP(C44,Spisok!$A$5:$AC$1630,11,0)</f>
        <v>0</v>
      </c>
      <c r="P44" s="10">
        <f>VLOOKUP(C44,Spisok!$A$5:$AC$1630,13,0)</f>
        <v>0</v>
      </c>
      <c r="Q44" s="10">
        <f>VLOOKUP(C44,Spisok!$A$5:$AC$1630,15,0)</f>
        <v>0</v>
      </c>
      <c r="R44" s="10">
        <f>VLOOKUP(C44,Spisok!$A$5:$AC$1630,17,0)</f>
        <v>0</v>
      </c>
      <c r="S44" s="10">
        <f>VLOOKUP(C44,Spisok!$A$5:$AC$1630,19,0)</f>
        <v>0</v>
      </c>
      <c r="T44" s="10">
        <f>VLOOKUP(C44,Spisok!$A$5:$AC$1630,21,0)</f>
        <v>0</v>
      </c>
      <c r="U44" s="10">
        <f>VLOOKUP(C44,Spisok!$A$5:$AC$1630,23,0)</f>
        <v>0</v>
      </c>
      <c r="V44" s="18">
        <f>VLOOKUP(C44,Spisok!$A$5:$AC$1630,25,0)</f>
        <v>0</v>
      </c>
      <c r="W44" s="16">
        <f>COUNTIFS(M44:V44,"&gt;0")</f>
        <v>1</v>
      </c>
    </row>
    <row r="45" spans="1:23" ht="12.75" customHeight="1">
      <c r="A45" s="13">
        <v>41</v>
      </c>
      <c r="B45" s="13">
        <v>153</v>
      </c>
      <c r="C45" s="60" t="s">
        <v>589</v>
      </c>
      <c r="D45" s="60" t="s">
        <v>649</v>
      </c>
      <c r="E45" s="65">
        <f>VLOOKUP(C45,Spisok!$A$1:$AA$7829,5,0)</f>
        <v>1381.7752863198486</v>
      </c>
      <c r="F45" s="43">
        <f>VLOOKUP(C45,Spisok!$A$1:$AA$7829,2,0)</f>
        <v>0</v>
      </c>
      <c r="G45" s="44" t="str">
        <f>VLOOKUP(C45,Spisok!$A$1:$AA$7829,4,0)</f>
        <v>LAT</v>
      </c>
      <c r="H45" s="10">
        <v>180.39602061871986</v>
      </c>
      <c r="I45" s="10">
        <v>200.93781072788244</v>
      </c>
      <c r="J45" s="10">
        <v>179.17762244052372</v>
      </c>
      <c r="K45" s="10">
        <f>LARGE(M45:V45,1)+LARGE(M45:V45,2)+LARGE(M45:V45,3)+LARGE(M45:V45,4)+LARGE(M45:V45,5)</f>
        <v>6.5914266197417408</v>
      </c>
      <c r="L45" s="5">
        <f>SUM(H45:K45)</f>
        <v>567.10288040686771</v>
      </c>
      <c r="M45" s="10">
        <f>VLOOKUP(C45,Spisok!$A$5:$AC$1630,7,0)</f>
        <v>0</v>
      </c>
      <c r="N45" s="10">
        <f>VLOOKUP(C45,Spisok!$A$5:$AC$1630,9,0)</f>
        <v>6.5914266197417408</v>
      </c>
      <c r="O45" s="10">
        <f>VLOOKUP(C45,Spisok!$A$5:$AC$1630,11,0)</f>
        <v>0</v>
      </c>
      <c r="P45" s="10">
        <f>VLOOKUP(C45,Spisok!$A$5:$AC$1630,13,0)</f>
        <v>0</v>
      </c>
      <c r="Q45" s="10">
        <f>VLOOKUP(C45,Spisok!$A$5:$AC$1630,15,0)</f>
        <v>0</v>
      </c>
      <c r="R45" s="10">
        <f>VLOOKUP(C45,Spisok!$A$5:$AC$1630,17,0)</f>
        <v>0</v>
      </c>
      <c r="S45" s="10">
        <f>VLOOKUP(C45,Spisok!$A$5:$AC$1630,19,0)</f>
        <v>0</v>
      </c>
      <c r="T45" s="10">
        <f>VLOOKUP(C45,Spisok!$A$5:$AC$1630,21,0)</f>
        <v>0</v>
      </c>
      <c r="U45" s="10">
        <f>VLOOKUP(C45,Spisok!$A$5:$AC$1630,23,0)</f>
        <v>0</v>
      </c>
      <c r="V45" s="18">
        <f>VLOOKUP(C45,Spisok!$A$5:$AC$1630,25,0)</f>
        <v>0</v>
      </c>
      <c r="W45" s="16">
        <f>COUNTIFS(M45:V45,"&gt;0")</f>
        <v>1</v>
      </c>
    </row>
    <row r="46" spans="1:23" ht="12.75" customHeight="1">
      <c r="A46" s="13">
        <v>42</v>
      </c>
      <c r="B46" s="13"/>
      <c r="C46" s="46" t="s">
        <v>939</v>
      </c>
      <c r="D46" s="46"/>
      <c r="E46" s="65">
        <f>VLOOKUP(C46,Spisok!$A$1:$AA$7829,5,0)</f>
        <v>1609.6430830713105</v>
      </c>
      <c r="F46" s="43">
        <f>VLOOKUP(C46,Spisok!$A$1:$AA$7829,2,0)</f>
        <v>0</v>
      </c>
      <c r="G46" s="44" t="str">
        <f>VLOOKUP(C46,Spisok!$A$1:$AA$7829,4,0)</f>
        <v>EST</v>
      </c>
      <c r="H46" s="10">
        <v>146.46651444546035</v>
      </c>
      <c r="I46" s="10">
        <v>242.64988157510024</v>
      </c>
      <c r="J46" s="10">
        <v>172.3766063389015</v>
      </c>
      <c r="K46" s="10">
        <f>LARGE(M46:V46,1)+LARGE(M46:V46,2)+LARGE(M46:V46,3)+LARGE(M46:V46,4)+LARGE(M46:V46,5)</f>
        <v>0</v>
      </c>
      <c r="L46" s="5">
        <f>SUM(H46:K46)</f>
        <v>561.49300235946214</v>
      </c>
      <c r="M46" s="10">
        <f>VLOOKUP(C46,Spisok!$A$5:$AC$1630,7,0)</f>
        <v>0</v>
      </c>
      <c r="N46" s="10">
        <f>VLOOKUP(C46,Spisok!$A$5:$AC$1630,9,0)</f>
        <v>0</v>
      </c>
      <c r="O46" s="10">
        <f>VLOOKUP(C46,Spisok!$A$5:$AC$1630,11,0)</f>
        <v>0</v>
      </c>
      <c r="P46" s="10">
        <f>VLOOKUP(C46,Spisok!$A$5:$AC$1630,13,0)</f>
        <v>0</v>
      </c>
      <c r="Q46" s="10">
        <f>VLOOKUP(C46,Spisok!$A$5:$AC$1630,15,0)</f>
        <v>0</v>
      </c>
      <c r="R46" s="10">
        <f>VLOOKUP(C46,Spisok!$A$5:$AC$1630,17,0)</f>
        <v>0</v>
      </c>
      <c r="S46" s="10">
        <f>VLOOKUP(C46,Spisok!$A$5:$AC$1630,19,0)</f>
        <v>0</v>
      </c>
      <c r="T46" s="10">
        <f>VLOOKUP(C46,Spisok!$A$5:$AC$1630,21,0)</f>
        <v>0</v>
      </c>
      <c r="U46" s="10">
        <f>VLOOKUP(C46,Spisok!$A$5:$AC$1630,23,0)</f>
        <v>0</v>
      </c>
      <c r="V46" s="18">
        <f>VLOOKUP(C46,Spisok!$A$5:$AC$1630,25,0)</f>
        <v>0</v>
      </c>
      <c r="W46" s="16">
        <f>COUNTIFS(M46:V46,"&gt;0")</f>
        <v>0</v>
      </c>
    </row>
    <row r="47" spans="1:23" ht="12.75" customHeight="1">
      <c r="A47" s="13">
        <v>43</v>
      </c>
      <c r="B47" s="13">
        <v>26</v>
      </c>
      <c r="C47" s="60" t="s">
        <v>18</v>
      </c>
      <c r="D47" s="60" t="s">
        <v>240</v>
      </c>
      <c r="E47" s="65">
        <f>VLOOKUP(C47,Spisok!$A$1:$AA$7829,5,0)</f>
        <v>1432.7246503867482</v>
      </c>
      <c r="F47" s="43" t="str">
        <f>VLOOKUP(C47,Spisok!$A$1:$AA$7829,2,0)</f>
        <v>IM</v>
      </c>
      <c r="G47" s="44" t="str">
        <f>VLOOKUP(C47,Spisok!$A$1:$AA$7829,4,0)</f>
        <v>EST</v>
      </c>
      <c r="H47" s="98">
        <v>138.25181572659324</v>
      </c>
      <c r="I47" s="10">
        <v>181.47596264944005</v>
      </c>
      <c r="J47" s="10">
        <v>139.16571134050366</v>
      </c>
      <c r="K47" s="10">
        <f>LARGE(M47:V47,1)+LARGE(M47:V47,2)+LARGE(M47:V47,3)+LARGE(M47:V47,4)+LARGE(M47:V47,5)</f>
        <v>78.238698523778709</v>
      </c>
      <c r="L47" s="5">
        <f>SUM(H47:K47)</f>
        <v>537.1321882403156</v>
      </c>
      <c r="M47" s="10">
        <f>VLOOKUP(C47,Spisok!$A$5:$AC$1630,7,0)</f>
        <v>43.904148449754693</v>
      </c>
      <c r="N47" s="10">
        <f>VLOOKUP(C47,Spisok!$A$5:$AC$1630,9,0)</f>
        <v>34.334550074024008</v>
      </c>
      <c r="O47" s="10">
        <f>VLOOKUP(C47,Spisok!$A$5:$AC$1630,11,0)</f>
        <v>0</v>
      </c>
      <c r="P47" s="10">
        <f>VLOOKUP(C47,Spisok!$A$5:$AC$1630,13,0)</f>
        <v>0</v>
      </c>
      <c r="Q47" s="10">
        <f>VLOOKUP(C47,Spisok!$A$5:$AC$1630,15,0)</f>
        <v>0</v>
      </c>
      <c r="R47" s="10">
        <f>VLOOKUP(C47,Spisok!$A$5:$AC$1630,17,0)</f>
        <v>0</v>
      </c>
      <c r="S47" s="10">
        <f>VLOOKUP(C47,Spisok!$A$5:$AC$1630,19,0)</f>
        <v>0</v>
      </c>
      <c r="T47" s="10">
        <f>VLOOKUP(C47,Spisok!$A$5:$AC$1630,21,0)</f>
        <v>0</v>
      </c>
      <c r="U47" s="10">
        <f>VLOOKUP(C47,Spisok!$A$5:$AC$1630,23,0)</f>
        <v>0</v>
      </c>
      <c r="V47" s="18">
        <f>VLOOKUP(C47,Spisok!$A$5:$AC$1630,25,0)</f>
        <v>0</v>
      </c>
      <c r="W47" s="16">
        <f>COUNTIFS(M47:V47,"&gt;0")</f>
        <v>2</v>
      </c>
    </row>
    <row r="48" spans="1:23" ht="12.75" customHeight="1">
      <c r="A48" s="13">
        <v>44</v>
      </c>
      <c r="B48" s="13">
        <v>32</v>
      </c>
      <c r="C48" s="46" t="s">
        <v>1023</v>
      </c>
      <c r="D48" s="46"/>
      <c r="E48" s="65">
        <f>VLOOKUP(C48,Spisok!$A$1:$AA$7829,5,0)</f>
        <v>1465.8402162619436</v>
      </c>
      <c r="F48" s="43">
        <f>VLOOKUP(C48,Spisok!$A$1:$AA$7829,2,0)</f>
        <v>0</v>
      </c>
      <c r="G48" s="44" t="str">
        <f>VLOOKUP(C48,Spisok!$A$1:$AA$7829,4,0)</f>
        <v>LAT</v>
      </c>
      <c r="H48" s="10">
        <v>52.934025275833818</v>
      </c>
      <c r="I48" s="10">
        <v>140.358097719471</v>
      </c>
      <c r="J48" s="10">
        <v>262.24317055170474</v>
      </c>
      <c r="K48" s="10">
        <f>LARGE(M48:V48,1)+LARGE(M48:V48,2)+LARGE(M48:V48,3)+LARGE(M48:V48,4)+LARGE(M48:V48,5)</f>
        <v>75.834469233520736</v>
      </c>
      <c r="L48" s="5">
        <f>SUM(H48:K48)</f>
        <v>531.36976278053032</v>
      </c>
      <c r="M48" s="10">
        <f>VLOOKUP(C48,Spisok!$A$5:$AC$1630,7,0)</f>
        <v>46.728847435043299</v>
      </c>
      <c r="N48" s="10">
        <f>VLOOKUP(C48,Spisok!$A$5:$AC$1630,9,0)</f>
        <v>29.10562179847744</v>
      </c>
      <c r="O48" s="10">
        <f>VLOOKUP(C48,Spisok!$A$5:$AC$1630,11,0)</f>
        <v>0</v>
      </c>
      <c r="P48" s="10">
        <f>VLOOKUP(C48,Spisok!$A$5:$AC$1630,13,0)</f>
        <v>0</v>
      </c>
      <c r="Q48" s="10">
        <f>VLOOKUP(C48,Spisok!$A$5:$AC$1630,15,0)</f>
        <v>0</v>
      </c>
      <c r="R48" s="10">
        <f>VLOOKUP(C48,Spisok!$A$5:$AC$1630,17,0)</f>
        <v>0</v>
      </c>
      <c r="S48" s="10">
        <f>VLOOKUP(C48,Spisok!$A$5:$AC$1630,19,0)</f>
        <v>0</v>
      </c>
      <c r="T48" s="10">
        <f>VLOOKUP(C48,Spisok!$A$5:$AC$1630,21,0)</f>
        <v>0</v>
      </c>
      <c r="U48" s="10">
        <f>VLOOKUP(C48,Spisok!$A$5:$AC$1630,23,0)</f>
        <v>0</v>
      </c>
      <c r="V48" s="18">
        <f>VLOOKUP(C48,Spisok!$A$5:$AC$1630,25,0)</f>
        <v>0</v>
      </c>
      <c r="W48" s="16">
        <f>COUNTIFS(M48:V48,"&gt;0")</f>
        <v>2</v>
      </c>
    </row>
    <row r="49" spans="1:23" ht="12.75" customHeight="1">
      <c r="A49" s="13">
        <v>45</v>
      </c>
      <c r="B49" s="13">
        <v>71</v>
      </c>
      <c r="C49" s="60" t="s">
        <v>616</v>
      </c>
      <c r="D49" s="60" t="s">
        <v>644</v>
      </c>
      <c r="E49" s="65">
        <f>VLOOKUP(C49,Spisok!$A$1:$AA$7829,5,0)</f>
        <v>1575.2041597600476</v>
      </c>
      <c r="F49" s="43">
        <f>VLOOKUP(C49,Spisok!$A$1:$AA$7829,2,0)</f>
        <v>0</v>
      </c>
      <c r="G49" s="44" t="str">
        <f>VLOOKUP(C49,Spisok!$A$1:$AA$7829,4,0)</f>
        <v>LAT</v>
      </c>
      <c r="H49" s="10">
        <v>223.25510441257089</v>
      </c>
      <c r="I49" s="10">
        <v>147.00414733182564</v>
      </c>
      <c r="J49" s="10">
        <v>106.94008874238719</v>
      </c>
      <c r="K49" s="10">
        <f>LARGE(M49:V49,1)+LARGE(M49:V49,2)+LARGE(M49:V49,3)+LARGE(M49:V49,4)+LARGE(M49:V49,5)</f>
        <v>44.590382282544361</v>
      </c>
      <c r="L49" s="5">
        <f>SUM(H49:K49)</f>
        <v>521.78972276932814</v>
      </c>
      <c r="M49" s="10">
        <f>VLOOKUP(C49,Spisok!$A$5:$AC$1630,7,0)</f>
        <v>0</v>
      </c>
      <c r="N49" s="10">
        <f>VLOOKUP(C49,Spisok!$A$5:$AC$1630,9,0)</f>
        <v>44.590382282544361</v>
      </c>
      <c r="O49" s="10">
        <f>VLOOKUP(C49,Spisok!$A$5:$AC$1630,11,0)</f>
        <v>0</v>
      </c>
      <c r="P49" s="10">
        <f>VLOOKUP(C49,Spisok!$A$5:$AC$1630,13,0)</f>
        <v>0</v>
      </c>
      <c r="Q49" s="10">
        <f>VLOOKUP(C49,Spisok!$A$5:$AC$1630,15,0)</f>
        <v>0</v>
      </c>
      <c r="R49" s="10">
        <f>VLOOKUP(C49,Spisok!$A$5:$AC$1630,17,0)</f>
        <v>0</v>
      </c>
      <c r="S49" s="10">
        <f>VLOOKUP(C49,Spisok!$A$5:$AC$1630,19,0)</f>
        <v>0</v>
      </c>
      <c r="T49" s="10">
        <f>VLOOKUP(C49,Spisok!$A$5:$AC$1630,21,0)</f>
        <v>0</v>
      </c>
      <c r="U49" s="10">
        <f>VLOOKUP(C49,Spisok!$A$5:$AC$1630,23,0)</f>
        <v>0</v>
      </c>
      <c r="V49" s="18">
        <f>VLOOKUP(C49,Spisok!$A$5:$AC$1630,25,0)</f>
        <v>0</v>
      </c>
      <c r="W49" s="16">
        <f>COUNTIFS(M49:V49,"&gt;0")</f>
        <v>1</v>
      </c>
    </row>
    <row r="50" spans="1:23" ht="12.75" customHeight="1">
      <c r="A50" s="13">
        <v>46</v>
      </c>
      <c r="B50" s="13"/>
      <c r="C50" s="60" t="s">
        <v>134</v>
      </c>
      <c r="D50" s="60" t="s">
        <v>241</v>
      </c>
      <c r="E50" s="65">
        <f>VLOOKUP(C50,Spisok!$A$1:$AA$7829,5,0)</f>
        <v>1713</v>
      </c>
      <c r="F50" s="43" t="str">
        <f>VLOOKUP(C50,Spisok!$A$1:$AA$7829,2,0)</f>
        <v>GM</v>
      </c>
      <c r="G50" s="44" t="str">
        <f>VLOOKUP(C50,Spisok!$A$1:$AA$7829,4,0)</f>
        <v>LAT</v>
      </c>
      <c r="H50" s="10">
        <v>113.25297504190311</v>
      </c>
      <c r="I50" s="10">
        <v>150.42915472769823</v>
      </c>
      <c r="J50" s="10">
        <v>252.06954428661879</v>
      </c>
      <c r="K50" s="10">
        <f>LARGE(M50:V50,1)+LARGE(M50:V50,2)+LARGE(M50:V50,3)+LARGE(M50:V50,4)+LARGE(M50:V50,5)</f>
        <v>0</v>
      </c>
      <c r="L50" s="5">
        <f>SUM(H50:K50)</f>
        <v>515.75167405622017</v>
      </c>
      <c r="M50" s="10">
        <f>VLOOKUP(C50,Spisok!$A$5:$AC$1630,7,0)</f>
        <v>0</v>
      </c>
      <c r="N50" s="10">
        <f>VLOOKUP(C50,Spisok!$A$5:$AC$1630,9,0)</f>
        <v>0</v>
      </c>
      <c r="O50" s="10">
        <f>VLOOKUP(C50,Spisok!$A$5:$AC$1630,11,0)</f>
        <v>0</v>
      </c>
      <c r="P50" s="10">
        <f>VLOOKUP(C50,Spisok!$A$5:$AC$1630,13,0)</f>
        <v>0</v>
      </c>
      <c r="Q50" s="10">
        <f>VLOOKUP(C50,Spisok!$A$5:$AC$1630,15,0)</f>
        <v>0</v>
      </c>
      <c r="R50" s="10">
        <f>VLOOKUP(C50,Spisok!$A$5:$AC$1630,17,0)</f>
        <v>0</v>
      </c>
      <c r="S50" s="10">
        <f>VLOOKUP(C50,Spisok!$A$5:$AC$1630,19,0)</f>
        <v>0</v>
      </c>
      <c r="T50" s="10">
        <f>VLOOKUP(C50,Spisok!$A$5:$AC$1630,21,0)</f>
        <v>0</v>
      </c>
      <c r="U50" s="10">
        <f>VLOOKUP(C50,Spisok!$A$5:$AC$1630,23,0)</f>
        <v>0</v>
      </c>
      <c r="V50" s="18">
        <f>VLOOKUP(C50,Spisok!$A$5:$AC$1630,25,0)</f>
        <v>0</v>
      </c>
      <c r="W50" s="16">
        <f>COUNTIFS(M50:V50,"&gt;0")</f>
        <v>0</v>
      </c>
    </row>
    <row r="51" spans="1:23" ht="12.75" customHeight="1">
      <c r="A51" s="13">
        <v>47</v>
      </c>
      <c r="B51" s="13">
        <v>48</v>
      </c>
      <c r="C51" s="60" t="s">
        <v>982</v>
      </c>
      <c r="D51" s="60"/>
      <c r="E51" s="65">
        <f>VLOOKUP(C51,Spisok!$A$1:$AA$7829,5,0)</f>
        <v>1561.0583914750575</v>
      </c>
      <c r="F51" s="43">
        <f>VLOOKUP(C51,Spisok!$A$1:$AA$7829,2,0)</f>
        <v>0</v>
      </c>
      <c r="G51" s="8" t="str">
        <f>VLOOKUP(C51,Spisok!$A$1:$AA$7829,4,0)</f>
        <v>EST</v>
      </c>
      <c r="H51" s="10">
        <v>0</v>
      </c>
      <c r="I51" s="10">
        <v>199.94211430827718</v>
      </c>
      <c r="J51" s="10">
        <v>252.09703976131567</v>
      </c>
      <c r="K51" s="10">
        <f>LARGE(M51:V51,1)+LARGE(M51:V51,2)+LARGE(M51:V51,3)+LARGE(M51:V51,4)+LARGE(M51:V51,5)</f>
        <v>59.472067462559686</v>
      </c>
      <c r="L51" s="5">
        <f>SUM(H51:K51)</f>
        <v>511.51122153215255</v>
      </c>
      <c r="M51" s="10">
        <f>VLOOKUP(C51,Spisok!$A$5:$AC$1630,7,0)</f>
        <v>0</v>
      </c>
      <c r="N51" s="10">
        <f>VLOOKUP(C51,Spisok!$A$5:$AC$1630,9,0)</f>
        <v>59.472067462559686</v>
      </c>
      <c r="O51" s="10">
        <f>VLOOKUP(C51,Spisok!$A$5:$AC$1630,11,0)</f>
        <v>0</v>
      </c>
      <c r="P51" s="10">
        <f>VLOOKUP(C51,Spisok!$A$5:$AC$1630,13,0)</f>
        <v>0</v>
      </c>
      <c r="Q51" s="10">
        <f>VLOOKUP(C51,Spisok!$A$5:$AC$1630,15,0)</f>
        <v>0</v>
      </c>
      <c r="R51" s="10">
        <f>VLOOKUP(C51,Spisok!$A$5:$AC$1630,17,0)</f>
        <v>0</v>
      </c>
      <c r="S51" s="10">
        <f>VLOOKUP(C51,Spisok!$A$5:$AC$1630,19,0)</f>
        <v>0</v>
      </c>
      <c r="T51" s="10">
        <f>VLOOKUP(C51,Spisok!$A$5:$AC$1630,21,0)</f>
        <v>0</v>
      </c>
      <c r="U51" s="10">
        <f>VLOOKUP(C51,Spisok!$A$5:$AC$1630,23,0)</f>
        <v>0</v>
      </c>
      <c r="V51" s="18">
        <f>VLOOKUP(C51,Spisok!$A$5:$AC$1630,25,0)</f>
        <v>0</v>
      </c>
      <c r="W51" s="16">
        <f>COUNTIFS(M51:V51,"&gt;0")</f>
        <v>1</v>
      </c>
    </row>
    <row r="52" spans="1:23" ht="12.75" customHeight="1">
      <c r="A52" s="13">
        <v>48</v>
      </c>
      <c r="B52" s="13"/>
      <c r="C52" s="60" t="s">
        <v>690</v>
      </c>
      <c r="D52" s="60" t="s">
        <v>1027</v>
      </c>
      <c r="E52" s="65">
        <f>VLOOKUP(C52,Spisok!$A$1:$AA$7829,5,0)</f>
        <v>1760.3325961536086</v>
      </c>
      <c r="F52" s="43">
        <f>VLOOKUP(C52,Spisok!$A$1:$AA$7829,2,0)</f>
        <v>0</v>
      </c>
      <c r="G52" s="44" t="str">
        <f>VLOOKUP(C52,Spisok!$A$1:$AA$7829,4,0)</f>
        <v>LAT</v>
      </c>
      <c r="H52" s="10">
        <v>0</v>
      </c>
      <c r="I52" s="10">
        <v>438.14908751380653</v>
      </c>
      <c r="J52" s="10">
        <v>68.213491475166791</v>
      </c>
      <c r="K52" s="10">
        <f>LARGE(M52:V52,1)+LARGE(M52:V52,2)+LARGE(M52:V52,3)+LARGE(M52:V52,4)+LARGE(M52:V52,5)</f>
        <v>0</v>
      </c>
      <c r="L52" s="5">
        <f>SUM(H52:K52)</f>
        <v>506.36257898897333</v>
      </c>
      <c r="M52" s="10">
        <f>VLOOKUP(C52,Spisok!$A$5:$AC$1630,7,0)</f>
        <v>0</v>
      </c>
      <c r="N52" s="10">
        <f>VLOOKUP(C52,Spisok!$A$5:$AC$1630,9,0)</f>
        <v>0</v>
      </c>
      <c r="O52" s="10">
        <f>VLOOKUP(C52,Spisok!$A$5:$AC$1630,11,0)</f>
        <v>0</v>
      </c>
      <c r="P52" s="10">
        <f>VLOOKUP(C52,Spisok!$A$5:$AC$1630,13,0)</f>
        <v>0</v>
      </c>
      <c r="Q52" s="10">
        <f>VLOOKUP(C52,Spisok!$A$5:$AC$1630,15,0)</f>
        <v>0</v>
      </c>
      <c r="R52" s="10">
        <f>VLOOKUP(C52,Spisok!$A$5:$AC$1630,17,0)</f>
        <v>0</v>
      </c>
      <c r="S52" s="10">
        <f>VLOOKUP(C52,Spisok!$A$5:$AC$1630,19,0)</f>
        <v>0</v>
      </c>
      <c r="T52" s="10">
        <f>VLOOKUP(C52,Spisok!$A$5:$AC$1630,21,0)</f>
        <v>0</v>
      </c>
      <c r="U52" s="10">
        <f>VLOOKUP(C52,Spisok!$A$5:$AC$1630,23,0)</f>
        <v>0</v>
      </c>
      <c r="V52" s="18">
        <f>VLOOKUP(C52,Spisok!$A$5:$AC$1630,25,0)</f>
        <v>0</v>
      </c>
      <c r="W52" s="16">
        <f>COUNTIFS(M52:V52,"&gt;0")</f>
        <v>0</v>
      </c>
    </row>
    <row r="53" spans="1:23" ht="12.75" customHeight="1">
      <c r="A53" s="13">
        <v>49</v>
      </c>
      <c r="B53" s="13"/>
      <c r="C53" s="60" t="s">
        <v>1049</v>
      </c>
      <c r="D53" s="60"/>
      <c r="E53" s="65">
        <f>VLOOKUP(C53,Spisok!$A$1:$AA$7829,5,0)</f>
        <v>1599</v>
      </c>
      <c r="F53" s="43">
        <f>VLOOKUP(C53,Spisok!$A$1:$AA$7829,2,0)</f>
        <v>0</v>
      </c>
      <c r="G53" s="8" t="str">
        <f>VLOOKUP(C53,Spisok!$A$1:$AA$7829,4,0)</f>
        <v>LAT</v>
      </c>
      <c r="H53" s="10">
        <v>130.70809247693117</v>
      </c>
      <c r="I53" s="10">
        <v>178.37281758409819</v>
      </c>
      <c r="J53" s="10">
        <v>179.30410760991879</v>
      </c>
      <c r="K53" s="10">
        <f>LARGE(M53:V53,1)+LARGE(M53:V53,2)+LARGE(M53:V53,3)+LARGE(M53:V53,4)+LARGE(M53:V53,5)</f>
        <v>0</v>
      </c>
      <c r="L53" s="5">
        <f>SUM(H53:K53)</f>
        <v>488.38501767094817</v>
      </c>
      <c r="M53" s="10">
        <f>VLOOKUP(C53,Spisok!$A$5:$AC$1630,7,0)</f>
        <v>0</v>
      </c>
      <c r="N53" s="10">
        <f>VLOOKUP(C53,Spisok!$A$5:$AC$1630,9,0)</f>
        <v>0</v>
      </c>
      <c r="O53" s="10">
        <f>VLOOKUP(C53,Spisok!$A$5:$AC$1630,11,0)</f>
        <v>0</v>
      </c>
      <c r="P53" s="10">
        <f>VLOOKUP(C53,Spisok!$A$5:$AC$1630,13,0)</f>
        <v>0</v>
      </c>
      <c r="Q53" s="10">
        <f>VLOOKUP(C53,Spisok!$A$5:$AC$1630,15,0)</f>
        <v>0</v>
      </c>
      <c r="R53" s="10">
        <f>VLOOKUP(C53,Spisok!$A$5:$AC$1630,17,0)</f>
        <v>0</v>
      </c>
      <c r="S53" s="10">
        <f>VLOOKUP(C53,Spisok!$A$5:$AC$1630,19,0)</f>
        <v>0</v>
      </c>
      <c r="T53" s="10">
        <f>VLOOKUP(C53,Spisok!$A$5:$AC$1630,21,0)</f>
        <v>0</v>
      </c>
      <c r="U53" s="10">
        <f>VLOOKUP(C53,Spisok!$A$5:$AC$1630,23,0)</f>
        <v>0</v>
      </c>
      <c r="V53" s="18">
        <f>VLOOKUP(C53,Spisok!$A$5:$AC$1630,25,0)</f>
        <v>0</v>
      </c>
      <c r="W53" s="16">
        <f>COUNTIFS(M53:V53,"&gt;0")</f>
        <v>0</v>
      </c>
    </row>
    <row r="54" spans="1:23" ht="12.75" customHeight="1">
      <c r="A54" s="13">
        <v>50</v>
      </c>
      <c r="B54" s="13">
        <v>16</v>
      </c>
      <c r="C54" s="60" t="s">
        <v>306</v>
      </c>
      <c r="D54" s="60" t="s">
        <v>331</v>
      </c>
      <c r="E54" s="65">
        <f>VLOOKUP(C54,Spisok!$A$1:$AA$7829,5,0)</f>
        <v>1498.2677891004907</v>
      </c>
      <c r="F54" s="43">
        <f>VLOOKUP(C54,Spisok!$A$1:$AA$7829,2,0)</f>
        <v>0</v>
      </c>
      <c r="G54" s="44" t="str">
        <f>VLOOKUP(C54,Spisok!$A$1:$AA$7829,4,0)</f>
        <v>LAT</v>
      </c>
      <c r="H54" s="10">
        <v>157.25172365635251</v>
      </c>
      <c r="I54" s="10">
        <v>96.793000106158047</v>
      </c>
      <c r="J54" s="10">
        <v>136.3401005530832</v>
      </c>
      <c r="K54" s="10">
        <f>LARGE(M54:V54,1)+LARGE(M54:V54,2)+LARGE(M54:V54,3)+LARGE(M54:V54,4)+LARGE(M54:V54,5)</f>
        <v>88.171151242231005</v>
      </c>
      <c r="L54" s="5">
        <f>SUM(H54:K54)</f>
        <v>478.55597555782475</v>
      </c>
      <c r="M54" s="10">
        <f>VLOOKUP(C54,Spisok!$A$5:$AC$1630,7,0)</f>
        <v>33.495276653171388</v>
      </c>
      <c r="N54" s="10">
        <f>VLOOKUP(C54,Spisok!$A$5:$AC$1630,9,0)</f>
        <v>54.675874589059617</v>
      </c>
      <c r="O54" s="10">
        <f>VLOOKUP(C54,Spisok!$A$5:$AC$1630,11,0)</f>
        <v>0</v>
      </c>
      <c r="P54" s="10">
        <f>VLOOKUP(C54,Spisok!$A$5:$AC$1630,13,0)</f>
        <v>0</v>
      </c>
      <c r="Q54" s="10">
        <f>VLOOKUP(C54,Spisok!$A$5:$AC$1630,15,0)</f>
        <v>0</v>
      </c>
      <c r="R54" s="10">
        <f>VLOOKUP(C54,Spisok!$A$5:$AC$1630,17,0)</f>
        <v>0</v>
      </c>
      <c r="S54" s="10">
        <f>VLOOKUP(C54,Spisok!$A$5:$AC$1630,19,0)</f>
        <v>0</v>
      </c>
      <c r="T54" s="10">
        <f>VLOOKUP(C54,Spisok!$A$5:$AC$1630,21,0)</f>
        <v>0</v>
      </c>
      <c r="U54" s="10">
        <f>VLOOKUP(C54,Spisok!$A$5:$AC$1630,23,0)</f>
        <v>0</v>
      </c>
      <c r="V54" s="18">
        <f>VLOOKUP(C54,Spisok!$A$5:$AC$1630,25,0)</f>
        <v>0</v>
      </c>
      <c r="W54" s="16">
        <f>COUNTIFS(M54:V54,"&gt;0")</f>
        <v>2</v>
      </c>
    </row>
    <row r="55" spans="1:23" ht="12.75" customHeight="1">
      <c r="A55" s="13">
        <v>51</v>
      </c>
      <c r="B55" s="13">
        <v>92</v>
      </c>
      <c r="C55" s="46" t="s">
        <v>938</v>
      </c>
      <c r="D55" s="46"/>
      <c r="E55" s="65">
        <f>VLOOKUP(C55,Spisok!$A$1:$AA$7829,5,0)</f>
        <v>1454.4919326341676</v>
      </c>
      <c r="F55" s="43">
        <f>VLOOKUP(C55,Spisok!$A$1:$AA$7829,2,0)</f>
        <v>0</v>
      </c>
      <c r="G55" s="44" t="str">
        <f>VLOOKUP(C55,Spisok!$A$1:$AA$7829,4,0)</f>
        <v>LAT</v>
      </c>
      <c r="H55" s="10">
        <v>92.878227430151838</v>
      </c>
      <c r="I55" s="10">
        <v>164.87329567595663</v>
      </c>
      <c r="J55" s="10">
        <v>180.44271352857788</v>
      </c>
      <c r="K55" s="10">
        <f>LARGE(M55:V55,1)+LARGE(M55:V55,2)+LARGE(M55:V55,3)+LARGE(M55:V55,4)+LARGE(M55:V55,5)</f>
        <v>32.407750170373291</v>
      </c>
      <c r="L55" s="5">
        <f>SUM(H55:K55)</f>
        <v>470.60198680505965</v>
      </c>
      <c r="M55" s="10">
        <f>VLOOKUP(C55,Spisok!$A$5:$AC$1630,7,0)</f>
        <v>0</v>
      </c>
      <c r="N55" s="10">
        <f>VLOOKUP(C55,Spisok!$A$5:$AC$1630,9,0)</f>
        <v>32.407750170373291</v>
      </c>
      <c r="O55" s="10">
        <f>VLOOKUP(C55,Spisok!$A$5:$AC$1630,11,0)</f>
        <v>0</v>
      </c>
      <c r="P55" s="10">
        <f>VLOOKUP(C55,Spisok!$A$5:$AC$1630,13,0)</f>
        <v>0</v>
      </c>
      <c r="Q55" s="10">
        <f>VLOOKUP(C55,Spisok!$A$5:$AC$1630,15,0)</f>
        <v>0</v>
      </c>
      <c r="R55" s="10">
        <f>VLOOKUP(C55,Spisok!$A$5:$AC$1630,17,0)</f>
        <v>0</v>
      </c>
      <c r="S55" s="10">
        <f>VLOOKUP(C55,Spisok!$A$5:$AC$1630,19,0)</f>
        <v>0</v>
      </c>
      <c r="T55" s="10">
        <f>VLOOKUP(C55,Spisok!$A$5:$AC$1630,21,0)</f>
        <v>0</v>
      </c>
      <c r="U55" s="10">
        <f>VLOOKUP(C55,Spisok!$A$5:$AC$1630,23,0)</f>
        <v>0</v>
      </c>
      <c r="V55" s="18">
        <f>VLOOKUP(C55,Spisok!$A$5:$AC$1630,25,0)</f>
        <v>0</v>
      </c>
      <c r="W55" s="16">
        <f>COUNTIFS(M55:V55,"&gt;0")</f>
        <v>1</v>
      </c>
    </row>
    <row r="56" spans="1:23" ht="12.75" customHeight="1">
      <c r="A56" s="13">
        <v>52</v>
      </c>
      <c r="B56" s="13">
        <v>28</v>
      </c>
      <c r="C56" s="60" t="s">
        <v>132</v>
      </c>
      <c r="D56" s="60" t="s">
        <v>236</v>
      </c>
      <c r="E56" s="65">
        <f>VLOOKUP(C56,Spisok!$A$1:$AA$7829,5,0)</f>
        <v>1728.6755897307098</v>
      </c>
      <c r="F56" s="43" t="str">
        <f>VLOOKUP(C56,Spisok!$A$1:$AA$7829,2,0)</f>
        <v>GM</v>
      </c>
      <c r="G56" s="44" t="str">
        <f>VLOOKUP(C56,Spisok!$A$1:$AA$7829,4,0)</f>
        <v>LAT</v>
      </c>
      <c r="H56" s="10">
        <v>183.98533850567219</v>
      </c>
      <c r="I56" s="10">
        <v>61.78147810218978</v>
      </c>
      <c r="J56" s="10">
        <v>145.20074883583624</v>
      </c>
      <c r="K56" s="10">
        <f>LARGE(M56:V56,1)+LARGE(M56:V56,2)+LARGE(M56:V56,3)+LARGE(M56:V56,4)+LARGE(M56:V56,5)</f>
        <v>77.347221480334028</v>
      </c>
      <c r="L56" s="5">
        <f>SUM(H56:K56)</f>
        <v>468.31478692403226</v>
      </c>
      <c r="M56" s="10">
        <f>VLOOKUP(C56,Spisok!$A$5:$AC$1630,7,0)</f>
        <v>0</v>
      </c>
      <c r="N56" s="10">
        <f>VLOOKUP(C56,Spisok!$A$5:$AC$1630,9,0)</f>
        <v>77.347221480334028</v>
      </c>
      <c r="O56" s="10">
        <f>VLOOKUP(C56,Spisok!$A$5:$AC$1630,11,0)</f>
        <v>0</v>
      </c>
      <c r="P56" s="10">
        <f>VLOOKUP(C56,Spisok!$A$5:$AC$1630,13,0)</f>
        <v>0</v>
      </c>
      <c r="Q56" s="10">
        <f>VLOOKUP(C56,Spisok!$A$5:$AC$1630,15,0)</f>
        <v>0</v>
      </c>
      <c r="R56" s="10">
        <f>VLOOKUP(C56,Spisok!$A$5:$AC$1630,17,0)</f>
        <v>0</v>
      </c>
      <c r="S56" s="10">
        <f>VLOOKUP(C56,Spisok!$A$5:$AC$1630,19,0)</f>
        <v>0</v>
      </c>
      <c r="T56" s="10">
        <f>VLOOKUP(C56,Spisok!$A$5:$AC$1630,21,0)</f>
        <v>0</v>
      </c>
      <c r="U56" s="10">
        <f>VLOOKUP(C56,Spisok!$A$5:$AC$1630,23,0)</f>
        <v>0</v>
      </c>
      <c r="V56" s="18">
        <f>VLOOKUP(C56,Spisok!$A$5:$AC$1630,25,0)</f>
        <v>0</v>
      </c>
      <c r="W56" s="16">
        <f>COUNTIFS(M56:V56,"&gt;0")</f>
        <v>1</v>
      </c>
    </row>
    <row r="57" spans="1:23" ht="12.75" customHeight="1">
      <c r="A57" s="13">
        <v>53</v>
      </c>
      <c r="B57" s="13">
        <v>51</v>
      </c>
      <c r="C57" s="60" t="s">
        <v>340</v>
      </c>
      <c r="D57" s="60" t="s">
        <v>349</v>
      </c>
      <c r="E57" s="65">
        <f>VLOOKUP(C57,Spisok!$A$1:$AA$7829,5,0)</f>
        <v>1427.4521767207559</v>
      </c>
      <c r="F57" s="43">
        <f>VLOOKUP(C57,Spisok!$A$1:$AA$7829,2,0)</f>
        <v>0</v>
      </c>
      <c r="G57" s="44" t="str">
        <f>VLOOKUP(C57,Spisok!$A$1:$AA$7829,4,0)</f>
        <v>EST</v>
      </c>
      <c r="H57" s="10">
        <v>129.71217753870715</v>
      </c>
      <c r="I57" s="10">
        <v>124.6913668992709</v>
      </c>
      <c r="J57" s="10">
        <v>150.93177912343916</v>
      </c>
      <c r="K57" s="10">
        <f>LARGE(M57:V57,1)+LARGE(M57:V57,2)+LARGE(M57:V57,3)+LARGE(M57:V57,4)+LARGE(M57:V57,5)</f>
        <v>57.804973743935733</v>
      </c>
      <c r="L57" s="5">
        <f>SUM(H57:K57)</f>
        <v>463.14029730535299</v>
      </c>
      <c r="M57" s="10">
        <f>VLOOKUP(C57,Spisok!$A$5:$AC$1630,7,0)</f>
        <v>35.992613111726683</v>
      </c>
      <c r="N57" s="10">
        <f>VLOOKUP(C57,Spisok!$A$5:$AC$1630,9,0)</f>
        <v>21.812360632209053</v>
      </c>
      <c r="O57" s="10">
        <f>VLOOKUP(C57,Spisok!$A$5:$AC$1630,11,0)</f>
        <v>0</v>
      </c>
      <c r="P57" s="10">
        <f>VLOOKUP(C57,Spisok!$A$5:$AC$1630,13,0)</f>
        <v>0</v>
      </c>
      <c r="Q57" s="10">
        <f>VLOOKUP(C57,Spisok!$A$5:$AC$1630,15,0)</f>
        <v>0</v>
      </c>
      <c r="R57" s="10">
        <f>VLOOKUP(C57,Spisok!$A$5:$AC$1630,17,0)</f>
        <v>0</v>
      </c>
      <c r="S57" s="10">
        <f>VLOOKUP(C57,Spisok!$A$5:$AC$1630,19,0)</f>
        <v>0</v>
      </c>
      <c r="T57" s="10">
        <f>VLOOKUP(C57,Spisok!$A$5:$AC$1630,21,0)</f>
        <v>0</v>
      </c>
      <c r="U57" s="10">
        <f>VLOOKUP(C57,Spisok!$A$5:$AC$1630,23,0)</f>
        <v>0</v>
      </c>
      <c r="V57" s="18">
        <f>VLOOKUP(C57,Spisok!$A$5:$AC$1630,25,0)</f>
        <v>0</v>
      </c>
      <c r="W57" s="16">
        <f>COUNTIFS(M57:V57,"&gt;0")</f>
        <v>2</v>
      </c>
    </row>
    <row r="58" spans="1:23" ht="12.75" customHeight="1">
      <c r="A58" s="13">
        <v>54</v>
      </c>
      <c r="B58" s="13"/>
      <c r="C58" s="60" t="s">
        <v>2</v>
      </c>
      <c r="D58" s="60" t="s">
        <v>239</v>
      </c>
      <c r="E58" s="65">
        <f>VLOOKUP(C58,Spisok!$A$1:$AA$7829,5,0)</f>
        <v>1557.3688938494515</v>
      </c>
      <c r="F58" s="43" t="str">
        <f>VLOOKUP(C58,Spisok!$A$1:$AA$7829,2,0)</f>
        <v>IM</v>
      </c>
      <c r="G58" s="44" t="str">
        <f>VLOOKUP(C58,Spisok!$A$1:$AA$7829,4,0)</f>
        <v>EST</v>
      </c>
      <c r="H58" s="10">
        <v>274.45863882731754</v>
      </c>
      <c r="I58" s="10">
        <v>170.06324014552874</v>
      </c>
      <c r="J58" s="10">
        <v>17.615358851263728</v>
      </c>
      <c r="K58" s="10">
        <f>LARGE(M58:V58,1)+LARGE(M58:V58,2)+LARGE(M58:V58,3)+LARGE(M58:V58,4)+LARGE(M58:V58,5)</f>
        <v>0</v>
      </c>
      <c r="L58" s="5">
        <f>SUM(H58:K58)</f>
        <v>462.13723782411</v>
      </c>
      <c r="M58" s="10">
        <f>VLOOKUP(C58,Spisok!$A$5:$AC$1630,7,0)</f>
        <v>0</v>
      </c>
      <c r="N58" s="10">
        <f>VLOOKUP(C58,Spisok!$A$5:$AC$1630,9,0)</f>
        <v>0</v>
      </c>
      <c r="O58" s="10">
        <f>VLOOKUP(C58,Spisok!$A$5:$AC$1630,11,0)</f>
        <v>0</v>
      </c>
      <c r="P58" s="10">
        <f>VLOOKUP(C58,Spisok!$A$5:$AC$1630,13,0)</f>
        <v>0</v>
      </c>
      <c r="Q58" s="10">
        <f>VLOOKUP(C58,Spisok!$A$5:$AC$1630,15,0)</f>
        <v>0</v>
      </c>
      <c r="R58" s="10">
        <f>VLOOKUP(C58,Spisok!$A$5:$AC$1630,17,0)</f>
        <v>0</v>
      </c>
      <c r="S58" s="10">
        <f>VLOOKUP(C58,Spisok!$A$5:$AC$1630,19,0)</f>
        <v>0</v>
      </c>
      <c r="T58" s="10">
        <f>VLOOKUP(C58,Spisok!$A$5:$AC$1630,21,0)</f>
        <v>0</v>
      </c>
      <c r="U58" s="10">
        <f>VLOOKUP(C58,Spisok!$A$5:$AC$1630,23,0)</f>
        <v>0</v>
      </c>
      <c r="V58" s="18">
        <f>VLOOKUP(C58,Spisok!$A$5:$AC$1630,25,0)</f>
        <v>0</v>
      </c>
      <c r="W58" s="16">
        <f>COUNTIFS(M58:V58,"&gt;0")</f>
        <v>0</v>
      </c>
    </row>
    <row r="59" spans="1:23" ht="12.75" customHeight="1">
      <c r="A59" s="13">
        <v>55</v>
      </c>
      <c r="B59" s="13">
        <v>110</v>
      </c>
      <c r="C59" s="60" t="s">
        <v>748</v>
      </c>
      <c r="D59" s="60" t="s">
        <v>402</v>
      </c>
      <c r="E59" s="65">
        <f>VLOOKUP(C59,Spisok!$A$1:$AA$7829,5,0)</f>
        <v>1348.1145092798008</v>
      </c>
      <c r="F59" s="43">
        <f>VLOOKUP(C59,Spisok!$A$1:$AA$7829,2,0)</f>
        <v>0</v>
      </c>
      <c r="G59" s="44" t="str">
        <f>VLOOKUP(C59,Spisok!$A$1:$AA$7829,4,0)</f>
        <v>LAT</v>
      </c>
      <c r="H59" s="10">
        <v>162.40099672206711</v>
      </c>
      <c r="I59" s="10">
        <v>119.47283036123467</v>
      </c>
      <c r="J59" s="10">
        <v>155.96630444558292</v>
      </c>
      <c r="K59" s="10">
        <f>LARGE(M59:V59,1)+LARGE(M59:V59,2)+LARGE(M59:V59,3)+LARGE(M59:V59,4)+LARGE(M59:V59,5)</f>
        <v>24.274480351235262</v>
      </c>
      <c r="L59" s="5">
        <f>SUM(H59:K59)</f>
        <v>462.11461188011992</v>
      </c>
      <c r="M59" s="10">
        <f>VLOOKUP(C59,Spisok!$A$5:$AC$1630,7,0)</f>
        <v>19.383825417201539</v>
      </c>
      <c r="N59" s="10">
        <f>VLOOKUP(C59,Spisok!$A$5:$AC$1630,9,0)</f>
        <v>4.8906549340337229</v>
      </c>
      <c r="O59" s="10">
        <f>VLOOKUP(C59,Spisok!$A$5:$AC$1630,11,0)</f>
        <v>0</v>
      </c>
      <c r="P59" s="10">
        <f>VLOOKUP(C59,Spisok!$A$5:$AC$1630,13,0)</f>
        <v>0</v>
      </c>
      <c r="Q59" s="10">
        <f>VLOOKUP(C59,Spisok!$A$5:$AC$1630,15,0)</f>
        <v>0</v>
      </c>
      <c r="R59" s="10">
        <f>VLOOKUP(C59,Spisok!$A$5:$AC$1630,17,0)</f>
        <v>0</v>
      </c>
      <c r="S59" s="10">
        <f>VLOOKUP(C59,Spisok!$A$5:$AC$1630,19,0)</f>
        <v>0</v>
      </c>
      <c r="T59" s="10">
        <f>VLOOKUP(C59,Spisok!$A$5:$AC$1630,21,0)</f>
        <v>0</v>
      </c>
      <c r="U59" s="10">
        <f>VLOOKUP(C59,Spisok!$A$5:$AC$1630,23,0)</f>
        <v>0</v>
      </c>
      <c r="V59" s="18">
        <f>VLOOKUP(C59,Spisok!$A$5:$AC$1630,25,0)</f>
        <v>0</v>
      </c>
      <c r="W59" s="16">
        <f>COUNTIFS(M59:V59,"&gt;0")</f>
        <v>2</v>
      </c>
    </row>
    <row r="60" spans="1:23" ht="12.75" customHeight="1">
      <c r="A60" s="13">
        <v>56</v>
      </c>
      <c r="B60" s="13"/>
      <c r="C60" s="60" t="s">
        <v>1145</v>
      </c>
      <c r="D60" s="60" t="s">
        <v>633</v>
      </c>
      <c r="E60" s="65">
        <f>VLOOKUP(C60,Spisok!$A$1:$AA$7829,5,0)</f>
        <v>1532.0711453488009</v>
      </c>
      <c r="F60" s="43">
        <f>VLOOKUP(C60,Spisok!$A$1:$AA$7829,2,0)</f>
        <v>0</v>
      </c>
      <c r="G60" s="44" t="str">
        <f>VLOOKUP(C60,Spisok!$A$1:$AA$7829,4,0)</f>
        <v>GER</v>
      </c>
      <c r="H60" s="10">
        <v>141.47495640952485</v>
      </c>
      <c r="I60" s="10">
        <v>197.71420933856081</v>
      </c>
      <c r="J60" s="10">
        <v>117.43135224577802</v>
      </c>
      <c r="K60" s="10">
        <f>LARGE(M60:V60,1)+LARGE(M60:V60,2)+LARGE(M60:V60,3)+LARGE(M60:V60,4)+LARGE(M60:V60,5)</f>
        <v>0</v>
      </c>
      <c r="L60" s="5">
        <f>SUM(H60:K60)</f>
        <v>456.6205179938637</v>
      </c>
      <c r="M60" s="10">
        <f>VLOOKUP(C60,Spisok!$A$5:$AC$1630,7,0)</f>
        <v>0</v>
      </c>
      <c r="N60" s="10">
        <f>VLOOKUP(C60,Spisok!$A$5:$AC$1630,9,0)</f>
        <v>0</v>
      </c>
      <c r="O60" s="10">
        <f>VLOOKUP(C60,Spisok!$A$5:$AC$1630,11,0)</f>
        <v>0</v>
      </c>
      <c r="P60" s="10">
        <f>VLOOKUP(C60,Spisok!$A$5:$AC$1630,13,0)</f>
        <v>0</v>
      </c>
      <c r="Q60" s="10">
        <f>VLOOKUP(C60,Spisok!$A$5:$AC$1630,15,0)</f>
        <v>0</v>
      </c>
      <c r="R60" s="10">
        <f>VLOOKUP(C60,Spisok!$A$5:$AC$1630,17,0)</f>
        <v>0</v>
      </c>
      <c r="S60" s="10">
        <f>VLOOKUP(C60,Spisok!$A$5:$AC$1630,19,0)</f>
        <v>0</v>
      </c>
      <c r="T60" s="10">
        <f>VLOOKUP(C60,Spisok!$A$5:$AC$1630,21,0)</f>
        <v>0</v>
      </c>
      <c r="U60" s="10">
        <f>VLOOKUP(C60,Spisok!$A$5:$AC$1630,23,0)</f>
        <v>0</v>
      </c>
      <c r="V60" s="18">
        <f>VLOOKUP(C60,Spisok!$A$5:$AC$1630,25,0)</f>
        <v>0</v>
      </c>
      <c r="W60" s="16">
        <f>COUNTIFS(M60:V60,"&gt;0")</f>
        <v>0</v>
      </c>
    </row>
    <row r="61" spans="1:23" ht="12.75" customHeight="1">
      <c r="A61" s="13">
        <v>57</v>
      </c>
      <c r="B61" s="13"/>
      <c r="C61" s="46" t="s">
        <v>1072</v>
      </c>
      <c r="D61" s="46"/>
      <c r="E61" s="69">
        <f>VLOOKUP(C61,Spisok!$A$1:$AA$7829,5,0)</f>
        <v>1576.2193470836348</v>
      </c>
      <c r="F61" s="43">
        <f>VLOOKUP(C61,Spisok!$A$1:$AA$7829,2,0)</f>
        <v>0</v>
      </c>
      <c r="G61" s="44" t="str">
        <f>VLOOKUP(C61,Spisok!$A$1:$AA$7829,4,0)</f>
        <v>GBR</v>
      </c>
      <c r="H61" s="10">
        <v>153.48056275072457</v>
      </c>
      <c r="I61" s="10">
        <v>290.62712447806638</v>
      </c>
      <c r="J61" s="10">
        <v>0</v>
      </c>
      <c r="K61" s="10">
        <f>LARGE(M61:V61,1)+LARGE(M61:V61,2)+LARGE(M61:V61,3)+LARGE(M61:V61,4)+LARGE(M61:V61,5)</f>
        <v>0</v>
      </c>
      <c r="L61" s="5">
        <f>SUM(H61:K61)</f>
        <v>444.10768722879095</v>
      </c>
      <c r="M61" s="10">
        <f>VLOOKUP(C61,Spisok!$A$5:$AC$1630,7,0)</f>
        <v>0</v>
      </c>
      <c r="N61" s="10">
        <f>VLOOKUP(C61,Spisok!$A$5:$AC$1630,9,0)</f>
        <v>0</v>
      </c>
      <c r="O61" s="10">
        <f>VLOOKUP(C61,Spisok!$A$5:$AC$1630,11,0)</f>
        <v>0</v>
      </c>
      <c r="P61" s="10">
        <f>VLOOKUP(C61,Spisok!$A$5:$AC$1630,13,0)</f>
        <v>0</v>
      </c>
      <c r="Q61" s="10">
        <f>VLOOKUP(C61,Spisok!$A$5:$AC$1630,15,0)</f>
        <v>0</v>
      </c>
      <c r="R61" s="10">
        <f>VLOOKUP(C61,Spisok!$A$5:$AC$1630,17,0)</f>
        <v>0</v>
      </c>
      <c r="S61" s="10">
        <f>VLOOKUP(C61,Spisok!$A$5:$AC$1630,19,0)</f>
        <v>0</v>
      </c>
      <c r="T61" s="10">
        <f>VLOOKUP(C61,Spisok!$A$5:$AC$1630,21,0)</f>
        <v>0</v>
      </c>
      <c r="U61" s="10">
        <f>VLOOKUP(C61,Spisok!$A$5:$AC$1630,23,0)</f>
        <v>0</v>
      </c>
      <c r="V61" s="18">
        <f>VLOOKUP(C61,Spisok!$A$5:$AC$1630,25,0)</f>
        <v>0</v>
      </c>
      <c r="W61" s="16">
        <f>COUNTIFS(M61:V61,"&gt;0")</f>
        <v>0</v>
      </c>
    </row>
    <row r="62" spans="1:23" ht="12.75" customHeight="1">
      <c r="A62" s="13">
        <v>58</v>
      </c>
      <c r="B62" s="13">
        <v>20</v>
      </c>
      <c r="C62" s="60" t="s">
        <v>165</v>
      </c>
      <c r="D62" s="60" t="s">
        <v>265</v>
      </c>
      <c r="E62" s="65">
        <f>VLOOKUP(C62,Spisok!$A$1:$AA$7829,5,0)</f>
        <v>1819.5477530745522</v>
      </c>
      <c r="F62" s="43" t="str">
        <f>VLOOKUP(C62,Spisok!$A$1:$AA$7829,2,0)</f>
        <v>GM</v>
      </c>
      <c r="G62" s="44" t="str">
        <f>VLOOKUP(C62,Spisok!$A$1:$AA$7829,4,0)</f>
        <v>LAT</v>
      </c>
      <c r="H62" s="10">
        <v>89.396299369345201</v>
      </c>
      <c r="I62" s="10">
        <v>172.55735846040051</v>
      </c>
      <c r="J62" s="10">
        <v>78.474985529600843</v>
      </c>
      <c r="K62" s="10">
        <f>LARGE(M62:V62,1)+LARGE(M62:V62,2)+LARGE(M62:V62,3)+LARGE(M62:V62,4)+LARGE(M62:V62,5)</f>
        <v>83.522632184239697</v>
      </c>
      <c r="L62" s="5">
        <f>SUM(H62:K62)</f>
        <v>423.95127554358623</v>
      </c>
      <c r="M62" s="10">
        <f>VLOOKUP(C62,Spisok!$A$5:$AC$1630,7,0)</f>
        <v>0</v>
      </c>
      <c r="N62" s="10">
        <f>VLOOKUP(C62,Spisok!$A$5:$AC$1630,9,0)</f>
        <v>83.522632184239697</v>
      </c>
      <c r="O62" s="10">
        <f>VLOOKUP(C62,Spisok!$A$5:$AC$1630,11,0)</f>
        <v>0</v>
      </c>
      <c r="P62" s="10">
        <f>VLOOKUP(C62,Spisok!$A$5:$AC$1630,13,0)</f>
        <v>0</v>
      </c>
      <c r="Q62" s="10">
        <f>VLOOKUP(C62,Spisok!$A$5:$AC$1630,15,0)</f>
        <v>0</v>
      </c>
      <c r="R62" s="10">
        <f>VLOOKUP(C62,Spisok!$A$5:$AC$1630,17,0)</f>
        <v>0</v>
      </c>
      <c r="S62" s="10">
        <f>VLOOKUP(C62,Spisok!$A$5:$AC$1630,19,0)</f>
        <v>0</v>
      </c>
      <c r="T62" s="10">
        <f>VLOOKUP(C62,Spisok!$A$5:$AC$1630,21,0)</f>
        <v>0</v>
      </c>
      <c r="U62" s="10">
        <f>VLOOKUP(C62,Spisok!$A$5:$AC$1630,23,0)</f>
        <v>0</v>
      </c>
      <c r="V62" s="18">
        <f>VLOOKUP(C62,Spisok!$A$5:$AC$1630,25,0)</f>
        <v>0</v>
      </c>
      <c r="W62" s="16">
        <f>COUNTIFS(M62:V62,"&gt;0")</f>
        <v>1</v>
      </c>
    </row>
    <row r="63" spans="1:23" ht="12.75" customHeight="1">
      <c r="A63" s="13">
        <v>59</v>
      </c>
      <c r="B63" s="13">
        <v>49</v>
      </c>
      <c r="C63" s="60" t="s">
        <v>111</v>
      </c>
      <c r="D63" s="60" t="s">
        <v>248</v>
      </c>
      <c r="E63" s="65">
        <f>VLOOKUP(C63,Spisok!$A$1:$AA$7829,5,0)</f>
        <v>1684.1368332916275</v>
      </c>
      <c r="F63" s="43" t="str">
        <f>VLOOKUP(C63,Spisok!$A$1:$AA$7829,2,0)</f>
        <v>IM</v>
      </c>
      <c r="G63" s="44" t="str">
        <f>VLOOKUP(C63,Spisok!$A$1:$AA$7829,4,0)</f>
        <v>LAT</v>
      </c>
      <c r="H63" s="10">
        <v>68.469387554597674</v>
      </c>
      <c r="I63" s="10">
        <v>227.40890987293199</v>
      </c>
      <c r="J63" s="10">
        <v>65.399721606217057</v>
      </c>
      <c r="K63" s="10">
        <f>LARGE(M63:V63,1)+LARGE(M63:V63,2)+LARGE(M63:V63,3)+LARGE(M63:V63,4)+LARGE(M63:V63,5)</f>
        <v>58.75539048973863</v>
      </c>
      <c r="L63" s="5">
        <f>SUM(H63:K63)</f>
        <v>420.03340952348537</v>
      </c>
      <c r="M63" s="10">
        <f>VLOOKUP(C63,Spisok!$A$5:$AC$1630,7,0)</f>
        <v>0</v>
      </c>
      <c r="N63" s="10">
        <f>VLOOKUP(C63,Spisok!$A$5:$AC$1630,9,0)</f>
        <v>58.75539048973863</v>
      </c>
      <c r="O63" s="10">
        <f>VLOOKUP(C63,Spisok!$A$5:$AC$1630,11,0)</f>
        <v>0</v>
      </c>
      <c r="P63" s="10">
        <f>VLOOKUP(C63,Spisok!$A$5:$AC$1630,13,0)</f>
        <v>0</v>
      </c>
      <c r="Q63" s="10">
        <f>VLOOKUP(C63,Spisok!$A$5:$AC$1630,15,0)</f>
        <v>0</v>
      </c>
      <c r="R63" s="10">
        <f>VLOOKUP(C63,Spisok!$A$5:$AC$1630,17,0)</f>
        <v>0</v>
      </c>
      <c r="S63" s="10">
        <f>VLOOKUP(C63,Spisok!$A$5:$AC$1630,19,0)</f>
        <v>0</v>
      </c>
      <c r="T63" s="10">
        <f>VLOOKUP(C63,Spisok!$A$5:$AC$1630,21,0)</f>
        <v>0</v>
      </c>
      <c r="U63" s="10">
        <f>VLOOKUP(C63,Spisok!$A$5:$AC$1630,23,0)</f>
        <v>0</v>
      </c>
      <c r="V63" s="18">
        <f>VLOOKUP(C63,Spisok!$A$5:$AC$1630,25,0)</f>
        <v>0</v>
      </c>
      <c r="W63" s="16">
        <f>COUNTIFS(M63:V63,"&gt;0")</f>
        <v>1</v>
      </c>
    </row>
    <row r="64" spans="1:23" ht="12.75" customHeight="1">
      <c r="A64" s="13">
        <v>60</v>
      </c>
      <c r="B64" s="13">
        <v>66</v>
      </c>
      <c r="C64" s="60" t="s">
        <v>743</v>
      </c>
      <c r="D64" s="60" t="s">
        <v>636</v>
      </c>
      <c r="E64" s="65">
        <f>VLOOKUP(C64,Spisok!$A$1:$AA$7829,5,0)</f>
        <v>1586.2414028241149</v>
      </c>
      <c r="F64" s="43">
        <f>VLOOKUP(C64,Spisok!$A$1:$AA$7829,2,0)</f>
        <v>0</v>
      </c>
      <c r="G64" s="44" t="str">
        <f>VLOOKUP(C64,Spisok!$A$1:$AA$7829,4,0)</f>
        <v>LAT</v>
      </c>
      <c r="H64" s="10">
        <v>203.65427476179499</v>
      </c>
      <c r="I64" s="10">
        <v>114.63240393931487</v>
      </c>
      <c r="J64" s="10">
        <v>50.736377025036823</v>
      </c>
      <c r="K64" s="10">
        <f>LARGE(M64:V64,1)+LARGE(M64:V64,2)+LARGE(M64:V64,3)+LARGE(M64:V64,4)+LARGE(M64:V64,5)</f>
        <v>47.382583948414364</v>
      </c>
      <c r="L64" s="5">
        <f>SUM(H64:K64)</f>
        <v>416.40563967456103</v>
      </c>
      <c r="M64" s="10">
        <f>VLOOKUP(C64,Spisok!$A$5:$AC$1630,7,0)</f>
        <v>0</v>
      </c>
      <c r="N64" s="10">
        <f>VLOOKUP(C64,Spisok!$A$5:$AC$1630,9,0)</f>
        <v>47.382583948414364</v>
      </c>
      <c r="O64" s="10">
        <f>VLOOKUP(C64,Spisok!$A$5:$AC$1630,11,0)</f>
        <v>0</v>
      </c>
      <c r="P64" s="10">
        <f>VLOOKUP(C64,Spisok!$A$5:$AC$1630,13,0)</f>
        <v>0</v>
      </c>
      <c r="Q64" s="10">
        <f>VLOOKUP(C64,Spisok!$A$5:$AC$1630,15,0)</f>
        <v>0</v>
      </c>
      <c r="R64" s="10">
        <f>VLOOKUP(C64,Spisok!$A$5:$AC$1630,17,0)</f>
        <v>0</v>
      </c>
      <c r="S64" s="10">
        <f>VLOOKUP(C64,Spisok!$A$5:$AC$1630,19,0)</f>
        <v>0</v>
      </c>
      <c r="T64" s="10">
        <f>VLOOKUP(C64,Spisok!$A$5:$AC$1630,21,0)</f>
        <v>0</v>
      </c>
      <c r="U64" s="10">
        <f>VLOOKUP(C64,Spisok!$A$5:$AC$1630,23,0)</f>
        <v>0</v>
      </c>
      <c r="V64" s="18">
        <f>VLOOKUP(C64,Spisok!$A$5:$AC$1630,25,0)</f>
        <v>0</v>
      </c>
      <c r="W64" s="16">
        <f>COUNTIFS(M64:V64,"&gt;0")</f>
        <v>1</v>
      </c>
    </row>
    <row r="65" spans="1:23" ht="12.75" customHeight="1">
      <c r="A65" s="13">
        <v>61</v>
      </c>
      <c r="B65" s="13">
        <v>79</v>
      </c>
      <c r="C65" s="46" t="s">
        <v>1056</v>
      </c>
      <c r="D65" s="46"/>
      <c r="E65" s="65">
        <f>VLOOKUP(C65,Spisok!$A$1:$AA$7829,5,0)</f>
        <v>1480.0165362859748</v>
      </c>
      <c r="F65" s="43">
        <f>VLOOKUP(C65,Spisok!$A$1:$AA$7829,2,0)</f>
        <v>0</v>
      </c>
      <c r="G65" s="44" t="str">
        <f>VLOOKUP(C65,Spisok!$A$1:$AA$7829,4,0)</f>
        <v>LAT</v>
      </c>
      <c r="H65" s="10">
        <v>70.747546870045554</v>
      </c>
      <c r="I65" s="10">
        <v>138.07901031891905</v>
      </c>
      <c r="J65" s="10">
        <v>147.69590067509475</v>
      </c>
      <c r="K65" s="10">
        <f>LARGE(M65:V65,1)+LARGE(M65:V65,2)+LARGE(M65:V65,3)+LARGE(M65:V65,4)+LARGE(M65:V65,5)</f>
        <v>39.311358752495074</v>
      </c>
      <c r="L65" s="5">
        <f>SUM(H65:K65)</f>
        <v>395.83381661655443</v>
      </c>
      <c r="M65" s="10">
        <f>VLOOKUP(C65,Spisok!$A$5:$AC$1630,7,0)</f>
        <v>0</v>
      </c>
      <c r="N65" s="10">
        <f>VLOOKUP(C65,Spisok!$A$5:$AC$1630,9,0)</f>
        <v>39.311358752495074</v>
      </c>
      <c r="O65" s="10">
        <f>VLOOKUP(C65,Spisok!$A$5:$AC$1630,11,0)</f>
        <v>0</v>
      </c>
      <c r="P65" s="10">
        <f>VLOOKUP(C65,Spisok!$A$5:$AC$1630,13,0)</f>
        <v>0</v>
      </c>
      <c r="Q65" s="10">
        <f>VLOOKUP(C65,Spisok!$A$5:$AC$1630,15,0)</f>
        <v>0</v>
      </c>
      <c r="R65" s="10">
        <f>VLOOKUP(C65,Spisok!$A$5:$AC$1630,17,0)</f>
        <v>0</v>
      </c>
      <c r="S65" s="10">
        <f>VLOOKUP(C65,Spisok!$A$5:$AC$1630,19,0)</f>
        <v>0</v>
      </c>
      <c r="T65" s="10">
        <f>VLOOKUP(C65,Spisok!$A$5:$AC$1630,21,0)</f>
        <v>0</v>
      </c>
      <c r="U65" s="10">
        <f>VLOOKUP(C65,Spisok!$A$5:$AC$1630,23,0)</f>
        <v>0</v>
      </c>
      <c r="V65" s="18">
        <f>VLOOKUP(C65,Spisok!$A$5:$AC$1630,25,0)</f>
        <v>0</v>
      </c>
      <c r="W65" s="16">
        <f>COUNTIFS(M65:V65,"&gt;0")</f>
        <v>1</v>
      </c>
    </row>
    <row r="66" spans="1:23" ht="12.75" customHeight="1">
      <c r="A66" s="13">
        <v>62</v>
      </c>
      <c r="B66" s="13">
        <v>142</v>
      </c>
      <c r="C66" s="46" t="s">
        <v>935</v>
      </c>
      <c r="D66" s="46"/>
      <c r="E66" s="65">
        <f>VLOOKUP(C66,Spisok!$A$1:$AA$7829,5,0)</f>
        <v>1382.0202370639577</v>
      </c>
      <c r="F66" s="43">
        <f>VLOOKUP(C66,Spisok!$A$1:$AA$7829,2,0)</f>
        <v>0</v>
      </c>
      <c r="G66" s="44" t="str">
        <f>VLOOKUP(C66,Spisok!$A$1:$AA$7829,4,0)</f>
        <v>LAT</v>
      </c>
      <c r="H66" s="10">
        <v>93.745954528159444</v>
      </c>
      <c r="I66" s="10">
        <v>73.20261379160965</v>
      </c>
      <c r="J66" s="10">
        <v>214.81016975941606</v>
      </c>
      <c r="K66" s="10">
        <f>LARGE(M66:V66,1)+LARGE(M66:V66,2)+LARGE(M66:V66,3)+LARGE(M66:V66,4)+LARGE(M66:V66,5)</f>
        <v>11.732076778001808</v>
      </c>
      <c r="L66" s="5">
        <f>SUM(H66:K66)</f>
        <v>393.49081485718693</v>
      </c>
      <c r="M66" s="10">
        <f>VLOOKUP(C66,Spisok!$A$5:$AC$1630,7,0)</f>
        <v>0</v>
      </c>
      <c r="N66" s="10">
        <f>VLOOKUP(C66,Spisok!$A$5:$AC$1630,9,0)</f>
        <v>11.732076778001808</v>
      </c>
      <c r="O66" s="10">
        <f>VLOOKUP(C66,Spisok!$A$5:$AC$1630,11,0)</f>
        <v>0</v>
      </c>
      <c r="P66" s="10">
        <f>VLOOKUP(C66,Spisok!$A$5:$AC$1630,13,0)</f>
        <v>0</v>
      </c>
      <c r="Q66" s="10">
        <f>VLOOKUP(C66,Spisok!$A$5:$AC$1630,15,0)</f>
        <v>0</v>
      </c>
      <c r="R66" s="10">
        <f>VLOOKUP(C66,Spisok!$A$5:$AC$1630,17,0)</f>
        <v>0</v>
      </c>
      <c r="S66" s="10">
        <f>VLOOKUP(C66,Spisok!$A$5:$AC$1630,19,0)</f>
        <v>0</v>
      </c>
      <c r="T66" s="10">
        <f>VLOOKUP(C66,Spisok!$A$5:$AC$1630,21,0)</f>
        <v>0</v>
      </c>
      <c r="U66" s="10">
        <f>VLOOKUP(C66,Spisok!$A$5:$AC$1630,23,0)</f>
        <v>0</v>
      </c>
      <c r="V66" s="18">
        <f>VLOOKUP(C66,Spisok!$A$5:$AC$1630,25,0)</f>
        <v>0</v>
      </c>
      <c r="W66" s="16">
        <f>COUNTIFS(M66:V66,"&gt;0")</f>
        <v>1</v>
      </c>
    </row>
    <row r="67" spans="1:23" ht="12.75" customHeight="1">
      <c r="A67" s="13">
        <v>63</v>
      </c>
      <c r="B67" s="13">
        <v>73</v>
      </c>
      <c r="C67" s="46" t="s">
        <v>998</v>
      </c>
      <c r="D67" s="46"/>
      <c r="E67" s="65">
        <f>VLOOKUP(C67,Spisok!$A$1:$AA$7829,5,0)</f>
        <v>1422.5445698499445</v>
      </c>
      <c r="F67" s="43">
        <f>VLOOKUP(C67,Spisok!$A$1:$AA$7829,2,0)</f>
        <v>0</v>
      </c>
      <c r="G67" s="44" t="str">
        <f>VLOOKUP(C67,Spisok!$A$1:$AA$7829,4,0)</f>
        <v>LAT</v>
      </c>
      <c r="H67" s="10">
        <v>116.6154539879972</v>
      </c>
      <c r="I67" s="10">
        <v>146.08932296603783</v>
      </c>
      <c r="J67" s="10">
        <v>84.637400676547799</v>
      </c>
      <c r="K67" s="10">
        <f>LARGE(M67:V67,1)+LARGE(M67:V67,2)+LARGE(M67:V67,3)+LARGE(M67:V67,4)+LARGE(M67:V67,5)</f>
        <v>43.50483624684427</v>
      </c>
      <c r="L67" s="5">
        <f>SUM(H67:K67)</f>
        <v>390.84701387742706</v>
      </c>
      <c r="M67" s="10">
        <f>VLOOKUP(C67,Spisok!$A$5:$AC$1630,7,0)</f>
        <v>0</v>
      </c>
      <c r="N67" s="10">
        <f>VLOOKUP(C67,Spisok!$A$5:$AC$1630,9,0)</f>
        <v>43.50483624684427</v>
      </c>
      <c r="O67" s="10">
        <f>VLOOKUP(C67,Spisok!$A$5:$AC$1630,11,0)</f>
        <v>0</v>
      </c>
      <c r="P67" s="10">
        <f>VLOOKUP(C67,Spisok!$A$5:$AC$1630,13,0)</f>
        <v>0</v>
      </c>
      <c r="Q67" s="10">
        <f>VLOOKUP(C67,Spisok!$A$5:$AC$1630,15,0)</f>
        <v>0</v>
      </c>
      <c r="R67" s="10">
        <f>VLOOKUP(C67,Spisok!$A$5:$AC$1630,17,0)</f>
        <v>0</v>
      </c>
      <c r="S67" s="10">
        <f>VLOOKUP(C67,Spisok!$A$5:$AC$1630,19,0)</f>
        <v>0</v>
      </c>
      <c r="T67" s="10">
        <f>VLOOKUP(C67,Spisok!$A$5:$AC$1630,21,0)</f>
        <v>0</v>
      </c>
      <c r="U67" s="10">
        <f>VLOOKUP(C67,Spisok!$A$5:$AC$1630,23,0)</f>
        <v>0</v>
      </c>
      <c r="V67" s="18">
        <f>VLOOKUP(C67,Spisok!$A$5:$AC$1630,25,0)</f>
        <v>0</v>
      </c>
      <c r="W67" s="16">
        <f>COUNTIFS(M67:V67,"&gt;0")</f>
        <v>1</v>
      </c>
    </row>
    <row r="68" spans="1:23" ht="12.75" customHeight="1">
      <c r="A68" s="13">
        <v>64</v>
      </c>
      <c r="B68" s="13">
        <v>109</v>
      </c>
      <c r="C68" s="60" t="s">
        <v>737</v>
      </c>
      <c r="D68" s="60" t="s">
        <v>431</v>
      </c>
      <c r="E68" s="65">
        <f>VLOOKUP(C68,Spisok!$A$1:$AA$7829,5,0)</f>
        <v>1444.0382100591121</v>
      </c>
      <c r="F68" s="43">
        <f>VLOOKUP(C68,Spisok!$A$1:$AA$7829,2,0)</f>
        <v>0</v>
      </c>
      <c r="G68" s="44" t="str">
        <f>VLOOKUP(C68,Spisok!$A$1:$AA$7829,4,0)</f>
        <v>LAT</v>
      </c>
      <c r="H68" s="10">
        <v>81.858917348239046</v>
      </c>
      <c r="I68" s="10">
        <v>143.07795956768416</v>
      </c>
      <c r="J68" s="10">
        <v>138.13187976446233</v>
      </c>
      <c r="K68" s="10">
        <f>LARGE(M68:V68,1)+LARGE(M68:V68,2)+LARGE(M68:V68,3)+LARGE(M68:V68,4)+LARGE(M68:V68,5)</f>
        <v>24.512527888132304</v>
      </c>
      <c r="L68" s="5">
        <f>SUM(H68:K68)</f>
        <v>387.58128456851784</v>
      </c>
      <c r="M68" s="10">
        <f>VLOOKUP(C68,Spisok!$A$5:$AC$1630,7,0)</f>
        <v>0</v>
      </c>
      <c r="N68" s="10">
        <f>VLOOKUP(C68,Spisok!$A$5:$AC$1630,9,0)</f>
        <v>24.512527888132304</v>
      </c>
      <c r="O68" s="10">
        <f>VLOOKUP(C68,Spisok!$A$5:$AC$1630,11,0)</f>
        <v>0</v>
      </c>
      <c r="P68" s="10">
        <f>VLOOKUP(C68,Spisok!$A$5:$AC$1630,13,0)</f>
        <v>0</v>
      </c>
      <c r="Q68" s="10">
        <f>VLOOKUP(C68,Spisok!$A$5:$AC$1630,15,0)</f>
        <v>0</v>
      </c>
      <c r="R68" s="10">
        <f>VLOOKUP(C68,Spisok!$A$5:$AC$1630,17,0)</f>
        <v>0</v>
      </c>
      <c r="S68" s="10">
        <f>VLOOKUP(C68,Spisok!$A$5:$AC$1630,19,0)</f>
        <v>0</v>
      </c>
      <c r="T68" s="10">
        <f>VLOOKUP(C68,Spisok!$A$5:$AC$1630,21,0)</f>
        <v>0</v>
      </c>
      <c r="U68" s="10">
        <f>VLOOKUP(C68,Spisok!$A$5:$AC$1630,23,0)</f>
        <v>0</v>
      </c>
      <c r="V68" s="18">
        <f>VLOOKUP(C68,Spisok!$A$5:$AC$1630,25,0)</f>
        <v>0</v>
      </c>
      <c r="W68" s="16">
        <f>COUNTIFS(M68:V68,"&gt;0")</f>
        <v>1</v>
      </c>
    </row>
    <row r="69" spans="1:23" ht="12.75" customHeight="1">
      <c r="A69" s="13">
        <v>65</v>
      </c>
      <c r="B69" s="13">
        <v>131</v>
      </c>
      <c r="C69" s="60" t="s">
        <v>963</v>
      </c>
      <c r="D69" s="60" t="s">
        <v>914</v>
      </c>
      <c r="E69" s="65">
        <f>VLOOKUP(C69,Spisok!$A$1:$AA$7829,5,0)</f>
        <v>1422.4867651332072</v>
      </c>
      <c r="F69" s="43">
        <f>VLOOKUP(C69,Spisok!$A$1:$AA$7829,2,0)</f>
        <v>0</v>
      </c>
      <c r="G69" s="44" t="str">
        <f>VLOOKUP(C69,Spisok!$A$1:$AA$7829,4,0)</f>
        <v>USA</v>
      </c>
      <c r="H69" s="10">
        <v>113.76504594418169</v>
      </c>
      <c r="I69" s="10">
        <v>120.90751413690379</v>
      </c>
      <c r="J69" s="10">
        <v>136.6761337433629</v>
      </c>
      <c r="K69" s="10">
        <f>LARGE(M69:V69,1)+LARGE(M69:V69,2)+LARGE(M69:V69,3)+LARGE(M69:V69,4)+LARGE(M69:V69,5)</f>
        <v>15.634229731104465</v>
      </c>
      <c r="L69" s="5">
        <f>SUM(H69:K69)</f>
        <v>386.98292355555282</v>
      </c>
      <c r="M69" s="10">
        <f>VLOOKUP(C69,Spisok!$A$5:$AC$1630,7,0)</f>
        <v>0</v>
      </c>
      <c r="N69" s="10">
        <f>VLOOKUP(C69,Spisok!$A$5:$AC$1630,9,0)</f>
        <v>15.634229731104465</v>
      </c>
      <c r="O69" s="10">
        <f>VLOOKUP(C69,Spisok!$A$5:$AC$1630,11,0)</f>
        <v>0</v>
      </c>
      <c r="P69" s="10">
        <f>VLOOKUP(C69,Spisok!$A$5:$AC$1630,13,0)</f>
        <v>0</v>
      </c>
      <c r="Q69" s="10">
        <f>VLOOKUP(C69,Spisok!$A$5:$AC$1630,15,0)</f>
        <v>0</v>
      </c>
      <c r="R69" s="10">
        <f>VLOOKUP(C69,Spisok!$A$5:$AC$1630,17,0)</f>
        <v>0</v>
      </c>
      <c r="S69" s="10">
        <f>VLOOKUP(C69,Spisok!$A$5:$AC$1630,19,0)</f>
        <v>0</v>
      </c>
      <c r="T69" s="10">
        <f>VLOOKUP(C69,Spisok!$A$5:$AC$1630,21,0)</f>
        <v>0</v>
      </c>
      <c r="U69" s="10">
        <f>VLOOKUP(C69,Spisok!$A$5:$AC$1630,23,0)</f>
        <v>0</v>
      </c>
      <c r="V69" s="18">
        <f>VLOOKUP(C69,Spisok!$A$5:$AC$1630,25,0)</f>
        <v>0</v>
      </c>
      <c r="W69" s="16">
        <f>COUNTIFS(M69:V69,"&gt;0")</f>
        <v>1</v>
      </c>
    </row>
    <row r="70" spans="1:23" ht="12.75" customHeight="1">
      <c r="A70" s="13">
        <v>66</v>
      </c>
      <c r="B70" s="13">
        <v>120</v>
      </c>
      <c r="C70" s="60" t="s">
        <v>983</v>
      </c>
      <c r="D70" s="60"/>
      <c r="E70" s="65">
        <f>VLOOKUP(C70,Spisok!$A$1:$AA$7829,5,0)</f>
        <v>1449.5198275400855</v>
      </c>
      <c r="F70" s="43">
        <f>VLOOKUP(C70,Spisok!$A$1:$AA$7829,2,0)</f>
        <v>0</v>
      </c>
      <c r="G70" s="8" t="str">
        <f>VLOOKUP(C70,Spisok!$A$1:$AA$7829,4,0)</f>
        <v>EST</v>
      </c>
      <c r="H70" s="10">
        <v>0</v>
      </c>
      <c r="I70" s="10">
        <v>153.55289346135842</v>
      </c>
      <c r="J70" s="10">
        <v>205.28358558891881</v>
      </c>
      <c r="K70" s="10">
        <f>LARGE(M70:V70,1)+LARGE(M70:V70,2)+LARGE(M70:V70,3)+LARGE(M70:V70,4)+LARGE(M70:V70,5)</f>
        <v>19.588209261664137</v>
      </c>
      <c r="L70" s="5">
        <f>SUM(H70:K70)</f>
        <v>378.4246883119414</v>
      </c>
      <c r="M70" s="10">
        <f>VLOOKUP(C70,Spisok!$A$5:$AC$1630,7,0)</f>
        <v>0</v>
      </c>
      <c r="N70" s="10">
        <f>VLOOKUP(C70,Spisok!$A$5:$AC$1630,9,0)</f>
        <v>19.588209261664137</v>
      </c>
      <c r="O70" s="10">
        <f>VLOOKUP(C70,Spisok!$A$5:$AC$1630,11,0)</f>
        <v>0</v>
      </c>
      <c r="P70" s="10">
        <f>VLOOKUP(C70,Spisok!$A$5:$AC$1630,13,0)</f>
        <v>0</v>
      </c>
      <c r="Q70" s="10">
        <f>VLOOKUP(C70,Spisok!$A$5:$AC$1630,15,0)</f>
        <v>0</v>
      </c>
      <c r="R70" s="10">
        <f>VLOOKUP(C70,Spisok!$A$5:$AC$1630,17,0)</f>
        <v>0</v>
      </c>
      <c r="S70" s="10">
        <f>VLOOKUP(C70,Spisok!$A$5:$AC$1630,19,0)</f>
        <v>0</v>
      </c>
      <c r="T70" s="10">
        <f>VLOOKUP(C70,Spisok!$A$5:$AC$1630,21,0)</f>
        <v>0</v>
      </c>
      <c r="U70" s="10">
        <f>VLOOKUP(C70,Spisok!$A$5:$AC$1630,23,0)</f>
        <v>0</v>
      </c>
      <c r="V70" s="18">
        <f>VLOOKUP(C70,Spisok!$A$5:$AC$1630,25,0)</f>
        <v>0</v>
      </c>
      <c r="W70" s="16">
        <f>COUNTIFS(M70:V70,"&gt;0")</f>
        <v>1</v>
      </c>
    </row>
    <row r="71" spans="1:23" ht="12.75" customHeight="1">
      <c r="A71" s="13">
        <v>67</v>
      </c>
      <c r="B71" s="13"/>
      <c r="C71" s="60" t="s">
        <v>965</v>
      </c>
      <c r="D71" s="60"/>
      <c r="E71" s="65">
        <f>VLOOKUP(C71,Spisok!$A$1:$AA$7829,5,0)</f>
        <v>1672.7460846677113</v>
      </c>
      <c r="F71" s="43" t="str">
        <f>VLOOKUP(C71,Spisok!$A$1:$AA$7829,2,0)</f>
        <v>GM</v>
      </c>
      <c r="G71" s="44" t="str">
        <f>VLOOKUP(C71,Spisok!$A$1:$AA$7829,4,0)</f>
        <v>USA</v>
      </c>
      <c r="H71" s="10">
        <v>100</v>
      </c>
      <c r="I71" s="10">
        <v>100</v>
      </c>
      <c r="J71" s="10">
        <v>175.36221199578603</v>
      </c>
      <c r="K71" s="10">
        <f>LARGE(M71:V71,1)+LARGE(M71:V71,2)+LARGE(M71:V71,3)+LARGE(M71:V71,4)+LARGE(M71:V71,5)</f>
        <v>0</v>
      </c>
      <c r="L71" s="5">
        <f>SUM(H71:K71)</f>
        <v>375.36221199578603</v>
      </c>
      <c r="M71" s="10">
        <f>VLOOKUP(C71,Spisok!$A$5:$AC$1630,7,0)</f>
        <v>0</v>
      </c>
      <c r="N71" s="10">
        <f>VLOOKUP(C71,Spisok!$A$5:$AC$1630,9,0)</f>
        <v>0</v>
      </c>
      <c r="O71" s="10">
        <f>VLOOKUP(C71,Spisok!$A$5:$AC$1630,11,0)</f>
        <v>0</v>
      </c>
      <c r="P71" s="10">
        <f>VLOOKUP(C71,Spisok!$A$5:$AC$1630,13,0)</f>
        <v>0</v>
      </c>
      <c r="Q71" s="10">
        <f>VLOOKUP(C71,Spisok!$A$5:$AC$1630,15,0)</f>
        <v>0</v>
      </c>
      <c r="R71" s="10">
        <f>VLOOKUP(C71,Spisok!$A$5:$AC$1630,17,0)</f>
        <v>0</v>
      </c>
      <c r="S71" s="10">
        <f>VLOOKUP(C71,Spisok!$A$5:$AC$1630,19,0)</f>
        <v>0</v>
      </c>
      <c r="T71" s="10">
        <f>VLOOKUP(C71,Spisok!$A$5:$AC$1630,21,0)</f>
        <v>0</v>
      </c>
      <c r="U71" s="10">
        <f>VLOOKUP(C71,Spisok!$A$5:$AC$1630,23,0)</f>
        <v>0</v>
      </c>
      <c r="V71" s="18">
        <f>VLOOKUP(C71,Spisok!$A$5:$AC$1630,25,0)</f>
        <v>0</v>
      </c>
      <c r="W71" s="16">
        <f>COUNTIFS(M71:V71,"&gt;0")</f>
        <v>0</v>
      </c>
    </row>
    <row r="72" spans="1:23" ht="12.75" customHeight="1">
      <c r="A72" s="13">
        <v>68</v>
      </c>
      <c r="B72" s="13"/>
      <c r="C72" s="60" t="s">
        <v>56</v>
      </c>
      <c r="D72" s="60" t="s">
        <v>276</v>
      </c>
      <c r="E72" s="65">
        <f>VLOOKUP(C72,Spisok!$A$1:$AA$7829,5,0)</f>
        <v>1710.5465151778819</v>
      </c>
      <c r="F72" s="43" t="str">
        <f>VLOOKUP(C72,Spisok!$A$1:$AA$7829,2,0)</f>
        <v>IM</v>
      </c>
      <c r="G72" s="44" t="str">
        <f>VLOOKUP(C72,Spisok!$A$1:$AA$7829,4,0)</f>
        <v>EST</v>
      </c>
      <c r="H72" s="10">
        <v>0</v>
      </c>
      <c r="I72" s="10">
        <v>219.32849140813045</v>
      </c>
      <c r="J72" s="10">
        <v>152.74392802832051</v>
      </c>
      <c r="K72" s="10">
        <f>LARGE(M72:V72,1)+LARGE(M72:V72,2)+LARGE(M72:V72,3)+LARGE(M72:V72,4)+LARGE(M72:V72,5)</f>
        <v>0</v>
      </c>
      <c r="L72" s="5">
        <f>SUM(H72:K72)</f>
        <v>372.07241943645096</v>
      </c>
      <c r="M72" s="10">
        <f>VLOOKUP(C72,Spisok!$A$5:$AC$1630,7,0)</f>
        <v>0</v>
      </c>
      <c r="N72" s="10">
        <f>VLOOKUP(C72,Spisok!$A$5:$AC$1630,9,0)</f>
        <v>0</v>
      </c>
      <c r="O72" s="10">
        <f>VLOOKUP(C72,Spisok!$A$5:$AC$1630,11,0)</f>
        <v>0</v>
      </c>
      <c r="P72" s="10">
        <f>VLOOKUP(C72,Spisok!$A$5:$AC$1630,13,0)</f>
        <v>0</v>
      </c>
      <c r="Q72" s="10">
        <f>VLOOKUP(C72,Spisok!$A$5:$AC$1630,15,0)</f>
        <v>0</v>
      </c>
      <c r="R72" s="10">
        <f>VLOOKUP(C72,Spisok!$A$5:$AC$1630,17,0)</f>
        <v>0</v>
      </c>
      <c r="S72" s="10">
        <f>VLOOKUP(C72,Spisok!$A$5:$AC$1630,19,0)</f>
        <v>0</v>
      </c>
      <c r="T72" s="10">
        <f>VLOOKUP(C72,Spisok!$A$5:$AC$1630,21,0)</f>
        <v>0</v>
      </c>
      <c r="U72" s="10">
        <f>VLOOKUP(C72,Spisok!$A$5:$AC$1630,23,0)</f>
        <v>0</v>
      </c>
      <c r="V72" s="18">
        <f>VLOOKUP(C72,Spisok!$A$5:$AC$1630,25,0)</f>
        <v>0</v>
      </c>
      <c r="W72" s="16">
        <f>COUNTIFS(M72:V72,"&gt;0")</f>
        <v>0</v>
      </c>
    </row>
    <row r="73" spans="1:23" ht="12.75" customHeight="1">
      <c r="A73" s="13">
        <v>69</v>
      </c>
      <c r="B73" s="13">
        <v>22</v>
      </c>
      <c r="C73" s="60" t="s">
        <v>303</v>
      </c>
      <c r="D73" s="60" t="s">
        <v>329</v>
      </c>
      <c r="E73" s="65">
        <f>VLOOKUP(C73,Spisok!$A$1:$AA$7829,5,0)</f>
        <v>1725.0288324345538</v>
      </c>
      <c r="F73" s="43">
        <f>VLOOKUP(C73,Spisok!$A$1:$AA$7829,2,0)</f>
        <v>0</v>
      </c>
      <c r="G73" s="44" t="str">
        <f>VLOOKUP(C73,Spisok!$A$1:$AA$7829,4,0)</f>
        <v>LAT</v>
      </c>
      <c r="H73" s="10">
        <v>76.606605361262226</v>
      </c>
      <c r="I73" s="10">
        <v>61.795901554937693</v>
      </c>
      <c r="J73" s="10">
        <v>142.85348307710407</v>
      </c>
      <c r="K73" s="10">
        <f>LARGE(M73:V73,1)+LARGE(M73:V73,2)+LARGE(M73:V73,3)+LARGE(M73:V73,4)+LARGE(M73:V73,5)</f>
        <v>82.203516593098797</v>
      </c>
      <c r="L73" s="5">
        <f>SUM(H73:K73)</f>
        <v>363.45950658640277</v>
      </c>
      <c r="M73" s="10">
        <f>VLOOKUP(C73,Spisok!$A$5:$AC$1630,7,0)</f>
        <v>0</v>
      </c>
      <c r="N73" s="10">
        <f>VLOOKUP(C73,Spisok!$A$5:$AC$1630,9,0)</f>
        <v>82.203516593098797</v>
      </c>
      <c r="O73" s="10">
        <f>VLOOKUP(C73,Spisok!$A$5:$AC$1630,11,0)</f>
        <v>0</v>
      </c>
      <c r="P73" s="10">
        <f>VLOOKUP(C73,Spisok!$A$5:$AC$1630,13,0)</f>
        <v>0</v>
      </c>
      <c r="Q73" s="10">
        <f>VLOOKUP(C73,Spisok!$A$5:$AC$1630,15,0)</f>
        <v>0</v>
      </c>
      <c r="R73" s="10">
        <f>VLOOKUP(C73,Spisok!$A$5:$AC$1630,17,0)</f>
        <v>0</v>
      </c>
      <c r="S73" s="10">
        <f>VLOOKUP(C73,Spisok!$A$5:$AC$1630,19,0)</f>
        <v>0</v>
      </c>
      <c r="T73" s="10">
        <f>VLOOKUP(C73,Spisok!$A$5:$AC$1630,21,0)</f>
        <v>0</v>
      </c>
      <c r="U73" s="10">
        <f>VLOOKUP(C73,Spisok!$A$5:$AC$1630,23,0)</f>
        <v>0</v>
      </c>
      <c r="V73" s="18">
        <f>VLOOKUP(C73,Spisok!$A$5:$AC$1630,25,0)</f>
        <v>0</v>
      </c>
      <c r="W73" s="16">
        <f>COUNTIFS(M73:V73,"&gt;0")</f>
        <v>1</v>
      </c>
    </row>
    <row r="74" spans="1:23" ht="12.75" customHeight="1">
      <c r="A74" s="13">
        <v>70</v>
      </c>
      <c r="B74" s="13">
        <v>29</v>
      </c>
      <c r="C74" s="46" t="s">
        <v>1013</v>
      </c>
      <c r="D74" s="46"/>
      <c r="E74" s="65">
        <f>VLOOKUP(C74,Spisok!$A$1:$AA$7829,5,0)</f>
        <v>1414.4845520393956</v>
      </c>
      <c r="F74" s="43">
        <f>VLOOKUP(C74,Spisok!$A$1:$AA$7829,2,0)</f>
        <v>0</v>
      </c>
      <c r="G74" s="44" t="str">
        <f>VLOOKUP(C74,Spisok!$A$1:$AA$7829,4,0)</f>
        <v>LAT</v>
      </c>
      <c r="H74" s="10">
        <v>74.295906629133597</v>
      </c>
      <c r="I74" s="10">
        <v>29.255401228044917</v>
      </c>
      <c r="J74" s="10">
        <v>181.81280195679017</v>
      </c>
      <c r="K74" s="10">
        <f>LARGE(M74:V74,1)+LARGE(M74:V74,2)+LARGE(M74:V74,3)+LARGE(M74:V74,4)+LARGE(M74:V74,5)</f>
        <v>76.556517149054642</v>
      </c>
      <c r="L74" s="5">
        <f>SUM(H74:K74)</f>
        <v>361.92062696302332</v>
      </c>
      <c r="M74" s="10">
        <f>VLOOKUP(C74,Spisok!$A$5:$AC$1630,7,0)</f>
        <v>56.08124789585905</v>
      </c>
      <c r="N74" s="10">
        <f>VLOOKUP(C74,Spisok!$A$5:$AC$1630,9,0)</f>
        <v>20.475269253195588</v>
      </c>
      <c r="O74" s="10">
        <f>VLOOKUP(C74,Spisok!$A$5:$AC$1630,11,0)</f>
        <v>0</v>
      </c>
      <c r="P74" s="10">
        <f>VLOOKUP(C74,Spisok!$A$5:$AC$1630,13,0)</f>
        <v>0</v>
      </c>
      <c r="Q74" s="10">
        <f>VLOOKUP(C74,Spisok!$A$5:$AC$1630,15,0)</f>
        <v>0</v>
      </c>
      <c r="R74" s="10">
        <f>VLOOKUP(C74,Spisok!$A$5:$AC$1630,17,0)</f>
        <v>0</v>
      </c>
      <c r="S74" s="10">
        <f>VLOOKUP(C74,Spisok!$A$5:$AC$1630,19,0)</f>
        <v>0</v>
      </c>
      <c r="T74" s="10">
        <f>VLOOKUP(C74,Spisok!$A$5:$AC$1630,21,0)</f>
        <v>0</v>
      </c>
      <c r="U74" s="10">
        <f>VLOOKUP(C74,Spisok!$A$5:$AC$1630,23,0)</f>
        <v>0</v>
      </c>
      <c r="V74" s="18">
        <f>VLOOKUP(C74,Spisok!$A$5:$AC$1630,25,0)</f>
        <v>0</v>
      </c>
      <c r="W74" s="16">
        <f>COUNTIFS(M74:V74,"&gt;0")</f>
        <v>2</v>
      </c>
    </row>
    <row r="75" spans="1:23" ht="12.75" customHeight="1">
      <c r="A75" s="13">
        <v>71</v>
      </c>
      <c r="B75" s="13"/>
      <c r="C75" s="60" t="s">
        <v>50</v>
      </c>
      <c r="D75" s="60" t="s">
        <v>275</v>
      </c>
      <c r="E75" s="65">
        <f>VLOOKUP(C75,Spisok!$A$1:$AA$7829,5,0)</f>
        <v>1519</v>
      </c>
      <c r="F75" s="43">
        <f>VLOOKUP(C75,Spisok!$A$1:$AA$7829,2,0)</f>
        <v>0</v>
      </c>
      <c r="G75" s="44" t="str">
        <f>VLOOKUP(C75,Spisok!$A$1:$AA$7829,4,0)</f>
        <v>EST</v>
      </c>
      <c r="H75" s="10">
        <v>81.761171531472158</v>
      </c>
      <c r="I75" s="10">
        <v>158.13790689749976</v>
      </c>
      <c r="J75" s="10">
        <v>117.66700275595556</v>
      </c>
      <c r="K75" s="10">
        <f>LARGE(M75:V75,1)+LARGE(M75:V75,2)+LARGE(M75:V75,3)+LARGE(M75:V75,4)+LARGE(M75:V75,5)</f>
        <v>0</v>
      </c>
      <c r="L75" s="5">
        <f>SUM(H75:K75)</f>
        <v>357.5660811849275</v>
      </c>
      <c r="M75" s="10">
        <f>VLOOKUP(C75,Spisok!$A$5:$AC$1630,7,0)</f>
        <v>0</v>
      </c>
      <c r="N75" s="10">
        <f>VLOOKUP(C75,Spisok!$A$5:$AC$1630,9,0)</f>
        <v>0</v>
      </c>
      <c r="O75" s="10">
        <f>VLOOKUP(C75,Spisok!$A$5:$AC$1630,11,0)</f>
        <v>0</v>
      </c>
      <c r="P75" s="10">
        <f>VLOOKUP(C75,Spisok!$A$5:$AC$1630,13,0)</f>
        <v>0</v>
      </c>
      <c r="Q75" s="10">
        <f>VLOOKUP(C75,Spisok!$A$5:$AC$1630,15,0)</f>
        <v>0</v>
      </c>
      <c r="R75" s="10">
        <f>VLOOKUP(C75,Spisok!$A$5:$AC$1630,17,0)</f>
        <v>0</v>
      </c>
      <c r="S75" s="10">
        <f>VLOOKUP(C75,Spisok!$A$5:$AC$1630,19,0)</f>
        <v>0</v>
      </c>
      <c r="T75" s="10">
        <f>VLOOKUP(C75,Spisok!$A$5:$AC$1630,21,0)</f>
        <v>0</v>
      </c>
      <c r="U75" s="10">
        <f>VLOOKUP(C75,Spisok!$A$5:$AC$1630,23,0)</f>
        <v>0</v>
      </c>
      <c r="V75" s="18">
        <f>VLOOKUP(C75,Spisok!$A$5:$AC$1630,25,0)</f>
        <v>0</v>
      </c>
      <c r="W75" s="16">
        <f>COUNTIFS(M75:V75,"&gt;0")</f>
        <v>0</v>
      </c>
    </row>
    <row r="76" spans="1:23" ht="12.75" customHeight="1">
      <c r="A76" s="13">
        <v>72</v>
      </c>
      <c r="B76" s="13"/>
      <c r="C76" s="60" t="s">
        <v>881</v>
      </c>
      <c r="D76" s="60" t="s">
        <v>332</v>
      </c>
      <c r="E76" s="65">
        <f>VLOOKUP(C76,Spisok!$A$1:$AA$7829,5,0)</f>
        <v>1668.2036257206937</v>
      </c>
      <c r="F76" s="43">
        <f>VLOOKUP(C76,Spisok!$A$1:$AA$7829,2,0)</f>
        <v>0</v>
      </c>
      <c r="G76" s="44" t="str">
        <f>VLOOKUP(C76,Spisok!$A$1:$AA$7829,4,0)</f>
        <v>LAT</v>
      </c>
      <c r="H76" s="10">
        <v>121.34042812223359</v>
      </c>
      <c r="I76" s="10">
        <v>104.72862753993581</v>
      </c>
      <c r="J76" s="10">
        <v>128.27190824441197</v>
      </c>
      <c r="K76" s="10">
        <f>LARGE(M76:V76,1)+LARGE(M76:V76,2)+LARGE(M76:V76,3)+LARGE(M76:V76,4)+LARGE(M76:V76,5)</f>
        <v>0</v>
      </c>
      <c r="L76" s="5">
        <f>SUM(H76:K76)</f>
        <v>354.34096390658135</v>
      </c>
      <c r="M76" s="10">
        <f>VLOOKUP(C76,Spisok!$A$5:$AC$1630,7,0)</f>
        <v>0</v>
      </c>
      <c r="N76" s="10">
        <f>VLOOKUP(C76,Spisok!$A$5:$AC$1630,9,0)</f>
        <v>0</v>
      </c>
      <c r="O76" s="10">
        <f>VLOOKUP(C76,Spisok!$A$5:$AC$1630,11,0)</f>
        <v>0</v>
      </c>
      <c r="P76" s="10">
        <f>VLOOKUP(C76,Spisok!$A$5:$AC$1630,13,0)</f>
        <v>0</v>
      </c>
      <c r="Q76" s="10">
        <f>VLOOKUP(C76,Spisok!$A$5:$AC$1630,15,0)</f>
        <v>0</v>
      </c>
      <c r="R76" s="10">
        <f>VLOOKUP(C76,Spisok!$A$5:$AC$1630,17,0)</f>
        <v>0</v>
      </c>
      <c r="S76" s="10">
        <f>VLOOKUP(C76,Spisok!$A$5:$AC$1630,19,0)</f>
        <v>0</v>
      </c>
      <c r="T76" s="10">
        <f>VLOOKUP(C76,Spisok!$A$5:$AC$1630,21,0)</f>
        <v>0</v>
      </c>
      <c r="U76" s="10">
        <f>VLOOKUP(C76,Spisok!$A$5:$AC$1630,23,0)</f>
        <v>0</v>
      </c>
      <c r="V76" s="18">
        <f>VLOOKUP(C76,Spisok!$A$5:$AC$1630,25,0)</f>
        <v>0</v>
      </c>
      <c r="W76" s="16">
        <f>COUNTIFS(M76:V76,"&gt;0")</f>
        <v>0</v>
      </c>
    </row>
    <row r="77" spans="1:23" ht="12.75" customHeight="1">
      <c r="A77" s="13">
        <v>73</v>
      </c>
      <c r="B77" s="13"/>
      <c r="C77" s="60" t="s">
        <v>842</v>
      </c>
      <c r="D77" s="60"/>
      <c r="E77" s="65">
        <f>VLOOKUP(C77,Spisok!$A$1:$AA$7829,5,0)</f>
        <v>1661.6878140849713</v>
      </c>
      <c r="F77" s="43">
        <f>VLOOKUP(C77,Spisok!$A$1:$AA$7829,2,0)</f>
        <v>0</v>
      </c>
      <c r="G77" s="44" t="str">
        <f>VLOOKUP(C77,Spisok!$A$1:$AA$7829,4,0)</f>
        <v>LAT</v>
      </c>
      <c r="H77" s="10">
        <v>158.99801613260666</v>
      </c>
      <c r="I77" s="10">
        <v>112.1150886144863</v>
      </c>
      <c r="J77" s="10">
        <v>79.517649418371448</v>
      </c>
      <c r="K77" s="10">
        <f>LARGE(M77:V77,1)+LARGE(M77:V77,2)+LARGE(M77:V77,3)+LARGE(M77:V77,4)+LARGE(M77:V77,5)</f>
        <v>0</v>
      </c>
      <c r="L77" s="5">
        <f>SUM(H77:K77)</f>
        <v>350.6307541654644</v>
      </c>
      <c r="M77" s="10">
        <f>VLOOKUP(C77,Spisok!$A$5:$AC$1630,7,0)</f>
        <v>0</v>
      </c>
      <c r="N77" s="10">
        <f>VLOOKUP(C77,Spisok!$A$5:$AC$1630,9,0)</f>
        <v>0</v>
      </c>
      <c r="O77" s="10">
        <f>VLOOKUP(C77,Spisok!$A$5:$AC$1630,11,0)</f>
        <v>0</v>
      </c>
      <c r="P77" s="10">
        <f>VLOOKUP(C77,Spisok!$A$5:$AC$1630,13,0)</f>
        <v>0</v>
      </c>
      <c r="Q77" s="10">
        <f>VLOOKUP(C77,Spisok!$A$5:$AC$1630,15,0)</f>
        <v>0</v>
      </c>
      <c r="R77" s="10">
        <f>VLOOKUP(C77,Spisok!$A$5:$AC$1630,17,0)</f>
        <v>0</v>
      </c>
      <c r="S77" s="10">
        <f>VLOOKUP(C77,Spisok!$A$5:$AC$1630,19,0)</f>
        <v>0</v>
      </c>
      <c r="T77" s="10">
        <f>VLOOKUP(C77,Spisok!$A$5:$AC$1630,21,0)</f>
        <v>0</v>
      </c>
      <c r="U77" s="10">
        <f>VLOOKUP(C77,Spisok!$A$5:$AC$1630,23,0)</f>
        <v>0</v>
      </c>
      <c r="V77" s="18">
        <f>VLOOKUP(C77,Spisok!$A$5:$AC$1630,25,0)</f>
        <v>0</v>
      </c>
      <c r="W77" s="16">
        <f>COUNTIFS(M77:V77,"&gt;0")</f>
        <v>0</v>
      </c>
    </row>
    <row r="78" spans="1:23" ht="12.75" customHeight="1">
      <c r="A78" s="13">
        <v>74</v>
      </c>
      <c r="B78" s="13">
        <v>27</v>
      </c>
      <c r="C78" s="60" t="s">
        <v>211</v>
      </c>
      <c r="D78" s="60" t="s">
        <v>271</v>
      </c>
      <c r="E78" s="65">
        <f>VLOOKUP(C78,Spisok!$A$1:$AA$7829,5,0)</f>
        <v>1512.633898039717</v>
      </c>
      <c r="F78" s="43">
        <f>VLOOKUP(C78,Spisok!$A$1:$AA$7829,2,0)</f>
        <v>0</v>
      </c>
      <c r="G78" s="44" t="str">
        <f>VLOOKUP(C78,Spisok!$A$1:$AA$7829,4,0)</f>
        <v>HUN</v>
      </c>
      <c r="H78" s="10">
        <v>36.209973914789131</v>
      </c>
      <c r="I78" s="10">
        <v>105.08483593249372</v>
      </c>
      <c r="J78" s="10">
        <v>125.64669238109694</v>
      </c>
      <c r="K78" s="10">
        <f>LARGE(M78:V78,1)+LARGE(M78:V78,2)+LARGE(M78:V78,3)+LARGE(M78:V78,4)+LARGE(M78:V78,5)</f>
        <v>77.63459384959944</v>
      </c>
      <c r="L78" s="5">
        <f>SUM(H78:K78)</f>
        <v>344.57609607797929</v>
      </c>
      <c r="M78" s="10">
        <f>VLOOKUP(C78,Spisok!$A$5:$AC$1630,7,0)</f>
        <v>77.63459384959944</v>
      </c>
      <c r="N78" s="10">
        <f>VLOOKUP(C78,Spisok!$A$5:$AC$1630,9,0)</f>
        <v>0</v>
      </c>
      <c r="O78" s="10">
        <f>VLOOKUP(C78,Spisok!$A$5:$AC$1630,11,0)</f>
        <v>0</v>
      </c>
      <c r="P78" s="10">
        <f>VLOOKUP(C78,Spisok!$A$5:$AC$1630,13,0)</f>
        <v>0</v>
      </c>
      <c r="Q78" s="10">
        <f>VLOOKUP(C78,Spisok!$A$5:$AC$1630,15,0)</f>
        <v>0</v>
      </c>
      <c r="R78" s="10">
        <f>VLOOKUP(C78,Spisok!$A$5:$AC$1630,17,0)</f>
        <v>0</v>
      </c>
      <c r="S78" s="10">
        <f>VLOOKUP(C78,Spisok!$A$5:$AC$1630,19,0)</f>
        <v>0</v>
      </c>
      <c r="T78" s="10">
        <f>VLOOKUP(C78,Spisok!$A$5:$AC$1630,21,0)</f>
        <v>0</v>
      </c>
      <c r="U78" s="10">
        <f>VLOOKUP(C78,Spisok!$A$5:$AC$1630,23,0)</f>
        <v>0</v>
      </c>
      <c r="V78" s="18">
        <f>VLOOKUP(C78,Spisok!$A$5:$AC$1630,25,0)</f>
        <v>0</v>
      </c>
      <c r="W78" s="16">
        <f>COUNTIFS(M78:V78,"&gt;0")</f>
        <v>1</v>
      </c>
    </row>
    <row r="79" spans="1:23" ht="12.75" customHeight="1">
      <c r="A79" s="13">
        <v>75</v>
      </c>
      <c r="B79" s="13"/>
      <c r="C79" s="60" t="s">
        <v>873</v>
      </c>
      <c r="D79" s="60" t="s">
        <v>505</v>
      </c>
      <c r="E79" s="65">
        <f>VLOOKUP(C79,Spisok!$A$1:$AA$7829,5,0)</f>
        <v>1642</v>
      </c>
      <c r="F79" s="43">
        <f>VLOOKUP(C79,Spisok!$A$1:$AA$7829,2,0)</f>
        <v>0</v>
      </c>
      <c r="G79" s="44" t="str">
        <f>VLOOKUP(C79,Spisok!$A$1:$AA$7829,4,0)</f>
        <v>LAT</v>
      </c>
      <c r="H79" s="10">
        <v>52.686269449715368</v>
      </c>
      <c r="I79" s="10">
        <v>125.23777365308283</v>
      </c>
      <c r="J79" s="10">
        <v>163.08073914831334</v>
      </c>
      <c r="K79" s="10">
        <f>LARGE(M79:V79,1)+LARGE(M79:V79,2)+LARGE(M79:V79,3)+LARGE(M79:V79,4)+LARGE(M79:V79,5)</f>
        <v>0</v>
      </c>
      <c r="L79" s="5">
        <f>SUM(H79:K79)</f>
        <v>341.00478225111152</v>
      </c>
      <c r="M79" s="10">
        <f>VLOOKUP(C79,Spisok!$A$5:$AC$1630,7,0)</f>
        <v>0</v>
      </c>
      <c r="N79" s="10">
        <f>VLOOKUP(C79,Spisok!$A$5:$AC$1630,9,0)</f>
        <v>0</v>
      </c>
      <c r="O79" s="10">
        <f>VLOOKUP(C79,Spisok!$A$5:$AC$1630,11,0)</f>
        <v>0</v>
      </c>
      <c r="P79" s="10">
        <f>VLOOKUP(C79,Spisok!$A$5:$AC$1630,13,0)</f>
        <v>0</v>
      </c>
      <c r="Q79" s="10">
        <f>VLOOKUP(C79,Spisok!$A$5:$AC$1630,15,0)</f>
        <v>0</v>
      </c>
      <c r="R79" s="10">
        <f>VLOOKUP(C79,Spisok!$A$5:$AC$1630,17,0)</f>
        <v>0</v>
      </c>
      <c r="S79" s="10">
        <f>VLOOKUP(C79,Spisok!$A$5:$AC$1630,19,0)</f>
        <v>0</v>
      </c>
      <c r="T79" s="10">
        <f>VLOOKUP(C79,Spisok!$A$5:$AC$1630,21,0)</f>
        <v>0</v>
      </c>
      <c r="U79" s="10">
        <f>VLOOKUP(C79,Spisok!$A$5:$AC$1630,23,0)</f>
        <v>0</v>
      </c>
      <c r="V79" s="18">
        <f>VLOOKUP(C79,Spisok!$A$5:$AC$1630,25,0)</f>
        <v>0</v>
      </c>
      <c r="W79" s="16">
        <f>COUNTIFS(M79:V79,"&gt;0")</f>
        <v>0</v>
      </c>
    </row>
    <row r="80" spans="1:23" ht="12.75" customHeight="1">
      <c r="A80" s="13">
        <v>76</v>
      </c>
      <c r="B80" s="13">
        <v>88</v>
      </c>
      <c r="C80" s="46" t="s">
        <v>796</v>
      </c>
      <c r="D80" s="46"/>
      <c r="E80" s="65">
        <f>VLOOKUP(C80,Spisok!$A$1:$AA$7829,5,0)</f>
        <v>1547.3686907791889</v>
      </c>
      <c r="F80" s="43">
        <f>VLOOKUP(C80,Spisok!$A$1:$AA$7829,2,0)</f>
        <v>0</v>
      </c>
      <c r="G80" s="44" t="str">
        <f>VLOOKUP(C80,Spisok!$A$1:$AA$7829,4,0)</f>
        <v>LAT</v>
      </c>
      <c r="H80" s="10"/>
      <c r="I80" s="10">
        <v>175.17886050996162</v>
      </c>
      <c r="J80" s="10">
        <v>130.11702917850084</v>
      </c>
      <c r="K80" s="10">
        <f>LARGE(M80:V80,1)+LARGE(M80:V80,2)+LARGE(M80:V80,3)+LARGE(M80:V80,4)+LARGE(M80:V80,5)</f>
        <v>34.821393038162888</v>
      </c>
      <c r="L80" s="5">
        <f>SUM(H80:K80)</f>
        <v>340.11728272662538</v>
      </c>
      <c r="M80" s="10">
        <f>VLOOKUP(C80,Spisok!$A$5:$AC$1630,7,0)</f>
        <v>0</v>
      </c>
      <c r="N80" s="10">
        <f>VLOOKUP(C80,Spisok!$A$5:$AC$1630,9,0)</f>
        <v>34.821393038162888</v>
      </c>
      <c r="O80" s="10">
        <f>VLOOKUP(C80,Spisok!$A$5:$AC$1630,11,0)</f>
        <v>0</v>
      </c>
      <c r="P80" s="10">
        <f>VLOOKUP(C80,Spisok!$A$5:$AC$1630,13,0)</f>
        <v>0</v>
      </c>
      <c r="Q80" s="10">
        <f>VLOOKUP(C80,Spisok!$A$5:$AC$1630,15,0)</f>
        <v>0</v>
      </c>
      <c r="R80" s="10">
        <f>VLOOKUP(C80,Spisok!$A$5:$AC$1630,17,0)</f>
        <v>0</v>
      </c>
      <c r="S80" s="10">
        <f>VLOOKUP(C80,Spisok!$A$5:$AC$1630,19,0)</f>
        <v>0</v>
      </c>
      <c r="T80" s="10">
        <f>VLOOKUP(C80,Spisok!$A$5:$AC$1630,21,0)</f>
        <v>0</v>
      </c>
      <c r="U80" s="10">
        <f>VLOOKUP(C80,Spisok!$A$5:$AC$1630,23,0)</f>
        <v>0</v>
      </c>
      <c r="V80" s="18">
        <f>VLOOKUP(C80,Spisok!$A$5:$AC$1630,25,0)</f>
        <v>0</v>
      </c>
      <c r="W80" s="16">
        <f>COUNTIFS(M80:V80,"&gt;0")</f>
        <v>1</v>
      </c>
    </row>
    <row r="81" spans="1:23" ht="12.75" customHeight="1">
      <c r="A81" s="13">
        <v>77</v>
      </c>
      <c r="B81" s="13">
        <v>64</v>
      </c>
      <c r="C81" s="46" t="s">
        <v>1007</v>
      </c>
      <c r="D81" s="46"/>
      <c r="E81" s="65">
        <f>VLOOKUP(C81,Spisok!$A$1:$AA$7829,5,0)</f>
        <v>1534.2775158868242</v>
      </c>
      <c r="F81" s="43">
        <f>VLOOKUP(C81,Spisok!$A$1:$AA$7829,2,0)</f>
        <v>0</v>
      </c>
      <c r="G81" s="44" t="str">
        <f>VLOOKUP(C81,Spisok!$A$1:$AA$7829,4,0)</f>
        <v>LAT</v>
      </c>
      <c r="H81" s="10">
        <v>122.58587933426577</v>
      </c>
      <c r="I81" s="10">
        <v>127.26057811861568</v>
      </c>
      <c r="J81" s="10">
        <v>37.443812955997075</v>
      </c>
      <c r="K81" s="10">
        <f>LARGE(M81:V81,1)+LARGE(M81:V81,2)+LARGE(M81:V81,3)+LARGE(M81:V81,4)+LARGE(M81:V81,5)</f>
        <v>48.534661404318918</v>
      </c>
      <c r="L81" s="5">
        <f>SUM(H81:K81)</f>
        <v>335.82493181319745</v>
      </c>
      <c r="M81" s="10">
        <f>VLOOKUP(C81,Spisok!$A$5:$AC$1630,7,0)</f>
        <v>0</v>
      </c>
      <c r="N81" s="10">
        <f>VLOOKUP(C81,Spisok!$A$5:$AC$1630,9,0)</f>
        <v>48.534661404318918</v>
      </c>
      <c r="O81" s="10">
        <f>VLOOKUP(C81,Spisok!$A$5:$AC$1630,11,0)</f>
        <v>0</v>
      </c>
      <c r="P81" s="10">
        <f>VLOOKUP(C81,Spisok!$A$5:$AC$1630,13,0)</f>
        <v>0</v>
      </c>
      <c r="Q81" s="10">
        <f>VLOOKUP(C81,Spisok!$A$5:$AC$1630,15,0)</f>
        <v>0</v>
      </c>
      <c r="R81" s="10">
        <f>VLOOKUP(C81,Spisok!$A$5:$AC$1630,17,0)</f>
        <v>0</v>
      </c>
      <c r="S81" s="10">
        <f>VLOOKUP(C81,Spisok!$A$5:$AC$1630,19,0)</f>
        <v>0</v>
      </c>
      <c r="T81" s="10">
        <f>VLOOKUP(C81,Spisok!$A$5:$AC$1630,21,0)</f>
        <v>0</v>
      </c>
      <c r="U81" s="10">
        <f>VLOOKUP(C81,Spisok!$A$5:$AC$1630,23,0)</f>
        <v>0</v>
      </c>
      <c r="V81" s="18">
        <f>VLOOKUP(C81,Spisok!$A$5:$AC$1630,25,0)</f>
        <v>0</v>
      </c>
      <c r="W81" s="16">
        <f>COUNTIFS(M81:V81,"&gt;0")</f>
        <v>1</v>
      </c>
    </row>
    <row r="82" spans="1:23" ht="12.75" customHeight="1">
      <c r="A82" s="13">
        <v>78</v>
      </c>
      <c r="B82" s="13"/>
      <c r="C82" s="60" t="s">
        <v>66</v>
      </c>
      <c r="D82" s="60" t="s">
        <v>651</v>
      </c>
      <c r="E82" s="69">
        <f>VLOOKUP(C82,Spisok!$A$1:$AA$7829,5,0)</f>
        <v>1647.0050599680449</v>
      </c>
      <c r="F82" s="43">
        <f>VLOOKUP(C82,Spisok!$A$1:$AA$7829,2,0)</f>
        <v>0</v>
      </c>
      <c r="G82" s="44" t="str">
        <f>VLOOKUP(C82,Spisok!$A$1:$AA$7829,4,0)</f>
        <v>LAT</v>
      </c>
      <c r="H82" s="10">
        <v>237.41128869157455</v>
      </c>
      <c r="I82" s="10">
        <v>97.143122513879305</v>
      </c>
      <c r="J82" s="10">
        <v>0</v>
      </c>
      <c r="K82" s="10">
        <f>LARGE(M82:V82,1)+LARGE(M82:V82,2)+LARGE(M82:V82,3)+LARGE(M82:V82,4)+LARGE(M82:V82,5)</f>
        <v>0</v>
      </c>
      <c r="L82" s="5">
        <f>SUM(H82:K82)</f>
        <v>334.55441120545385</v>
      </c>
      <c r="M82" s="10">
        <f>VLOOKUP(C82,Spisok!$A$5:$AC$1630,7,0)</f>
        <v>0</v>
      </c>
      <c r="N82" s="10">
        <f>VLOOKUP(C82,Spisok!$A$5:$AC$1630,9,0)</f>
        <v>0</v>
      </c>
      <c r="O82" s="10">
        <f>VLOOKUP(C82,Spisok!$A$5:$AC$1630,11,0)</f>
        <v>0</v>
      </c>
      <c r="P82" s="10">
        <f>VLOOKUP(C82,Spisok!$A$5:$AC$1630,13,0)</f>
        <v>0</v>
      </c>
      <c r="Q82" s="10">
        <f>VLOOKUP(C82,Spisok!$A$5:$AC$1630,15,0)</f>
        <v>0</v>
      </c>
      <c r="R82" s="10">
        <f>VLOOKUP(C82,Spisok!$A$5:$AC$1630,17,0)</f>
        <v>0</v>
      </c>
      <c r="S82" s="10">
        <f>VLOOKUP(C82,Spisok!$A$5:$AC$1630,19,0)</f>
        <v>0</v>
      </c>
      <c r="T82" s="10">
        <f>VLOOKUP(C82,Spisok!$A$5:$AC$1630,21,0)</f>
        <v>0</v>
      </c>
      <c r="U82" s="10">
        <f>VLOOKUP(C82,Spisok!$A$5:$AC$1630,23,0)</f>
        <v>0</v>
      </c>
      <c r="V82" s="18">
        <f>VLOOKUP(C82,Spisok!$A$5:$AC$1630,25,0)</f>
        <v>0</v>
      </c>
      <c r="W82" s="16">
        <f>COUNTIFS(M82:V82,"&gt;0")</f>
        <v>0</v>
      </c>
    </row>
    <row r="83" spans="1:23" ht="12.75" customHeight="1">
      <c r="A83" s="13">
        <v>79</v>
      </c>
      <c r="B83" s="13">
        <v>19</v>
      </c>
      <c r="C83" s="60" t="s">
        <v>790</v>
      </c>
      <c r="D83" s="60"/>
      <c r="E83" s="65">
        <f>VLOOKUP(C83,Spisok!$A$1:$AA$7829,5,0)</f>
        <v>1683.3361174234462</v>
      </c>
      <c r="F83" s="43">
        <f>VLOOKUP(C83,Spisok!$A$1:$AA$7829,2,0)</f>
        <v>0</v>
      </c>
      <c r="G83" s="44" t="str">
        <f>VLOOKUP(C83,Spisok!$A$1:$AA$7829,4,0)</f>
        <v>LAT</v>
      </c>
      <c r="H83" s="10">
        <v>138.64407809090753</v>
      </c>
      <c r="I83" s="10">
        <v>105.61668286534953</v>
      </c>
      <c r="J83" s="10">
        <v>0</v>
      </c>
      <c r="K83" s="10">
        <f>LARGE(M83:V83,1)+LARGE(M83:V83,2)+LARGE(M83:V83,3)+LARGE(M83:V83,4)+LARGE(M83:V83,5)</f>
        <v>84.889507012978612</v>
      </c>
      <c r="L83" s="5">
        <f>SUM(H83:K83)</f>
        <v>329.15026796923564</v>
      </c>
      <c r="M83" s="10">
        <f>VLOOKUP(C83,Spisok!$A$5:$AC$1630,7,0)</f>
        <v>0</v>
      </c>
      <c r="N83" s="10">
        <f>VLOOKUP(C83,Spisok!$A$5:$AC$1630,9,0)</f>
        <v>84.889507012978612</v>
      </c>
      <c r="O83" s="10">
        <f>VLOOKUP(C83,Spisok!$A$5:$AC$1630,11,0)</f>
        <v>0</v>
      </c>
      <c r="P83" s="10">
        <f>VLOOKUP(C83,Spisok!$A$5:$AC$1630,13,0)</f>
        <v>0</v>
      </c>
      <c r="Q83" s="10">
        <f>VLOOKUP(C83,Spisok!$A$5:$AC$1630,15,0)</f>
        <v>0</v>
      </c>
      <c r="R83" s="10">
        <f>VLOOKUP(C83,Spisok!$A$5:$AC$1630,17,0)</f>
        <v>0</v>
      </c>
      <c r="S83" s="10">
        <f>VLOOKUP(C83,Spisok!$A$5:$AC$1630,19,0)</f>
        <v>0</v>
      </c>
      <c r="T83" s="10">
        <f>VLOOKUP(C83,Spisok!$A$5:$AC$1630,21,0)</f>
        <v>0</v>
      </c>
      <c r="U83" s="10">
        <f>VLOOKUP(C83,Spisok!$A$5:$AC$1630,23,0)</f>
        <v>0</v>
      </c>
      <c r="V83" s="18">
        <f>VLOOKUP(C83,Spisok!$A$5:$AC$1630,25,0)</f>
        <v>0</v>
      </c>
      <c r="W83" s="16">
        <f>COUNTIFS(M83:V83,"&gt;0")</f>
        <v>1</v>
      </c>
    </row>
    <row r="84" spans="1:23" ht="12.75" customHeight="1">
      <c r="A84" s="13">
        <v>80</v>
      </c>
      <c r="B84" s="13">
        <v>100</v>
      </c>
      <c r="C84" s="60" t="s">
        <v>154</v>
      </c>
      <c r="D84" s="60" t="s">
        <v>645</v>
      </c>
      <c r="E84" s="65">
        <f>VLOOKUP(C84,Spisok!$A$1:$AA$7829,5,0)</f>
        <v>1521.018794710782</v>
      </c>
      <c r="F84" s="43">
        <f>VLOOKUP(C84,Spisok!$A$1:$AA$7829,2,0)</f>
        <v>0</v>
      </c>
      <c r="G84" s="44" t="str">
        <f>VLOOKUP(C84,Spisok!$A$1:$AA$7829,4,0)</f>
        <v>LAT</v>
      </c>
      <c r="H84" s="10">
        <v>94.676959577463577</v>
      </c>
      <c r="I84" s="10">
        <v>130.06769387988268</v>
      </c>
      <c r="J84" s="10">
        <v>74.471288356493616</v>
      </c>
      <c r="K84" s="10">
        <f>LARGE(M84:V84,1)+LARGE(M84:V84,2)+LARGE(M84:V84,3)+LARGE(M84:V84,4)+LARGE(M84:V84,5)</f>
        <v>28.176373491401762</v>
      </c>
      <c r="L84" s="5">
        <f>SUM(H84:K84)</f>
        <v>327.39231530524165</v>
      </c>
      <c r="M84" s="10">
        <f>VLOOKUP(C84,Spisok!$A$5:$AC$1630,7,0)</f>
        <v>0</v>
      </c>
      <c r="N84" s="10">
        <f>VLOOKUP(C84,Spisok!$A$5:$AC$1630,9,0)</f>
        <v>28.176373491401762</v>
      </c>
      <c r="O84" s="10">
        <f>VLOOKUP(C84,Spisok!$A$5:$AC$1630,11,0)</f>
        <v>0</v>
      </c>
      <c r="P84" s="10">
        <f>VLOOKUP(C84,Spisok!$A$5:$AC$1630,13,0)</f>
        <v>0</v>
      </c>
      <c r="Q84" s="10">
        <f>VLOOKUP(C84,Spisok!$A$5:$AC$1630,15,0)</f>
        <v>0</v>
      </c>
      <c r="R84" s="10">
        <f>VLOOKUP(C84,Spisok!$A$5:$AC$1630,17,0)</f>
        <v>0</v>
      </c>
      <c r="S84" s="10">
        <f>VLOOKUP(C84,Spisok!$A$5:$AC$1630,19,0)</f>
        <v>0</v>
      </c>
      <c r="T84" s="10">
        <f>VLOOKUP(C84,Spisok!$A$5:$AC$1630,21,0)</f>
        <v>0</v>
      </c>
      <c r="U84" s="10">
        <f>VLOOKUP(C84,Spisok!$A$5:$AC$1630,23,0)</f>
        <v>0</v>
      </c>
      <c r="V84" s="18">
        <f>VLOOKUP(C84,Spisok!$A$5:$AC$1630,25,0)</f>
        <v>0</v>
      </c>
      <c r="W84" s="16">
        <f>COUNTIFS(M84:V84,"&gt;0")</f>
        <v>1</v>
      </c>
    </row>
    <row r="85" spans="1:23" ht="12.75" customHeight="1">
      <c r="A85" s="13">
        <v>81</v>
      </c>
      <c r="B85" s="13"/>
      <c r="C85" s="60" t="s">
        <v>1040</v>
      </c>
      <c r="D85" s="60"/>
      <c r="E85" s="69">
        <f>VLOOKUP(C85,Spisok!$A$1:$AA$7829,5,0)</f>
        <v>1608.4720623911962</v>
      </c>
      <c r="F85" s="43">
        <f>VLOOKUP(C85,Spisok!$A$1:$AA$7829,2,0)</f>
        <v>0</v>
      </c>
      <c r="G85" s="8" t="str">
        <f>VLOOKUP(C85,Spisok!$A$1:$AA$7829,4,0)</f>
        <v>LAT</v>
      </c>
      <c r="H85" s="10">
        <v>95.067377665451872</v>
      </c>
      <c r="I85" s="10">
        <v>223.4495230968999</v>
      </c>
      <c r="J85" s="10">
        <v>0</v>
      </c>
      <c r="K85" s="10">
        <f>LARGE(M85:V85,1)+LARGE(M85:V85,2)+LARGE(M85:V85,3)+LARGE(M85:V85,4)+LARGE(M85:V85,5)</f>
        <v>0</v>
      </c>
      <c r="L85" s="5">
        <f>SUM(H85:K85)</f>
        <v>318.51690076235178</v>
      </c>
      <c r="M85" s="10">
        <f>VLOOKUP(C85,Spisok!$A$5:$AC$1630,7,0)</f>
        <v>0</v>
      </c>
      <c r="N85" s="10">
        <f>VLOOKUP(C85,Spisok!$A$5:$AC$1630,9,0)</f>
        <v>0</v>
      </c>
      <c r="O85" s="10">
        <f>VLOOKUP(C85,Spisok!$A$5:$AC$1630,11,0)</f>
        <v>0</v>
      </c>
      <c r="P85" s="10">
        <f>VLOOKUP(C85,Spisok!$A$5:$AC$1630,13,0)</f>
        <v>0</v>
      </c>
      <c r="Q85" s="10">
        <f>VLOOKUP(C85,Spisok!$A$5:$AC$1630,15,0)</f>
        <v>0</v>
      </c>
      <c r="R85" s="10">
        <f>VLOOKUP(C85,Spisok!$A$5:$AC$1630,17,0)</f>
        <v>0</v>
      </c>
      <c r="S85" s="10">
        <f>VLOOKUP(C85,Spisok!$A$5:$AC$1630,19,0)</f>
        <v>0</v>
      </c>
      <c r="T85" s="10">
        <f>VLOOKUP(C85,Spisok!$A$5:$AC$1630,21,0)</f>
        <v>0</v>
      </c>
      <c r="U85" s="10">
        <f>VLOOKUP(C85,Spisok!$A$5:$AC$1630,23,0)</f>
        <v>0</v>
      </c>
      <c r="V85" s="18">
        <f>VLOOKUP(C85,Spisok!$A$5:$AC$1630,25,0)</f>
        <v>0</v>
      </c>
      <c r="W85" s="16">
        <f>COUNTIFS(M85:V85,"&gt;0")</f>
        <v>0</v>
      </c>
    </row>
    <row r="86" spans="1:23" ht="12.75" customHeight="1">
      <c r="A86" s="13">
        <v>82</v>
      </c>
      <c r="B86" s="13"/>
      <c r="C86" s="60" t="s">
        <v>714</v>
      </c>
      <c r="D86" s="60" t="s">
        <v>627</v>
      </c>
      <c r="E86" s="69">
        <f>VLOOKUP(C86,Spisok!$A$1:$AA$7829,5,0)</f>
        <v>1639.9831477392224</v>
      </c>
      <c r="F86" s="43">
        <f>VLOOKUP(C86,Spisok!$A$1:$AA$7829,2,0)</f>
        <v>0</v>
      </c>
      <c r="G86" s="44" t="str">
        <f>VLOOKUP(C86,Spisok!$A$1:$AA$7829,4,0)</f>
        <v>LAT</v>
      </c>
      <c r="H86" s="10">
        <v>261.14581961336899</v>
      </c>
      <c r="I86" s="10">
        <v>53.003691638063124</v>
      </c>
      <c r="J86" s="10">
        <v>0</v>
      </c>
      <c r="K86" s="10">
        <f>LARGE(M86:V86,1)+LARGE(M86:V86,2)+LARGE(M86:V86,3)+LARGE(M86:V86,4)+LARGE(M86:V86,5)</f>
        <v>0</v>
      </c>
      <c r="L86" s="5">
        <f>SUM(H86:K86)</f>
        <v>314.1495112514321</v>
      </c>
      <c r="M86" s="10">
        <f>VLOOKUP(C86,Spisok!$A$5:$AC$1630,7,0)</f>
        <v>0</v>
      </c>
      <c r="N86" s="10">
        <f>VLOOKUP(C86,Spisok!$A$5:$AC$1630,9,0)</f>
        <v>0</v>
      </c>
      <c r="O86" s="10">
        <f>VLOOKUP(C86,Spisok!$A$5:$AC$1630,11,0)</f>
        <v>0</v>
      </c>
      <c r="P86" s="10">
        <f>VLOOKUP(C86,Spisok!$A$5:$AC$1630,13,0)</f>
        <v>0</v>
      </c>
      <c r="Q86" s="10">
        <f>VLOOKUP(C86,Spisok!$A$5:$AC$1630,15,0)</f>
        <v>0</v>
      </c>
      <c r="R86" s="10">
        <f>VLOOKUP(C86,Spisok!$A$5:$AC$1630,17,0)</f>
        <v>0</v>
      </c>
      <c r="S86" s="10">
        <f>VLOOKUP(C86,Spisok!$A$5:$AC$1630,19,0)</f>
        <v>0</v>
      </c>
      <c r="T86" s="10">
        <f>VLOOKUP(C86,Spisok!$A$5:$AC$1630,21,0)</f>
        <v>0</v>
      </c>
      <c r="U86" s="10">
        <f>VLOOKUP(C86,Spisok!$A$5:$AC$1630,23,0)</f>
        <v>0</v>
      </c>
      <c r="V86" s="18">
        <f>VLOOKUP(C86,Spisok!$A$5:$AC$1630,25,0)</f>
        <v>0</v>
      </c>
      <c r="W86" s="16">
        <f>COUNTIFS(M86:V86,"&gt;0")</f>
        <v>0</v>
      </c>
    </row>
    <row r="87" spans="1:23" ht="12.75" customHeight="1">
      <c r="A87" s="13">
        <v>83</v>
      </c>
      <c r="B87" s="13">
        <v>107</v>
      </c>
      <c r="C87" s="46" t="s">
        <v>992</v>
      </c>
      <c r="D87" s="46"/>
      <c r="E87" s="65">
        <f>VLOOKUP(C87,Spisok!$A$1:$AA$7829,5,0)</f>
        <v>1404.7690071103257</v>
      </c>
      <c r="F87" s="43">
        <f>VLOOKUP(C87,Spisok!$A$1:$AA$7829,2,0)</f>
        <v>0</v>
      </c>
      <c r="G87" s="44" t="str">
        <f>VLOOKUP(C87,Spisok!$A$1:$AA$7829,4,0)</f>
        <v>LAT</v>
      </c>
      <c r="H87" s="10">
        <v>59.1015863798089</v>
      </c>
      <c r="I87" s="10">
        <v>94.683224324661794</v>
      </c>
      <c r="J87" s="10">
        <v>132.49485752423504</v>
      </c>
      <c r="K87" s="10">
        <f>LARGE(M87:V87,1)+LARGE(M87:V87,2)+LARGE(M87:V87,3)+LARGE(M87:V87,4)+LARGE(M87:V87,5)</f>
        <v>25.421134868713597</v>
      </c>
      <c r="L87" s="5">
        <f>SUM(H87:K87)</f>
        <v>311.70080309741934</v>
      </c>
      <c r="M87" s="10">
        <f>VLOOKUP(C87,Spisok!$A$5:$AC$1630,7,0)</f>
        <v>0</v>
      </c>
      <c r="N87" s="10">
        <f>VLOOKUP(C87,Spisok!$A$5:$AC$1630,9,0)</f>
        <v>25.421134868713597</v>
      </c>
      <c r="O87" s="10">
        <f>VLOOKUP(C87,Spisok!$A$5:$AC$1630,11,0)</f>
        <v>0</v>
      </c>
      <c r="P87" s="10">
        <f>VLOOKUP(C87,Spisok!$A$5:$AC$1630,13,0)</f>
        <v>0</v>
      </c>
      <c r="Q87" s="10">
        <f>VLOOKUP(C87,Spisok!$A$5:$AC$1630,15,0)</f>
        <v>0</v>
      </c>
      <c r="R87" s="10">
        <f>VLOOKUP(C87,Spisok!$A$5:$AC$1630,17,0)</f>
        <v>0</v>
      </c>
      <c r="S87" s="10">
        <f>VLOOKUP(C87,Spisok!$A$5:$AC$1630,19,0)</f>
        <v>0</v>
      </c>
      <c r="T87" s="10">
        <f>VLOOKUP(C87,Spisok!$A$5:$AC$1630,21,0)</f>
        <v>0</v>
      </c>
      <c r="U87" s="10">
        <f>VLOOKUP(C87,Spisok!$A$5:$AC$1630,23,0)</f>
        <v>0</v>
      </c>
      <c r="V87" s="18">
        <f>VLOOKUP(C87,Spisok!$A$5:$AC$1630,25,0)</f>
        <v>0</v>
      </c>
      <c r="W87" s="16">
        <f>COUNTIFS(M87:V87,"&gt;0")</f>
        <v>1</v>
      </c>
    </row>
    <row r="88" spans="1:23" ht="12.75" customHeight="1">
      <c r="A88" s="13">
        <v>84</v>
      </c>
      <c r="B88" s="13">
        <v>94</v>
      </c>
      <c r="C88" s="60" t="s">
        <v>612</v>
      </c>
      <c r="D88" s="60" t="s">
        <v>639</v>
      </c>
      <c r="E88" s="65">
        <f>VLOOKUP(C88,Spisok!$A$1:$AA$7829,5,0)</f>
        <v>1471.280427229686</v>
      </c>
      <c r="F88" s="43">
        <f>VLOOKUP(C88,Spisok!$A$1:$AA$7829,2,0)</f>
        <v>0</v>
      </c>
      <c r="G88" s="44" t="str">
        <f>VLOOKUP(C88,Spisok!$A$1:$AA$7829,4,0)</f>
        <v>LAT</v>
      </c>
      <c r="H88" s="10">
        <v>61.540919458011921</v>
      </c>
      <c r="I88" s="10">
        <v>136.81740482733551</v>
      </c>
      <c r="J88" s="10">
        <v>71.616873530963247</v>
      </c>
      <c r="K88" s="10">
        <f>LARGE(M88:V88,1)+LARGE(M88:V88,2)+LARGE(M88:V88,3)+LARGE(M88:V88,4)+LARGE(M88:V88,5)</f>
        <v>31.45579590001352</v>
      </c>
      <c r="L88" s="5">
        <f>SUM(H88:K88)</f>
        <v>301.43099371632422</v>
      </c>
      <c r="M88" s="10">
        <f>VLOOKUP(C88,Spisok!$A$5:$AC$1630,7,0)</f>
        <v>0</v>
      </c>
      <c r="N88" s="10">
        <f>VLOOKUP(C88,Spisok!$A$5:$AC$1630,9,0)</f>
        <v>31.45579590001352</v>
      </c>
      <c r="O88" s="10">
        <f>VLOOKUP(C88,Spisok!$A$5:$AC$1630,11,0)</f>
        <v>0</v>
      </c>
      <c r="P88" s="10">
        <f>VLOOKUP(C88,Spisok!$A$5:$AC$1630,13,0)</f>
        <v>0</v>
      </c>
      <c r="Q88" s="10">
        <f>VLOOKUP(C88,Spisok!$A$5:$AC$1630,15,0)</f>
        <v>0</v>
      </c>
      <c r="R88" s="10">
        <f>VLOOKUP(C88,Spisok!$A$5:$AC$1630,17,0)</f>
        <v>0</v>
      </c>
      <c r="S88" s="10">
        <f>VLOOKUP(C88,Spisok!$A$5:$AC$1630,19,0)</f>
        <v>0</v>
      </c>
      <c r="T88" s="10">
        <f>VLOOKUP(C88,Spisok!$A$5:$AC$1630,21,0)</f>
        <v>0</v>
      </c>
      <c r="U88" s="10">
        <f>VLOOKUP(C88,Spisok!$A$5:$AC$1630,23,0)</f>
        <v>0</v>
      </c>
      <c r="V88" s="18">
        <f>VLOOKUP(C88,Spisok!$A$5:$AC$1630,25,0)</f>
        <v>0</v>
      </c>
      <c r="W88" s="16">
        <f>COUNTIFS(M88:V88,"&gt;0")</f>
        <v>1</v>
      </c>
    </row>
    <row r="89" spans="1:23" ht="12.75" customHeight="1">
      <c r="A89" s="13">
        <v>85</v>
      </c>
      <c r="B89" s="13"/>
      <c r="C89" s="60" t="s">
        <v>175</v>
      </c>
      <c r="D89" s="60" t="s">
        <v>273</v>
      </c>
      <c r="E89" s="65">
        <f>VLOOKUP(C89,Spisok!$A$1:$AA$7829,5,0)</f>
        <v>1514</v>
      </c>
      <c r="F89" s="43">
        <f>VLOOKUP(C89,Spisok!$A$1:$AA$7829,2,0)</f>
        <v>0</v>
      </c>
      <c r="G89" s="44" t="str">
        <f>VLOOKUP(C89,Spisok!$A$1:$AA$7829,4,0)</f>
        <v>LAT</v>
      </c>
      <c r="H89" s="10">
        <v>57.527077873834081</v>
      </c>
      <c r="I89" s="10">
        <v>109.12699809378717</v>
      </c>
      <c r="J89" s="10">
        <v>131.33760217917279</v>
      </c>
      <c r="K89" s="10">
        <f>LARGE(M89:V89,1)+LARGE(M89:V89,2)+LARGE(M89:V89,3)+LARGE(M89:V89,4)+LARGE(M89:V89,5)</f>
        <v>0</v>
      </c>
      <c r="L89" s="5">
        <f>SUM(H89:K89)</f>
        <v>297.99167814679402</v>
      </c>
      <c r="M89" s="10">
        <f>VLOOKUP(C89,Spisok!$A$5:$AC$1630,7,0)</f>
        <v>0</v>
      </c>
      <c r="N89" s="10">
        <f>VLOOKUP(C89,Spisok!$A$5:$AC$1630,9,0)</f>
        <v>0</v>
      </c>
      <c r="O89" s="10">
        <f>VLOOKUP(C89,Spisok!$A$5:$AC$1630,11,0)</f>
        <v>0</v>
      </c>
      <c r="P89" s="10">
        <f>VLOOKUP(C89,Spisok!$A$5:$AC$1630,13,0)</f>
        <v>0</v>
      </c>
      <c r="Q89" s="10">
        <f>VLOOKUP(C89,Spisok!$A$5:$AC$1630,15,0)</f>
        <v>0</v>
      </c>
      <c r="R89" s="10">
        <f>VLOOKUP(C89,Spisok!$A$5:$AC$1630,17,0)</f>
        <v>0</v>
      </c>
      <c r="S89" s="10">
        <f>VLOOKUP(C89,Spisok!$A$5:$AC$1630,19,0)</f>
        <v>0</v>
      </c>
      <c r="T89" s="10">
        <f>VLOOKUP(C89,Spisok!$A$5:$AC$1630,21,0)</f>
        <v>0</v>
      </c>
      <c r="U89" s="10">
        <f>VLOOKUP(C89,Spisok!$A$5:$AC$1630,23,0)</f>
        <v>0</v>
      </c>
      <c r="V89" s="18">
        <f>VLOOKUP(C89,Spisok!$A$5:$AC$1630,25,0)</f>
        <v>0</v>
      </c>
      <c r="W89" s="16">
        <f>COUNTIFS(M89:V89,"&gt;0")</f>
        <v>0</v>
      </c>
    </row>
    <row r="90" spans="1:23" ht="12.75" customHeight="1">
      <c r="A90" s="13">
        <v>86</v>
      </c>
      <c r="B90" s="13"/>
      <c r="C90" s="46" t="s">
        <v>946</v>
      </c>
      <c r="D90" s="46"/>
      <c r="E90" s="65">
        <f>VLOOKUP(C90,Spisok!$A$1:$AA$7829,5,0)</f>
        <v>1509</v>
      </c>
      <c r="F90" s="43">
        <f>VLOOKUP(C90,Spisok!$A$1:$AA$7829,2,0)</f>
        <v>0</v>
      </c>
      <c r="G90" s="44" t="str">
        <f>VLOOKUP(C90,Spisok!$A$1:$AA$7829,4,0)</f>
        <v>LAT</v>
      </c>
      <c r="H90" s="10">
        <v>55.534543776935891</v>
      </c>
      <c r="I90" s="10">
        <v>154.2037942445439</v>
      </c>
      <c r="J90" s="10">
        <v>78.240105427286835</v>
      </c>
      <c r="K90" s="10">
        <f>LARGE(M90:V90,1)+LARGE(M90:V90,2)+LARGE(M90:V90,3)+LARGE(M90:V90,4)+LARGE(M90:V90,5)</f>
        <v>0</v>
      </c>
      <c r="L90" s="5">
        <f>SUM(H90:K90)</f>
        <v>287.9784434487666</v>
      </c>
      <c r="M90" s="10">
        <f>VLOOKUP(C90,Spisok!$A$5:$AC$1630,7,0)</f>
        <v>0</v>
      </c>
      <c r="N90" s="10">
        <f>VLOOKUP(C90,Spisok!$A$5:$AC$1630,9,0)</f>
        <v>0</v>
      </c>
      <c r="O90" s="10">
        <f>VLOOKUP(C90,Spisok!$A$5:$AC$1630,11,0)</f>
        <v>0</v>
      </c>
      <c r="P90" s="10">
        <f>VLOOKUP(C90,Spisok!$A$5:$AC$1630,13,0)</f>
        <v>0</v>
      </c>
      <c r="Q90" s="10">
        <f>VLOOKUP(C90,Spisok!$A$5:$AC$1630,15,0)</f>
        <v>0</v>
      </c>
      <c r="R90" s="10">
        <f>VLOOKUP(C90,Spisok!$A$5:$AC$1630,17,0)</f>
        <v>0</v>
      </c>
      <c r="S90" s="10">
        <f>VLOOKUP(C90,Spisok!$A$5:$AC$1630,19,0)</f>
        <v>0</v>
      </c>
      <c r="T90" s="10">
        <f>VLOOKUP(C90,Spisok!$A$5:$AC$1630,21,0)</f>
        <v>0</v>
      </c>
      <c r="U90" s="10">
        <f>VLOOKUP(C90,Spisok!$A$5:$AC$1630,23,0)</f>
        <v>0</v>
      </c>
      <c r="V90" s="18">
        <f>VLOOKUP(C90,Spisok!$A$5:$AC$1630,25,0)</f>
        <v>0</v>
      </c>
      <c r="W90" s="16">
        <f>COUNTIFS(M90:V90,"&gt;0")</f>
        <v>0</v>
      </c>
    </row>
    <row r="91" spans="1:23" ht="12.75" customHeight="1">
      <c r="A91" s="13">
        <v>87</v>
      </c>
      <c r="B91" s="13">
        <v>77</v>
      </c>
      <c r="C91" s="46" t="s">
        <v>1111</v>
      </c>
      <c r="D91" s="46"/>
      <c r="E91" s="65">
        <f>VLOOKUP(C91,Spisok!$A$1:$AA$7829,5,0)</f>
        <v>1448.0396703564315</v>
      </c>
      <c r="F91" s="43">
        <f>VLOOKUP(C91,Spisok!$A$1:$AA$7829,2,0)</f>
        <v>0</v>
      </c>
      <c r="G91" s="44" t="str">
        <f>VLOOKUP(C91,Spisok!$A$1:$AA$7829,4,0)</f>
        <v>LAT</v>
      </c>
      <c r="H91" s="10"/>
      <c r="I91" s="10">
        <v>105.54752550903524</v>
      </c>
      <c r="J91" s="10">
        <v>136.53443890195695</v>
      </c>
      <c r="K91" s="10">
        <f>LARGE(M91:V91,1)+LARGE(M91:V91,2)+LARGE(M91:V91,3)+LARGE(M91:V91,4)+LARGE(M91:V91,5)</f>
        <v>40.339515725816049</v>
      </c>
      <c r="L91" s="5">
        <f>SUM(H91:K91)</f>
        <v>282.42148013680821</v>
      </c>
      <c r="M91" s="10">
        <f>VLOOKUP(C91,Spisok!$A$5:$AC$1630,7,0)</f>
        <v>0</v>
      </c>
      <c r="N91" s="10">
        <f>VLOOKUP(C91,Spisok!$A$5:$AC$1630,9,0)</f>
        <v>40.339515725816049</v>
      </c>
      <c r="O91" s="10">
        <f>VLOOKUP(C91,Spisok!$A$5:$AC$1630,11,0)</f>
        <v>0</v>
      </c>
      <c r="P91" s="10">
        <f>VLOOKUP(C91,Spisok!$A$5:$AC$1630,13,0)</f>
        <v>0</v>
      </c>
      <c r="Q91" s="10">
        <f>VLOOKUP(C91,Spisok!$A$5:$AC$1630,15,0)</f>
        <v>0</v>
      </c>
      <c r="R91" s="10">
        <f>VLOOKUP(C91,Spisok!$A$5:$AC$1630,17,0)</f>
        <v>0</v>
      </c>
      <c r="S91" s="10">
        <f>VLOOKUP(C91,Spisok!$A$5:$AC$1630,19,0)</f>
        <v>0</v>
      </c>
      <c r="T91" s="10">
        <f>VLOOKUP(C91,Spisok!$A$5:$AC$1630,21,0)</f>
        <v>0</v>
      </c>
      <c r="U91" s="10">
        <f>VLOOKUP(C91,Spisok!$A$5:$AC$1630,23,0)</f>
        <v>0</v>
      </c>
      <c r="V91" s="18">
        <f>VLOOKUP(C91,Spisok!$A$5:$AC$1630,25,0)</f>
        <v>0</v>
      </c>
      <c r="W91" s="16">
        <f>COUNTIFS(M91:V91,"&gt;0")</f>
        <v>1</v>
      </c>
    </row>
    <row r="92" spans="1:23" ht="12.75" customHeight="1">
      <c r="A92" s="13">
        <v>88</v>
      </c>
      <c r="B92" s="13">
        <v>96</v>
      </c>
      <c r="C92" s="60" t="s">
        <v>353</v>
      </c>
      <c r="D92" s="60" t="s">
        <v>399</v>
      </c>
      <c r="E92" s="65">
        <f>VLOOKUP(C92,Spisok!$A$1:$AA$7829,5,0)</f>
        <v>1458.4405640263178</v>
      </c>
      <c r="F92" s="43">
        <f>VLOOKUP(C92,Spisok!$A$1:$AA$7829,2,0)</f>
        <v>0</v>
      </c>
      <c r="G92" s="44" t="str">
        <f>VLOOKUP(C92,Spisok!$A$1:$AA$7829,4,0)</f>
        <v>LAT</v>
      </c>
      <c r="H92" s="10">
        <v>101.46053210099029</v>
      </c>
      <c r="I92" s="10">
        <v>50.598302024749401</v>
      </c>
      <c r="J92" s="10">
        <v>99.438613271231645</v>
      </c>
      <c r="K92" s="10">
        <f>LARGE(M92:V92,1)+LARGE(M92:V92,2)+LARGE(M92:V92,3)+LARGE(M92:V92,4)+LARGE(M92:V92,5)</f>
        <v>30.51084480552948</v>
      </c>
      <c r="L92" s="5">
        <f>SUM(H92:K92)</f>
        <v>282.0082922025008</v>
      </c>
      <c r="M92" s="10">
        <f>VLOOKUP(C92,Spisok!$A$5:$AC$1630,7,0)</f>
        <v>0</v>
      </c>
      <c r="N92" s="10">
        <f>VLOOKUP(C92,Spisok!$A$5:$AC$1630,9,0)</f>
        <v>30.51084480552948</v>
      </c>
      <c r="O92" s="10">
        <f>VLOOKUP(C92,Spisok!$A$5:$AC$1630,11,0)</f>
        <v>0</v>
      </c>
      <c r="P92" s="10">
        <f>VLOOKUP(C92,Spisok!$A$5:$AC$1630,13,0)</f>
        <v>0</v>
      </c>
      <c r="Q92" s="10">
        <f>VLOOKUP(C92,Spisok!$A$5:$AC$1630,15,0)</f>
        <v>0</v>
      </c>
      <c r="R92" s="10">
        <f>VLOOKUP(C92,Spisok!$A$5:$AC$1630,17,0)</f>
        <v>0</v>
      </c>
      <c r="S92" s="10">
        <f>VLOOKUP(C92,Spisok!$A$5:$AC$1630,19,0)</f>
        <v>0</v>
      </c>
      <c r="T92" s="10">
        <f>VLOOKUP(C92,Spisok!$A$5:$AC$1630,21,0)</f>
        <v>0</v>
      </c>
      <c r="U92" s="10">
        <f>VLOOKUP(C92,Spisok!$A$5:$AC$1630,23,0)</f>
        <v>0</v>
      </c>
      <c r="V92" s="18">
        <f>VLOOKUP(C92,Spisok!$A$5:$AC$1630,25,0)</f>
        <v>0</v>
      </c>
      <c r="W92" s="16">
        <f>COUNTIFS(M92:V92,"&gt;0")</f>
        <v>1</v>
      </c>
    </row>
    <row r="93" spans="1:23" ht="12.75" customHeight="1">
      <c r="A93" s="13">
        <v>89</v>
      </c>
      <c r="B93" s="13">
        <v>167</v>
      </c>
      <c r="C93" s="46" t="s">
        <v>1004</v>
      </c>
      <c r="D93" s="46"/>
      <c r="E93" s="65">
        <f>VLOOKUP(C93,Spisok!$A$1:$AA$7829,5,0)</f>
        <v>1306.8410384196504</v>
      </c>
      <c r="F93" s="43">
        <f>VLOOKUP(C93,Spisok!$A$1:$AA$7829,2,0)</f>
        <v>0</v>
      </c>
      <c r="G93" s="44" t="str">
        <f>VLOOKUP(C93,Spisok!$A$1:$AA$7829,4,0)</f>
        <v>LAT</v>
      </c>
      <c r="H93" s="10">
        <v>122.34805332001903</v>
      </c>
      <c r="I93" s="10">
        <v>79.765185871350369</v>
      </c>
      <c r="J93" s="10">
        <v>77.792444055017867</v>
      </c>
      <c r="K93" s="10">
        <f>LARGE(M93:V93,1)+LARGE(M93:V93,2)+LARGE(M93:V93,3)+LARGE(M93:V93,4)+LARGE(M93:V93,5)</f>
        <v>0.23995428184745884</v>
      </c>
      <c r="L93" s="5">
        <f>SUM(H93:K93)</f>
        <v>280.14563752823477</v>
      </c>
      <c r="M93" s="10">
        <f>VLOOKUP(C93,Spisok!$A$5:$AC$1630,7,0)</f>
        <v>0</v>
      </c>
      <c r="N93" s="10">
        <f>VLOOKUP(C93,Spisok!$A$5:$AC$1630,9,0)</f>
        <v>0.23995428184745884</v>
      </c>
      <c r="O93" s="10">
        <f>VLOOKUP(C93,Spisok!$A$5:$AC$1630,11,0)</f>
        <v>0</v>
      </c>
      <c r="P93" s="10">
        <f>VLOOKUP(C93,Spisok!$A$5:$AC$1630,13,0)</f>
        <v>0</v>
      </c>
      <c r="Q93" s="10">
        <f>VLOOKUP(C93,Spisok!$A$5:$AC$1630,15,0)</f>
        <v>0</v>
      </c>
      <c r="R93" s="10">
        <f>VLOOKUP(C93,Spisok!$A$5:$AC$1630,17,0)</f>
        <v>0</v>
      </c>
      <c r="S93" s="10">
        <f>VLOOKUP(C93,Spisok!$A$5:$AC$1630,19,0)</f>
        <v>0</v>
      </c>
      <c r="T93" s="10">
        <f>VLOOKUP(C93,Spisok!$A$5:$AC$1630,21,0)</f>
        <v>0</v>
      </c>
      <c r="U93" s="10">
        <f>VLOOKUP(C93,Spisok!$A$5:$AC$1630,23,0)</f>
        <v>0</v>
      </c>
      <c r="V93" s="18">
        <f>VLOOKUP(C93,Spisok!$A$5:$AC$1630,25,0)</f>
        <v>0</v>
      </c>
      <c r="W93" s="16">
        <f>COUNTIFS(M93:V93,"&gt;0")</f>
        <v>1</v>
      </c>
    </row>
    <row r="94" spans="1:23" ht="12.75" customHeight="1">
      <c r="A94" s="13">
        <v>90</v>
      </c>
      <c r="B94" s="13"/>
      <c r="C94" s="60" t="s">
        <v>730</v>
      </c>
      <c r="D94" s="60" t="s">
        <v>260</v>
      </c>
      <c r="E94" s="65">
        <f>VLOOKUP(C94,Spisok!$A$1:$AA$7829,5,0)</f>
        <v>1509</v>
      </c>
      <c r="F94" s="43">
        <f>VLOOKUP(C94,Spisok!$A$1:$AA$7829,2,0)</f>
        <v>0</v>
      </c>
      <c r="G94" s="44" t="str">
        <f>VLOOKUP(C94,Spisok!$A$1:$AA$7829,4,0)</f>
        <v>LAT</v>
      </c>
      <c r="H94" s="10">
        <v>129.90608876010072</v>
      </c>
      <c r="I94" s="10">
        <v>94.656152086008859</v>
      </c>
      <c r="J94" s="10">
        <v>42.376500543665344</v>
      </c>
      <c r="K94" s="10">
        <f>LARGE(M94:V94,1)+LARGE(M94:V94,2)+LARGE(M94:V94,3)+LARGE(M94:V94,4)+LARGE(M94:V94,5)</f>
        <v>0</v>
      </c>
      <c r="L94" s="5">
        <f>SUM(H94:K94)</f>
        <v>266.93874138977492</v>
      </c>
      <c r="M94" s="10">
        <f>VLOOKUP(C94,Spisok!$A$5:$AC$1630,7,0)</f>
        <v>0</v>
      </c>
      <c r="N94" s="10">
        <f>VLOOKUP(C94,Spisok!$A$5:$AC$1630,9,0)</f>
        <v>0</v>
      </c>
      <c r="O94" s="10">
        <f>VLOOKUP(C94,Spisok!$A$5:$AC$1630,11,0)</f>
        <v>0</v>
      </c>
      <c r="P94" s="10">
        <f>VLOOKUP(C94,Spisok!$A$5:$AC$1630,13,0)</f>
        <v>0</v>
      </c>
      <c r="Q94" s="10">
        <f>VLOOKUP(C94,Spisok!$A$5:$AC$1630,15,0)</f>
        <v>0</v>
      </c>
      <c r="R94" s="10">
        <f>VLOOKUP(C94,Spisok!$A$5:$AC$1630,17,0)</f>
        <v>0</v>
      </c>
      <c r="S94" s="10">
        <f>VLOOKUP(C94,Spisok!$A$5:$AC$1630,19,0)</f>
        <v>0</v>
      </c>
      <c r="T94" s="10">
        <f>VLOOKUP(C94,Spisok!$A$5:$AC$1630,21,0)</f>
        <v>0</v>
      </c>
      <c r="U94" s="10">
        <f>VLOOKUP(C94,Spisok!$A$5:$AC$1630,23,0)</f>
        <v>0</v>
      </c>
      <c r="V94" s="18">
        <f>VLOOKUP(C94,Spisok!$A$5:$AC$1630,25,0)</f>
        <v>0</v>
      </c>
      <c r="W94" s="16">
        <f>COUNTIFS(M94:V94,"&gt;0")</f>
        <v>0</v>
      </c>
    </row>
    <row r="95" spans="1:23" ht="12.75" customHeight="1">
      <c r="A95" s="13">
        <v>91</v>
      </c>
      <c r="B95" s="13"/>
      <c r="C95" s="60" t="s">
        <v>617</v>
      </c>
      <c r="D95" s="60" t="s">
        <v>252</v>
      </c>
      <c r="E95" s="65">
        <f>VLOOKUP(C95,Spisok!$A$1:$AA$7829,5,0)</f>
        <v>1454.6338018826509</v>
      </c>
      <c r="F95" s="43" t="str">
        <f>VLOOKUP(C95,Spisok!$A$1:$AA$7829,2,0)</f>
        <v>IM</v>
      </c>
      <c r="G95" s="44" t="str">
        <f>VLOOKUP(C95,Spisok!$A$1:$AA$7829,4,0)</f>
        <v>LAT</v>
      </c>
      <c r="H95" s="10">
        <v>20.23850734135755</v>
      </c>
      <c r="I95" s="10">
        <v>164.07771890606034</v>
      </c>
      <c r="J95" s="10">
        <v>79.662732072221729</v>
      </c>
      <c r="K95" s="10">
        <f>LARGE(M95:V95,1)+LARGE(M95:V95,2)+LARGE(M95:V95,3)+LARGE(M95:V95,4)+LARGE(M95:V95,5)</f>
        <v>0</v>
      </c>
      <c r="L95" s="5">
        <f>SUM(H95:K95)</f>
        <v>263.97895831963962</v>
      </c>
      <c r="M95" s="10">
        <f>VLOOKUP(C95,Spisok!$A$5:$AC$1630,7,0)</f>
        <v>0</v>
      </c>
      <c r="N95" s="10">
        <f>VLOOKUP(C95,Spisok!$A$5:$AC$1630,9,0)</f>
        <v>0</v>
      </c>
      <c r="O95" s="10">
        <f>VLOOKUP(C95,Spisok!$A$5:$AC$1630,11,0)</f>
        <v>0</v>
      </c>
      <c r="P95" s="10">
        <f>VLOOKUP(C95,Spisok!$A$5:$AC$1630,13,0)</f>
        <v>0</v>
      </c>
      <c r="Q95" s="10">
        <f>VLOOKUP(C95,Spisok!$A$5:$AC$1630,15,0)</f>
        <v>0</v>
      </c>
      <c r="R95" s="10">
        <f>VLOOKUP(C95,Spisok!$A$5:$AC$1630,17,0)</f>
        <v>0</v>
      </c>
      <c r="S95" s="10">
        <f>VLOOKUP(C95,Spisok!$A$5:$AC$1630,19,0)</f>
        <v>0</v>
      </c>
      <c r="T95" s="10">
        <f>VLOOKUP(C95,Spisok!$A$5:$AC$1630,21,0)</f>
        <v>0</v>
      </c>
      <c r="U95" s="10">
        <f>VLOOKUP(C95,Spisok!$A$5:$AC$1630,23,0)</f>
        <v>0</v>
      </c>
      <c r="V95" s="18">
        <f>VLOOKUP(C95,Spisok!$A$5:$AC$1630,25,0)</f>
        <v>0</v>
      </c>
      <c r="W95" s="16">
        <f>COUNTIFS(M95:V95,"&gt;0")</f>
        <v>0</v>
      </c>
    </row>
    <row r="96" spans="1:23" ht="12.75" customHeight="1">
      <c r="A96" s="13">
        <v>92</v>
      </c>
      <c r="B96" s="13"/>
      <c r="C96" s="60" t="s">
        <v>502</v>
      </c>
      <c r="D96" s="60"/>
      <c r="E96" s="65">
        <f>VLOOKUP(C96,Spisok!$A$1:$AA$7829,5,0)</f>
        <v>1497</v>
      </c>
      <c r="F96" s="43">
        <f>VLOOKUP(C96,Spisok!$A$1:$AA$7829,2,0)</f>
        <v>0</v>
      </c>
      <c r="G96" s="8" t="str">
        <f>VLOOKUP(C96,Spisok!$A$1:$AA$7829,4,0)</f>
        <v>LAT</v>
      </c>
      <c r="H96" s="10">
        <v>75.624402365435429</v>
      </c>
      <c r="I96" s="10">
        <v>71.877764297711437</v>
      </c>
      <c r="J96" s="10">
        <v>115.85630558305763</v>
      </c>
      <c r="K96" s="10">
        <f>LARGE(M96:V96,1)+LARGE(M96:V96,2)+LARGE(M96:V96,3)+LARGE(M96:V96,4)+LARGE(M96:V96,5)</f>
        <v>0</v>
      </c>
      <c r="L96" s="5">
        <f>SUM(H96:K96)</f>
        <v>263.35847224620449</v>
      </c>
      <c r="M96" s="10">
        <f>VLOOKUP(C96,Spisok!$A$5:$AC$1630,7,0)</f>
        <v>0</v>
      </c>
      <c r="N96" s="10">
        <f>VLOOKUP(C96,Spisok!$A$5:$AC$1630,9,0)</f>
        <v>0</v>
      </c>
      <c r="O96" s="10">
        <f>VLOOKUP(C96,Spisok!$A$5:$AC$1630,11,0)</f>
        <v>0</v>
      </c>
      <c r="P96" s="10">
        <f>VLOOKUP(C96,Spisok!$A$5:$AC$1630,13,0)</f>
        <v>0</v>
      </c>
      <c r="Q96" s="10">
        <f>VLOOKUP(C96,Spisok!$A$5:$AC$1630,15,0)</f>
        <v>0</v>
      </c>
      <c r="R96" s="10">
        <f>VLOOKUP(C96,Spisok!$A$5:$AC$1630,17,0)</f>
        <v>0</v>
      </c>
      <c r="S96" s="10">
        <f>VLOOKUP(C96,Spisok!$A$5:$AC$1630,19,0)</f>
        <v>0</v>
      </c>
      <c r="T96" s="10">
        <f>VLOOKUP(C96,Spisok!$A$5:$AC$1630,21,0)</f>
        <v>0</v>
      </c>
      <c r="U96" s="10">
        <f>VLOOKUP(C96,Spisok!$A$5:$AC$1630,23,0)</f>
        <v>0</v>
      </c>
      <c r="V96" s="18">
        <f>VLOOKUP(C96,Spisok!$A$5:$AC$1630,25,0)</f>
        <v>0</v>
      </c>
      <c r="W96" s="16">
        <f>COUNTIFS(M96:V96,"&gt;0")</f>
        <v>0</v>
      </c>
    </row>
    <row r="97" spans="1:23" ht="12.75" customHeight="1">
      <c r="A97" s="13">
        <v>93</v>
      </c>
      <c r="B97" s="13"/>
      <c r="C97" s="60" t="s">
        <v>12</v>
      </c>
      <c r="D97" s="60" t="s">
        <v>233</v>
      </c>
      <c r="E97" s="65">
        <f>VLOOKUP(C97,Spisok!$A$1:$AA$7829,5,0)</f>
        <v>1532.0985231855991</v>
      </c>
      <c r="F97" s="43" t="str">
        <f>VLOOKUP(C97,Spisok!$A$1:$AA$7829,2,0)</f>
        <v>GM</v>
      </c>
      <c r="G97" s="44" t="str">
        <f>VLOOKUP(C97,Spisok!$A$1:$AA$7829,4,0)</f>
        <v>EST</v>
      </c>
      <c r="H97" s="98">
        <v>103.46386949772102</v>
      </c>
      <c r="I97" s="10">
        <v>70.29709437818147</v>
      </c>
      <c r="J97" s="10">
        <v>89.459620940773931</v>
      </c>
      <c r="K97" s="10">
        <f>LARGE(M97:V97,1)+LARGE(M97:V97,2)+LARGE(M97:V97,3)+LARGE(M97:V97,4)+LARGE(M97:V97,5)</f>
        <v>0</v>
      </c>
      <c r="L97" s="5">
        <f>SUM(H97:K97)</f>
        <v>263.22058481667642</v>
      </c>
      <c r="M97" s="10">
        <f>VLOOKUP(C97,Spisok!$A$5:$AC$1630,7,0)</f>
        <v>0</v>
      </c>
      <c r="N97" s="10">
        <f>VLOOKUP(C97,Spisok!$A$5:$AC$1630,9,0)</f>
        <v>0</v>
      </c>
      <c r="O97" s="10">
        <f>VLOOKUP(C97,Spisok!$A$5:$AC$1630,11,0)</f>
        <v>0</v>
      </c>
      <c r="P97" s="10">
        <f>VLOOKUP(C97,Spisok!$A$5:$AC$1630,13,0)</f>
        <v>0</v>
      </c>
      <c r="Q97" s="10">
        <f>VLOOKUP(C97,Spisok!$A$5:$AC$1630,15,0)</f>
        <v>0</v>
      </c>
      <c r="R97" s="10">
        <f>VLOOKUP(C97,Spisok!$A$5:$AC$1630,17,0)</f>
        <v>0</v>
      </c>
      <c r="S97" s="10">
        <f>VLOOKUP(C97,Spisok!$A$5:$AC$1630,19,0)</f>
        <v>0</v>
      </c>
      <c r="T97" s="10">
        <f>VLOOKUP(C97,Spisok!$A$5:$AC$1630,21,0)</f>
        <v>0</v>
      </c>
      <c r="U97" s="10">
        <f>VLOOKUP(C97,Spisok!$A$5:$AC$1630,23,0)</f>
        <v>0</v>
      </c>
      <c r="V97" s="18">
        <f>VLOOKUP(C97,Spisok!$A$5:$AC$1630,25,0)</f>
        <v>0</v>
      </c>
      <c r="W97" s="16">
        <f>COUNTIFS(M97:V97,"&gt;0")</f>
        <v>0</v>
      </c>
    </row>
    <row r="98" spans="1:23" ht="12.75" customHeight="1">
      <c r="A98" s="13">
        <v>94</v>
      </c>
      <c r="B98" s="13">
        <v>34</v>
      </c>
      <c r="C98" s="60" t="s">
        <v>878</v>
      </c>
      <c r="D98" s="60" t="s">
        <v>635</v>
      </c>
      <c r="E98" s="65">
        <f>VLOOKUP(C98,Spisok!$A$1:$AA$7829,5,0)</f>
        <v>1435.2711852721282</v>
      </c>
      <c r="F98" s="43">
        <f>VLOOKUP(C98,Spisok!$A$1:$AA$7829,2,0)</f>
        <v>0</v>
      </c>
      <c r="G98" s="44" t="str">
        <f>VLOOKUP(C98,Spisok!$A$1:$AA$7829,4,0)</f>
        <v>LAT</v>
      </c>
      <c r="H98" s="10">
        <v>52.689703543859615</v>
      </c>
      <c r="I98" s="10">
        <v>9.4661414683204814</v>
      </c>
      <c r="J98" s="10">
        <v>123.46691298951333</v>
      </c>
      <c r="K98" s="10">
        <f>LARGE(M98:V98,1)+LARGE(M98:V98,2)+LARGE(M98:V98,3)+LARGE(M98:V98,4)+LARGE(M98:V98,5)</f>
        <v>74.308229081994497</v>
      </c>
      <c r="L98" s="5">
        <f>SUM(H98:K98)</f>
        <v>259.93098708368791</v>
      </c>
      <c r="M98" s="10">
        <f>VLOOKUP(C98,Spisok!$A$5:$AC$1630,7,0)</f>
        <v>63.437407077014569</v>
      </c>
      <c r="N98" s="10">
        <f>VLOOKUP(C98,Spisok!$A$5:$AC$1630,9,0)</f>
        <v>10.870822004979928</v>
      </c>
      <c r="O98" s="10">
        <f>VLOOKUP(C98,Spisok!$A$5:$AC$1630,11,0)</f>
        <v>0</v>
      </c>
      <c r="P98" s="10">
        <f>VLOOKUP(C98,Spisok!$A$5:$AC$1630,13,0)</f>
        <v>0</v>
      </c>
      <c r="Q98" s="10">
        <f>VLOOKUP(C98,Spisok!$A$5:$AC$1630,15,0)</f>
        <v>0</v>
      </c>
      <c r="R98" s="10">
        <f>VLOOKUP(C98,Spisok!$A$5:$AC$1630,17,0)</f>
        <v>0</v>
      </c>
      <c r="S98" s="10">
        <f>VLOOKUP(C98,Spisok!$A$5:$AC$1630,19,0)</f>
        <v>0</v>
      </c>
      <c r="T98" s="10">
        <f>VLOOKUP(C98,Spisok!$A$5:$AC$1630,21,0)</f>
        <v>0</v>
      </c>
      <c r="U98" s="10">
        <f>VLOOKUP(C98,Spisok!$A$5:$AC$1630,23,0)</f>
        <v>0</v>
      </c>
      <c r="V98" s="18">
        <f>VLOOKUP(C98,Spisok!$A$5:$AC$1630,25,0)</f>
        <v>0</v>
      </c>
      <c r="W98" s="16">
        <f>COUNTIFS(M98:V98,"&gt;0")</f>
        <v>2</v>
      </c>
    </row>
    <row r="99" spans="1:23" ht="12.75" customHeight="1">
      <c r="A99" s="13">
        <v>95</v>
      </c>
      <c r="B99" s="13">
        <v>40</v>
      </c>
      <c r="C99" s="60" t="s">
        <v>104</v>
      </c>
      <c r="D99" s="60" t="s">
        <v>246</v>
      </c>
      <c r="E99" s="65">
        <f>VLOOKUP(C99,Spisok!$A$1:$AA$7829,5,0)</f>
        <v>1674.5249623108386</v>
      </c>
      <c r="F99" s="43">
        <f>VLOOKUP(C99,Spisok!$A$1:$AA$7829,2,0)</f>
        <v>0</v>
      </c>
      <c r="G99" s="44" t="str">
        <f>VLOOKUP(C99,Spisok!$A$1:$AA$7829,4,0)</f>
        <v>LAT</v>
      </c>
      <c r="H99" s="10">
        <v>51.140629962509344</v>
      </c>
      <c r="I99" s="10">
        <v>91.842293100286611</v>
      </c>
      <c r="J99" s="10">
        <v>44.28371571103925</v>
      </c>
      <c r="K99" s="10">
        <f>LARGE(M99:V99,1)+LARGE(M99:V99,2)+LARGE(M99:V99,3)+LARGE(M99:V99,4)+LARGE(M99:V99,5)</f>
        <v>67.399886578760643</v>
      </c>
      <c r="L99" s="5">
        <f>SUM(H99:K99)</f>
        <v>254.66652535259584</v>
      </c>
      <c r="M99" s="10">
        <f>VLOOKUP(C99,Spisok!$A$5:$AC$1630,7,0)</f>
        <v>0</v>
      </c>
      <c r="N99" s="10">
        <f>VLOOKUP(C99,Spisok!$A$5:$AC$1630,9,0)</f>
        <v>67.399886578760643</v>
      </c>
      <c r="O99" s="10">
        <f>VLOOKUP(C99,Spisok!$A$5:$AC$1630,11,0)</f>
        <v>0</v>
      </c>
      <c r="P99" s="10">
        <f>VLOOKUP(C99,Spisok!$A$5:$AC$1630,13,0)</f>
        <v>0</v>
      </c>
      <c r="Q99" s="10">
        <f>VLOOKUP(C99,Spisok!$A$5:$AC$1630,15,0)</f>
        <v>0</v>
      </c>
      <c r="R99" s="10">
        <f>VLOOKUP(C99,Spisok!$A$5:$AC$1630,17,0)</f>
        <v>0</v>
      </c>
      <c r="S99" s="10">
        <f>VLOOKUP(C99,Spisok!$A$5:$AC$1630,19,0)</f>
        <v>0</v>
      </c>
      <c r="T99" s="10">
        <f>VLOOKUP(C99,Spisok!$A$5:$AC$1630,21,0)</f>
        <v>0</v>
      </c>
      <c r="U99" s="10">
        <f>VLOOKUP(C99,Spisok!$A$5:$AC$1630,23,0)</f>
        <v>0</v>
      </c>
      <c r="V99" s="18">
        <f>VLOOKUP(C99,Spisok!$A$5:$AC$1630,25,0)</f>
        <v>0</v>
      </c>
      <c r="W99" s="16">
        <f>COUNTIFS(M99:V99,"&gt;0")</f>
        <v>1</v>
      </c>
    </row>
    <row r="100" spans="1:23" ht="12.75" customHeight="1">
      <c r="A100" s="13">
        <v>96</v>
      </c>
      <c r="B100" s="13">
        <v>81</v>
      </c>
      <c r="C100" s="60" t="s">
        <v>739</v>
      </c>
      <c r="D100" s="60"/>
      <c r="E100" s="65">
        <f>VLOOKUP(C100,Spisok!$A$1:$AA$7829,5,0)</f>
        <v>1479.735950321764</v>
      </c>
      <c r="F100" s="43">
        <f>VLOOKUP(C100,Spisok!$A$1:$AA$7829,2,0)</f>
        <v>0</v>
      </c>
      <c r="G100" s="44" t="str">
        <f>VLOOKUP(C100,Spisok!$A$1:$AA$7829,4,0)</f>
        <v>LAT</v>
      </c>
      <c r="H100" s="10">
        <v>83.28342198625954</v>
      </c>
      <c r="I100" s="10">
        <v>63.485671313693501</v>
      </c>
      <c r="J100" s="10">
        <v>68.62540768087365</v>
      </c>
      <c r="K100" s="10">
        <f>LARGE(M100:V100,1)+LARGE(M100:V100,2)+LARGE(M100:V100,3)+LARGE(M100:V100,4)+LARGE(M100:V100,5)</f>
        <v>38.295146708382063</v>
      </c>
      <c r="L100" s="5">
        <f>SUM(H100:K100)</f>
        <v>253.68964768920875</v>
      </c>
      <c r="M100" s="10">
        <f>VLOOKUP(C100,Spisok!$A$5:$AC$1630,7,0)</f>
        <v>0</v>
      </c>
      <c r="N100" s="10">
        <f>VLOOKUP(C100,Spisok!$A$5:$AC$1630,9,0)</f>
        <v>38.295146708382063</v>
      </c>
      <c r="O100" s="10">
        <f>VLOOKUP(C100,Spisok!$A$5:$AC$1630,11,0)</f>
        <v>0</v>
      </c>
      <c r="P100" s="10">
        <f>VLOOKUP(C100,Spisok!$A$5:$AC$1630,13,0)</f>
        <v>0</v>
      </c>
      <c r="Q100" s="10">
        <f>VLOOKUP(C100,Spisok!$A$5:$AC$1630,15,0)</f>
        <v>0</v>
      </c>
      <c r="R100" s="10">
        <f>VLOOKUP(C100,Spisok!$A$5:$AC$1630,17,0)</f>
        <v>0</v>
      </c>
      <c r="S100" s="10">
        <f>VLOOKUP(C100,Spisok!$A$5:$AC$1630,19,0)</f>
        <v>0</v>
      </c>
      <c r="T100" s="10">
        <f>VLOOKUP(C100,Spisok!$A$5:$AC$1630,21,0)</f>
        <v>0</v>
      </c>
      <c r="U100" s="10">
        <f>VLOOKUP(C100,Spisok!$A$5:$AC$1630,23,0)</f>
        <v>0</v>
      </c>
      <c r="V100" s="18">
        <f>VLOOKUP(C100,Spisok!$A$5:$AC$1630,25,0)</f>
        <v>0</v>
      </c>
      <c r="W100" s="16">
        <f>COUNTIFS(M100:V100,"&gt;0")</f>
        <v>1</v>
      </c>
    </row>
    <row r="101" spans="1:23" ht="12.75" customHeight="1">
      <c r="A101" s="13">
        <v>97</v>
      </c>
      <c r="B101" s="13">
        <v>53</v>
      </c>
      <c r="C101" s="46" t="s">
        <v>999</v>
      </c>
      <c r="D101" s="46"/>
      <c r="E101" s="65">
        <f>VLOOKUP(C101,Spisok!$A$1:$AA$7829,5,0)</f>
        <v>1513.6655960475282</v>
      </c>
      <c r="F101" s="43">
        <f>VLOOKUP(C101,Spisok!$A$1:$AA$7829,2,0)</f>
        <v>0</v>
      </c>
      <c r="G101" s="44" t="str">
        <f>VLOOKUP(C101,Spisok!$A$1:$AA$7829,4,0)</f>
        <v>LAT</v>
      </c>
      <c r="H101" s="10">
        <v>52.05006359142223</v>
      </c>
      <c r="I101" s="10">
        <v>64.082516321786471</v>
      </c>
      <c r="J101" s="10">
        <v>80.757454458702</v>
      </c>
      <c r="K101" s="10">
        <f>LARGE(M101:V101,1)+LARGE(M101:V101,2)+LARGE(M101:V101,3)+LARGE(M101:V101,4)+LARGE(M101:V101,5)</f>
        <v>56.671222893018502</v>
      </c>
      <c r="L101" s="5">
        <f>SUM(H101:K101)</f>
        <v>253.5612572649292</v>
      </c>
      <c r="M101" s="10">
        <f>VLOOKUP(C101,Spisok!$A$5:$AC$1630,7,0)</f>
        <v>0</v>
      </c>
      <c r="N101" s="10">
        <f>VLOOKUP(C101,Spisok!$A$5:$AC$1630,9,0)</f>
        <v>56.671222893018502</v>
      </c>
      <c r="O101" s="10">
        <f>VLOOKUP(C101,Spisok!$A$5:$AC$1630,11,0)</f>
        <v>0</v>
      </c>
      <c r="P101" s="10">
        <f>VLOOKUP(C101,Spisok!$A$5:$AC$1630,13,0)</f>
        <v>0</v>
      </c>
      <c r="Q101" s="10">
        <f>VLOOKUP(C101,Spisok!$A$5:$AC$1630,15,0)</f>
        <v>0</v>
      </c>
      <c r="R101" s="10">
        <f>VLOOKUP(C101,Spisok!$A$5:$AC$1630,17,0)</f>
        <v>0</v>
      </c>
      <c r="S101" s="10">
        <f>VLOOKUP(C101,Spisok!$A$5:$AC$1630,19,0)</f>
        <v>0</v>
      </c>
      <c r="T101" s="10">
        <f>VLOOKUP(C101,Spisok!$A$5:$AC$1630,21,0)</f>
        <v>0</v>
      </c>
      <c r="U101" s="10">
        <f>VLOOKUP(C101,Spisok!$A$5:$AC$1630,23,0)</f>
        <v>0</v>
      </c>
      <c r="V101" s="18">
        <f>VLOOKUP(C101,Spisok!$A$5:$AC$1630,25,0)</f>
        <v>0</v>
      </c>
      <c r="W101" s="16">
        <f>COUNTIFS(M101:V101,"&gt;0")</f>
        <v>1</v>
      </c>
    </row>
    <row r="102" spans="1:23" ht="12.75" customHeight="1">
      <c r="A102" s="13">
        <v>98</v>
      </c>
      <c r="B102" s="13">
        <v>86</v>
      </c>
      <c r="C102" s="60" t="s">
        <v>1042</v>
      </c>
      <c r="D102" s="60"/>
      <c r="E102" s="65">
        <f>VLOOKUP(C102,Spisok!$A$1:$AA$7829,5,0)</f>
        <v>1459.755684839366</v>
      </c>
      <c r="F102" s="43">
        <f>VLOOKUP(C102,Spisok!$A$1:$AA$7829,2,0)</f>
        <v>0</v>
      </c>
      <c r="G102" s="8" t="str">
        <f>VLOOKUP(C102,Spisok!$A$1:$AA$7829,4,0)</f>
        <v>LAT</v>
      </c>
      <c r="H102" s="10">
        <v>17.169041025889861</v>
      </c>
      <c r="I102" s="10">
        <v>87.582835181847813</v>
      </c>
      <c r="J102" s="10">
        <v>107.94466663639463</v>
      </c>
      <c r="K102" s="10">
        <f>LARGE(M102:V102,1)+LARGE(M102:V102,2)+LARGE(M102:V102,3)+LARGE(M102:V102,4)+LARGE(M102:V102,5)</f>
        <v>35.801740299135503</v>
      </c>
      <c r="L102" s="5">
        <f>SUM(H102:K102)</f>
        <v>248.4982831432678</v>
      </c>
      <c r="M102" s="10">
        <f>VLOOKUP(C102,Spisok!$A$5:$AC$1630,7,0)</f>
        <v>0</v>
      </c>
      <c r="N102" s="10">
        <f>VLOOKUP(C102,Spisok!$A$5:$AC$1630,9,0)</f>
        <v>35.801740299135503</v>
      </c>
      <c r="O102" s="10">
        <f>VLOOKUP(C102,Spisok!$A$5:$AC$1630,11,0)</f>
        <v>0</v>
      </c>
      <c r="P102" s="10">
        <f>VLOOKUP(C102,Spisok!$A$5:$AC$1630,13,0)</f>
        <v>0</v>
      </c>
      <c r="Q102" s="10">
        <f>VLOOKUP(C102,Spisok!$A$5:$AC$1630,15,0)</f>
        <v>0</v>
      </c>
      <c r="R102" s="10">
        <f>VLOOKUP(C102,Spisok!$A$5:$AC$1630,17,0)</f>
        <v>0</v>
      </c>
      <c r="S102" s="10">
        <f>VLOOKUP(C102,Spisok!$A$5:$AC$1630,19,0)</f>
        <v>0</v>
      </c>
      <c r="T102" s="10">
        <f>VLOOKUP(C102,Spisok!$A$5:$AC$1630,21,0)</f>
        <v>0</v>
      </c>
      <c r="U102" s="10">
        <f>VLOOKUP(C102,Spisok!$A$5:$AC$1630,23,0)</f>
        <v>0</v>
      </c>
      <c r="V102" s="18">
        <f>VLOOKUP(C102,Spisok!$A$5:$AC$1630,25,0)</f>
        <v>0</v>
      </c>
      <c r="W102" s="16">
        <f>COUNTIFS(M102:V102,"&gt;0")</f>
        <v>1</v>
      </c>
    </row>
    <row r="103" spans="1:23" ht="12.75" customHeight="1">
      <c r="A103" s="13">
        <v>99</v>
      </c>
      <c r="B103" s="13">
        <v>39</v>
      </c>
      <c r="C103" s="46" t="s">
        <v>684</v>
      </c>
      <c r="D103" s="46"/>
      <c r="E103" s="65">
        <f>VLOOKUP(C103,Spisok!$A$1:$AA$7829,5,0)</f>
        <v>1652.0266335351316</v>
      </c>
      <c r="F103" s="43">
        <f>VLOOKUP(C103,Spisok!$A$1:$AA$7829,2,0)</f>
        <v>0</v>
      </c>
      <c r="G103" s="44" t="str">
        <f>VLOOKUP(C103,Spisok!$A$1:$AA$7829,4,0)</f>
        <v>LAT</v>
      </c>
      <c r="H103" s="10"/>
      <c r="I103" s="10">
        <v>109.94138381751692</v>
      </c>
      <c r="J103" s="10">
        <v>67.03950093912654</v>
      </c>
      <c r="K103" s="10">
        <f>LARGE(M103:V103,1)+LARGE(M103:V103,2)+LARGE(M103:V103,3)+LARGE(M103:V103,4)+LARGE(M103:V103,5)</f>
        <v>69.192253367986126</v>
      </c>
      <c r="L103" s="5">
        <f>SUM(H103:K103)</f>
        <v>246.17313812462959</v>
      </c>
      <c r="M103" s="10">
        <f>VLOOKUP(C103,Spisok!$A$5:$AC$1630,7,0)</f>
        <v>0</v>
      </c>
      <c r="N103" s="10">
        <f>VLOOKUP(C103,Spisok!$A$5:$AC$1630,9,0)</f>
        <v>69.192253367986126</v>
      </c>
      <c r="O103" s="10">
        <f>VLOOKUP(C103,Spisok!$A$5:$AC$1630,11,0)</f>
        <v>0</v>
      </c>
      <c r="P103" s="10">
        <f>VLOOKUP(C103,Spisok!$A$5:$AC$1630,13,0)</f>
        <v>0</v>
      </c>
      <c r="Q103" s="10">
        <f>VLOOKUP(C103,Spisok!$A$5:$AC$1630,15,0)</f>
        <v>0</v>
      </c>
      <c r="R103" s="10">
        <f>VLOOKUP(C103,Spisok!$A$5:$AC$1630,17,0)</f>
        <v>0</v>
      </c>
      <c r="S103" s="10">
        <f>VLOOKUP(C103,Spisok!$A$5:$AC$1630,19,0)</f>
        <v>0</v>
      </c>
      <c r="T103" s="10">
        <f>VLOOKUP(C103,Spisok!$A$5:$AC$1630,21,0)</f>
        <v>0</v>
      </c>
      <c r="U103" s="10">
        <f>VLOOKUP(C103,Spisok!$A$5:$AC$1630,23,0)</f>
        <v>0</v>
      </c>
      <c r="V103" s="18">
        <f>VLOOKUP(C103,Spisok!$A$5:$AC$1630,25,0)</f>
        <v>0</v>
      </c>
      <c r="W103" s="16">
        <f>COUNTIFS(M103:V103,"&gt;0")</f>
        <v>1</v>
      </c>
    </row>
    <row r="104" spans="1:23" ht="12.75" customHeight="1">
      <c r="A104" s="13">
        <v>100</v>
      </c>
      <c r="B104" s="13"/>
      <c r="C104" s="60" t="s">
        <v>759</v>
      </c>
      <c r="D104" s="60"/>
      <c r="E104" s="69">
        <f>VLOOKUP(C104,Spisok!$A$1:$AA$7829,5,0)</f>
        <v>1696.4060706617111</v>
      </c>
      <c r="F104" s="43">
        <f>VLOOKUP(C104,Spisok!$A$1:$AA$7829,2,0)</f>
        <v>0</v>
      </c>
      <c r="G104" s="44" t="str">
        <f>VLOOKUP(C104,Spisok!$A$1:$AA$7829,4,0)</f>
        <v>LAT</v>
      </c>
      <c r="H104" s="10">
        <v>103.23665313852064</v>
      </c>
      <c r="I104" s="10">
        <v>142.59445225748925</v>
      </c>
      <c r="J104" s="10">
        <v>0</v>
      </c>
      <c r="K104" s="10">
        <f>LARGE(M104:V104,1)+LARGE(M104:V104,2)+LARGE(M104:V104,3)+LARGE(M104:V104,4)+LARGE(M104:V104,5)</f>
        <v>0</v>
      </c>
      <c r="L104" s="5">
        <f>SUM(H104:K104)</f>
        <v>245.83110539600989</v>
      </c>
      <c r="M104" s="10">
        <f>VLOOKUP(C104,Spisok!$A$5:$AC$1630,7,0)</f>
        <v>0</v>
      </c>
      <c r="N104" s="10">
        <f>VLOOKUP(C104,Spisok!$A$5:$AC$1630,9,0)</f>
        <v>0</v>
      </c>
      <c r="O104" s="10">
        <f>VLOOKUP(C104,Spisok!$A$5:$AC$1630,11,0)</f>
        <v>0</v>
      </c>
      <c r="P104" s="10">
        <f>VLOOKUP(C104,Spisok!$A$5:$AC$1630,13,0)</f>
        <v>0</v>
      </c>
      <c r="Q104" s="10">
        <f>VLOOKUP(C104,Spisok!$A$5:$AC$1630,15,0)</f>
        <v>0</v>
      </c>
      <c r="R104" s="10">
        <f>VLOOKUP(C104,Spisok!$A$5:$AC$1630,17,0)</f>
        <v>0</v>
      </c>
      <c r="S104" s="10">
        <f>VLOOKUP(C104,Spisok!$A$5:$AC$1630,19,0)</f>
        <v>0</v>
      </c>
      <c r="T104" s="10">
        <f>VLOOKUP(C104,Spisok!$A$5:$AC$1630,21,0)</f>
        <v>0</v>
      </c>
      <c r="U104" s="10">
        <f>VLOOKUP(C104,Spisok!$A$5:$AC$1630,23,0)</f>
        <v>0</v>
      </c>
      <c r="V104" s="18">
        <f>VLOOKUP(C104,Spisok!$A$5:$AC$1630,25,0)</f>
        <v>0</v>
      </c>
      <c r="W104" s="16">
        <f>COUNTIFS(M104:V104,"&gt;0")</f>
        <v>0</v>
      </c>
    </row>
    <row r="105" spans="1:23" ht="12.75" customHeight="1">
      <c r="A105" s="13">
        <v>101</v>
      </c>
      <c r="B105" s="13"/>
      <c r="C105" s="60" t="s">
        <v>19</v>
      </c>
      <c r="D105" s="60" t="s">
        <v>231</v>
      </c>
      <c r="E105" s="65">
        <f>VLOOKUP(C105,Spisok!$A$1:$AA$7829,5,0)</f>
        <v>1676</v>
      </c>
      <c r="F105" s="43" t="str">
        <f>VLOOKUP(C105,Spisok!$A$1:$AA$7829,2,0)</f>
        <v>GM</v>
      </c>
      <c r="G105" s="44" t="str">
        <f>VLOOKUP(C105,Spisok!$A$1:$AA$7829,4,0)</f>
        <v>LAT</v>
      </c>
      <c r="H105" s="10">
        <v>66.287770630007543</v>
      </c>
      <c r="I105" s="10">
        <v>111.97047849955271</v>
      </c>
      <c r="J105" s="10">
        <v>66.285315849098623</v>
      </c>
      <c r="K105" s="10">
        <f>LARGE(M105:V105,1)+LARGE(M105:V105,2)+LARGE(M105:V105,3)+LARGE(M105:V105,4)+LARGE(M105:V105,5)</f>
        <v>0</v>
      </c>
      <c r="L105" s="5">
        <f>SUM(H105:K105)</f>
        <v>244.54356497865888</v>
      </c>
      <c r="M105" s="10">
        <f>VLOOKUP(C105,Spisok!$A$5:$AC$1630,7,0)</f>
        <v>0</v>
      </c>
      <c r="N105" s="10">
        <f>VLOOKUP(C105,Spisok!$A$5:$AC$1630,9,0)</f>
        <v>0</v>
      </c>
      <c r="O105" s="10">
        <f>VLOOKUP(C105,Spisok!$A$5:$AC$1630,11,0)</f>
        <v>0</v>
      </c>
      <c r="P105" s="10">
        <f>VLOOKUP(C105,Spisok!$A$5:$AC$1630,13,0)</f>
        <v>0</v>
      </c>
      <c r="Q105" s="10">
        <f>VLOOKUP(C105,Spisok!$A$5:$AC$1630,15,0)</f>
        <v>0</v>
      </c>
      <c r="R105" s="10">
        <f>VLOOKUP(C105,Spisok!$A$5:$AC$1630,17,0)</f>
        <v>0</v>
      </c>
      <c r="S105" s="10">
        <f>VLOOKUP(C105,Spisok!$A$5:$AC$1630,19,0)</f>
        <v>0</v>
      </c>
      <c r="T105" s="10">
        <f>VLOOKUP(C105,Spisok!$A$5:$AC$1630,21,0)</f>
        <v>0</v>
      </c>
      <c r="U105" s="10">
        <f>VLOOKUP(C105,Spisok!$A$5:$AC$1630,23,0)</f>
        <v>0</v>
      </c>
      <c r="V105" s="18">
        <f>VLOOKUP(C105,Spisok!$A$5:$AC$1630,25,0)</f>
        <v>0</v>
      </c>
      <c r="W105" s="16">
        <f>COUNTIFS(M105:V105,"&gt;0")</f>
        <v>0</v>
      </c>
    </row>
    <row r="106" spans="1:23" ht="12.75" customHeight="1">
      <c r="A106" s="13">
        <v>102</v>
      </c>
      <c r="B106" s="13">
        <v>13</v>
      </c>
      <c r="C106" s="46" t="s">
        <v>1077</v>
      </c>
      <c r="D106" s="46"/>
      <c r="E106" s="65">
        <f>VLOOKUP(C106,Spisok!$A$1:$AA$7829,5,0)</f>
        <v>1494.2893766794061</v>
      </c>
      <c r="F106" s="43">
        <f>VLOOKUP(C106,Spisok!$A$1:$AA$7829,2,0)</f>
        <v>0</v>
      </c>
      <c r="G106" s="44" t="str">
        <f>VLOOKUP(C106,Spisok!$A$1:$AA$7829,4,0)</f>
        <v>GBR</v>
      </c>
      <c r="H106" s="10">
        <v>64.742081447963798</v>
      </c>
      <c r="I106" s="10">
        <v>0</v>
      </c>
      <c r="J106" s="10">
        <v>88.500400518813805</v>
      </c>
      <c r="K106" s="10">
        <f>LARGE(M106:V106,1)+LARGE(M106:V106,2)+LARGE(M106:V106,3)+LARGE(M106:V106,4)+LARGE(M106:V106,5)</f>
        <v>91.093117408906892</v>
      </c>
      <c r="L106" s="5">
        <f>SUM(H106:K106)</f>
        <v>244.3355993756845</v>
      </c>
      <c r="M106" s="10">
        <f>VLOOKUP(C106,Spisok!$A$5:$AC$1630,7,0)</f>
        <v>91.093117408906892</v>
      </c>
      <c r="N106" s="10">
        <f>VLOOKUP(C106,Spisok!$A$5:$AC$1630,9,0)</f>
        <v>0</v>
      </c>
      <c r="O106" s="10">
        <f>VLOOKUP(C106,Spisok!$A$5:$AC$1630,11,0)</f>
        <v>0</v>
      </c>
      <c r="P106" s="10">
        <f>VLOOKUP(C106,Spisok!$A$5:$AC$1630,13,0)</f>
        <v>0</v>
      </c>
      <c r="Q106" s="10">
        <f>VLOOKUP(C106,Spisok!$A$5:$AC$1630,15,0)</f>
        <v>0</v>
      </c>
      <c r="R106" s="10">
        <f>VLOOKUP(C106,Spisok!$A$5:$AC$1630,17,0)</f>
        <v>0</v>
      </c>
      <c r="S106" s="10">
        <f>VLOOKUP(C106,Spisok!$A$5:$AC$1630,19,0)</f>
        <v>0</v>
      </c>
      <c r="T106" s="10">
        <f>VLOOKUP(C106,Spisok!$A$5:$AC$1630,21,0)</f>
        <v>0</v>
      </c>
      <c r="U106" s="10">
        <f>VLOOKUP(C106,Spisok!$A$5:$AC$1630,23,0)</f>
        <v>0</v>
      </c>
      <c r="V106" s="18">
        <f>VLOOKUP(C106,Spisok!$A$5:$AC$1630,25,0)</f>
        <v>0</v>
      </c>
      <c r="W106" s="16">
        <f>COUNTIFS(M106:V106,"&gt;0")</f>
        <v>1</v>
      </c>
    </row>
    <row r="107" spans="1:23" ht="12.75" customHeight="1">
      <c r="A107" s="13">
        <v>103</v>
      </c>
      <c r="B107" s="13">
        <v>15</v>
      </c>
      <c r="C107" s="46" t="s">
        <v>495</v>
      </c>
      <c r="D107" s="46" t="s">
        <v>513</v>
      </c>
      <c r="E107" s="65">
        <f>VLOOKUP(C107,Spisok!$A$1:$AA$7829,5,0)</f>
        <v>1723.8029731166271</v>
      </c>
      <c r="F107" s="43">
        <f>VLOOKUP(C107,Spisok!$A$1:$AA$7829,2,0)</f>
        <v>0</v>
      </c>
      <c r="G107" s="44" t="str">
        <f>VLOOKUP(C107,Spisok!$A$1:$AA$7829,4,0)</f>
        <v>LAT</v>
      </c>
      <c r="H107" s="10">
        <v>94.51356932245173</v>
      </c>
      <c r="I107" s="10">
        <v>59.803378172963477</v>
      </c>
      <c r="J107" s="10">
        <v>0</v>
      </c>
      <c r="K107" s="10">
        <f>LARGE(M107:V107,1)+LARGE(M107:V107,2)+LARGE(M107:V107,3)+LARGE(M107:V107,4)+LARGE(M107:V107,5)</f>
        <v>89.311265399630642</v>
      </c>
      <c r="L107" s="5">
        <f>SUM(H107:K107)</f>
        <v>243.62821289504586</v>
      </c>
      <c r="M107" s="10">
        <f>VLOOKUP(C107,Spisok!$A$5:$AC$1630,7,0)</f>
        <v>0</v>
      </c>
      <c r="N107" s="10">
        <f>VLOOKUP(C107,Spisok!$A$5:$AC$1630,9,0)</f>
        <v>89.311265399630642</v>
      </c>
      <c r="O107" s="10">
        <f>VLOOKUP(C107,Spisok!$A$5:$AC$1630,11,0)</f>
        <v>0</v>
      </c>
      <c r="P107" s="10">
        <f>VLOOKUP(C107,Spisok!$A$5:$AC$1630,13,0)</f>
        <v>0</v>
      </c>
      <c r="Q107" s="10">
        <f>VLOOKUP(C107,Spisok!$A$5:$AC$1630,15,0)</f>
        <v>0</v>
      </c>
      <c r="R107" s="10">
        <f>VLOOKUP(C107,Spisok!$A$5:$AC$1630,17,0)</f>
        <v>0</v>
      </c>
      <c r="S107" s="10">
        <f>VLOOKUP(C107,Spisok!$A$5:$AC$1630,19,0)</f>
        <v>0</v>
      </c>
      <c r="T107" s="10">
        <f>VLOOKUP(C107,Spisok!$A$5:$AC$1630,21,0)</f>
        <v>0</v>
      </c>
      <c r="U107" s="10">
        <f>VLOOKUP(C107,Spisok!$A$5:$AC$1630,23,0)</f>
        <v>0</v>
      </c>
      <c r="V107" s="18">
        <f>VLOOKUP(C107,Spisok!$A$5:$AC$1630,25,0)</f>
        <v>0</v>
      </c>
      <c r="W107" s="16">
        <f>COUNTIFS(M107:V107,"&gt;0")</f>
        <v>1</v>
      </c>
    </row>
    <row r="108" spans="1:23" ht="12.75" customHeight="1">
      <c r="A108" s="13">
        <v>104</v>
      </c>
      <c r="B108" s="13">
        <v>132</v>
      </c>
      <c r="C108" s="46" t="s">
        <v>972</v>
      </c>
      <c r="D108" s="46"/>
      <c r="E108" s="65">
        <f>VLOOKUP(C108,Spisok!$A$1:$AA$7829,5,0)</f>
        <v>1370.9926471835913</v>
      </c>
      <c r="F108" s="43">
        <f>VLOOKUP(C108,Spisok!$A$1:$AA$7829,2,0)</f>
        <v>0</v>
      </c>
      <c r="G108" s="44" t="str">
        <f>VLOOKUP(C108,Spisok!$A$1:$AA$7829,4,0)</f>
        <v>LAT</v>
      </c>
      <c r="H108" s="10">
        <v>74.0440390993531</v>
      </c>
      <c r="I108" s="10">
        <v>47.097970402094859</v>
      </c>
      <c r="J108" s="10">
        <v>104.38467348499668</v>
      </c>
      <c r="K108" s="10">
        <f>LARGE(M108:V108,1)+LARGE(M108:V108,2)+LARGE(M108:V108,3)+LARGE(M108:V108,4)+LARGE(M108:V108,5)</f>
        <v>15.198322558098896</v>
      </c>
      <c r="L108" s="5">
        <f>SUM(H108:K108)</f>
        <v>240.72500554454356</v>
      </c>
      <c r="M108" s="10">
        <f>VLOOKUP(C108,Spisok!$A$5:$AC$1630,7,0)</f>
        <v>0</v>
      </c>
      <c r="N108" s="10">
        <f>VLOOKUP(C108,Spisok!$A$5:$AC$1630,9,0)</f>
        <v>15.198322558098896</v>
      </c>
      <c r="O108" s="10">
        <f>VLOOKUP(C108,Spisok!$A$5:$AC$1630,11,0)</f>
        <v>0</v>
      </c>
      <c r="P108" s="10">
        <f>VLOOKUP(C108,Spisok!$A$5:$AC$1630,13,0)</f>
        <v>0</v>
      </c>
      <c r="Q108" s="10">
        <f>VLOOKUP(C108,Spisok!$A$5:$AC$1630,15,0)</f>
        <v>0</v>
      </c>
      <c r="R108" s="10">
        <f>VLOOKUP(C108,Spisok!$A$5:$AC$1630,17,0)</f>
        <v>0</v>
      </c>
      <c r="S108" s="10">
        <f>VLOOKUP(C108,Spisok!$A$5:$AC$1630,19,0)</f>
        <v>0</v>
      </c>
      <c r="T108" s="10">
        <f>VLOOKUP(C108,Spisok!$A$5:$AC$1630,21,0)</f>
        <v>0</v>
      </c>
      <c r="U108" s="10">
        <f>VLOOKUP(C108,Spisok!$A$5:$AC$1630,23,0)</f>
        <v>0</v>
      </c>
      <c r="V108" s="18">
        <f>VLOOKUP(C108,Spisok!$A$5:$AC$1630,25,0)</f>
        <v>0</v>
      </c>
      <c r="W108" s="16">
        <f>COUNTIFS(M108:V108,"&gt;0")</f>
        <v>1</v>
      </c>
    </row>
    <row r="109" spans="1:23" ht="12.75" customHeight="1">
      <c r="A109" s="13">
        <v>105</v>
      </c>
      <c r="B109" s="13"/>
      <c r="C109" s="60" t="s">
        <v>158</v>
      </c>
      <c r="D109" s="60" t="s">
        <v>259</v>
      </c>
      <c r="E109" s="69">
        <f>VLOOKUP(C109,Spisok!$A$1:$AA$7829,5,0)</f>
        <v>1652</v>
      </c>
      <c r="F109" s="43" t="str">
        <f>VLOOKUP(C109,Spisok!$A$1:$AA$7829,2,0)</f>
        <v>IM</v>
      </c>
      <c r="G109" s="44" t="str">
        <f>VLOOKUP(C109,Spisok!$A$1:$AA$7829,4,0)</f>
        <v>LAT</v>
      </c>
      <c r="H109" s="10">
        <v>192.20491107314908</v>
      </c>
      <c r="I109" s="10">
        <v>45.876153769934525</v>
      </c>
      <c r="J109" s="10">
        <v>0</v>
      </c>
      <c r="K109" s="10">
        <f>LARGE(M109:V109,1)+LARGE(M109:V109,2)+LARGE(M109:V109,3)+LARGE(M109:V109,4)+LARGE(M109:V109,5)</f>
        <v>0</v>
      </c>
      <c r="L109" s="5">
        <f>SUM(H109:K109)</f>
        <v>238.0810648430836</v>
      </c>
      <c r="M109" s="10">
        <f>VLOOKUP(C109,Spisok!$A$5:$AC$1630,7,0)</f>
        <v>0</v>
      </c>
      <c r="N109" s="10">
        <f>VLOOKUP(C109,Spisok!$A$5:$AC$1630,9,0)</f>
        <v>0</v>
      </c>
      <c r="O109" s="10">
        <f>VLOOKUP(C109,Spisok!$A$5:$AC$1630,11,0)</f>
        <v>0</v>
      </c>
      <c r="P109" s="10">
        <f>VLOOKUP(C109,Spisok!$A$5:$AC$1630,13,0)</f>
        <v>0</v>
      </c>
      <c r="Q109" s="10">
        <f>VLOOKUP(C109,Spisok!$A$5:$AC$1630,15,0)</f>
        <v>0</v>
      </c>
      <c r="R109" s="10">
        <f>VLOOKUP(C109,Spisok!$A$5:$AC$1630,17,0)</f>
        <v>0</v>
      </c>
      <c r="S109" s="10">
        <f>VLOOKUP(C109,Spisok!$A$5:$AC$1630,19,0)</f>
        <v>0</v>
      </c>
      <c r="T109" s="10">
        <f>VLOOKUP(C109,Spisok!$A$5:$AC$1630,21,0)</f>
        <v>0</v>
      </c>
      <c r="U109" s="10">
        <f>VLOOKUP(C109,Spisok!$A$5:$AC$1630,23,0)</f>
        <v>0</v>
      </c>
      <c r="V109" s="18">
        <f>VLOOKUP(C109,Spisok!$A$5:$AC$1630,25,0)</f>
        <v>0</v>
      </c>
      <c r="W109" s="16">
        <f>COUNTIFS(M109:V109,"&gt;0")</f>
        <v>0</v>
      </c>
    </row>
    <row r="110" spans="1:23" ht="12.75" customHeight="1">
      <c r="A110" s="13">
        <v>106</v>
      </c>
      <c r="B110" s="13"/>
      <c r="C110" s="46" t="s">
        <v>150</v>
      </c>
      <c r="D110" s="46"/>
      <c r="E110" s="65">
        <f>VLOOKUP(C110,Spisok!$A$1:$AA$7829,5,0)</f>
        <v>1702</v>
      </c>
      <c r="F110" s="43" t="str">
        <f>VLOOKUP(C110,Spisok!$A$1:$AA$7829,2,0)</f>
        <v>IM</v>
      </c>
      <c r="G110" s="44" t="str">
        <f>VLOOKUP(C110,Spisok!$A$1:$AA$7829,4,0)</f>
        <v>LAT</v>
      </c>
      <c r="H110" s="10"/>
      <c r="I110" s="10">
        <v>77.484981344288997</v>
      </c>
      <c r="J110" s="10">
        <v>158.60498660428195</v>
      </c>
      <c r="K110" s="10">
        <f>LARGE(M110:V110,1)+LARGE(M110:V110,2)+LARGE(M110:V110,3)+LARGE(M110:V110,4)+LARGE(M110:V110,5)</f>
        <v>0</v>
      </c>
      <c r="L110" s="5">
        <f>SUM(H110:K110)</f>
        <v>236.08996794857094</v>
      </c>
      <c r="M110" s="10">
        <f>VLOOKUP(C110,Spisok!$A$5:$AC$1630,7,0)</f>
        <v>0</v>
      </c>
      <c r="N110" s="10">
        <f>VLOOKUP(C110,Spisok!$A$5:$AC$1630,9,0)</f>
        <v>0</v>
      </c>
      <c r="O110" s="10">
        <f>VLOOKUP(C110,Spisok!$A$5:$AC$1630,11,0)</f>
        <v>0</v>
      </c>
      <c r="P110" s="10">
        <f>VLOOKUP(C110,Spisok!$A$5:$AC$1630,13,0)</f>
        <v>0</v>
      </c>
      <c r="Q110" s="10">
        <f>VLOOKUP(C110,Spisok!$A$5:$AC$1630,15,0)</f>
        <v>0</v>
      </c>
      <c r="R110" s="10">
        <f>VLOOKUP(C110,Spisok!$A$5:$AC$1630,17,0)</f>
        <v>0</v>
      </c>
      <c r="S110" s="10">
        <f>VLOOKUP(C110,Spisok!$A$5:$AC$1630,19,0)</f>
        <v>0</v>
      </c>
      <c r="T110" s="10">
        <f>VLOOKUP(C110,Spisok!$A$5:$AC$1630,21,0)</f>
        <v>0</v>
      </c>
      <c r="U110" s="10">
        <f>VLOOKUP(C110,Spisok!$A$5:$AC$1630,23,0)</f>
        <v>0</v>
      </c>
      <c r="V110" s="18">
        <f>VLOOKUP(C110,Spisok!$A$5:$AC$1630,25,0)</f>
        <v>0</v>
      </c>
      <c r="W110" s="16">
        <f>COUNTIFS(M110:V110,"&gt;0")</f>
        <v>0</v>
      </c>
    </row>
    <row r="111" spans="1:23" ht="12.75" customHeight="1">
      <c r="A111" s="13">
        <v>107</v>
      </c>
      <c r="B111" s="13">
        <v>91</v>
      </c>
      <c r="C111" s="60" t="s">
        <v>168</v>
      </c>
      <c r="D111" s="60" t="s">
        <v>268</v>
      </c>
      <c r="E111" s="65">
        <f>VLOOKUP(C111,Spisok!$A$1:$AA$7829,5,0)</f>
        <v>1555.6747063612202</v>
      </c>
      <c r="F111" s="43">
        <f>VLOOKUP(C111,Spisok!$A$1:$AA$7829,2,0)</f>
        <v>0</v>
      </c>
      <c r="G111" s="44" t="str">
        <f>VLOOKUP(C111,Spisok!$A$1:$AA$7829,4,0)</f>
        <v>LAT</v>
      </c>
      <c r="H111" s="10">
        <v>25.570341485883542</v>
      </c>
      <c r="I111" s="10">
        <v>135.11735123209212</v>
      </c>
      <c r="J111" s="10">
        <v>40.112019537056703</v>
      </c>
      <c r="K111" s="10">
        <f>LARGE(M111:V111,1)+LARGE(M111:V111,2)+LARGE(M111:V111,3)+LARGE(M111:V111,4)+LARGE(M111:V111,5)</f>
        <v>32.886496259272683</v>
      </c>
      <c r="L111" s="5">
        <f>SUM(H111:K111)</f>
        <v>233.68620851430506</v>
      </c>
      <c r="M111" s="10">
        <f>VLOOKUP(C111,Spisok!$A$5:$AC$1630,7,0)</f>
        <v>0</v>
      </c>
      <c r="N111" s="10">
        <f>VLOOKUP(C111,Spisok!$A$5:$AC$1630,9,0)</f>
        <v>32.886496259272683</v>
      </c>
      <c r="O111" s="10">
        <f>VLOOKUP(C111,Spisok!$A$5:$AC$1630,11,0)</f>
        <v>0</v>
      </c>
      <c r="P111" s="10">
        <f>VLOOKUP(C111,Spisok!$A$5:$AC$1630,13,0)</f>
        <v>0</v>
      </c>
      <c r="Q111" s="10">
        <f>VLOOKUP(C111,Spisok!$A$5:$AC$1630,15,0)</f>
        <v>0</v>
      </c>
      <c r="R111" s="10">
        <f>VLOOKUP(C111,Spisok!$A$5:$AC$1630,17,0)</f>
        <v>0</v>
      </c>
      <c r="S111" s="10">
        <f>VLOOKUP(C111,Spisok!$A$5:$AC$1630,19,0)</f>
        <v>0</v>
      </c>
      <c r="T111" s="10">
        <f>VLOOKUP(C111,Spisok!$A$5:$AC$1630,21,0)</f>
        <v>0</v>
      </c>
      <c r="U111" s="10">
        <f>VLOOKUP(C111,Spisok!$A$5:$AC$1630,23,0)</f>
        <v>0</v>
      </c>
      <c r="V111" s="18">
        <f>VLOOKUP(C111,Spisok!$A$5:$AC$1630,25,0)</f>
        <v>0</v>
      </c>
      <c r="W111" s="16">
        <f>COUNTIFS(M111:V111,"&gt;0")</f>
        <v>1</v>
      </c>
    </row>
    <row r="112" spans="1:23" ht="12.75" customHeight="1">
      <c r="A112" s="13">
        <v>108</v>
      </c>
      <c r="B112" s="13">
        <v>111</v>
      </c>
      <c r="C112" s="46" t="s">
        <v>943</v>
      </c>
      <c r="D112" s="46"/>
      <c r="E112" s="65">
        <f>VLOOKUP(C112,Spisok!$A$1:$AA$7829,5,0)</f>
        <v>1448.6543047077412</v>
      </c>
      <c r="F112" s="43">
        <f>VLOOKUP(C112,Spisok!$A$1:$AA$7829,2,0)</f>
        <v>0</v>
      </c>
      <c r="G112" s="44" t="str">
        <f>VLOOKUP(C112,Spisok!$A$1:$AA$7829,4,0)</f>
        <v>LAT</v>
      </c>
      <c r="H112" s="10">
        <v>51.726670422642599</v>
      </c>
      <c r="I112" s="10">
        <v>17.789043773824901</v>
      </c>
      <c r="J112" s="10">
        <v>138.53411097298573</v>
      </c>
      <c r="K112" s="10">
        <f>LARGE(M112:V112,1)+LARGE(M112:V112,2)+LARGE(M112:V112,3)+LARGE(M112:V112,4)+LARGE(M112:V112,5)</f>
        <v>24.059905353294504</v>
      </c>
      <c r="L112" s="5">
        <f>SUM(H112:K112)</f>
        <v>232.10973052274775</v>
      </c>
      <c r="M112" s="10">
        <f>VLOOKUP(C112,Spisok!$A$5:$AC$1630,7,0)</f>
        <v>0</v>
      </c>
      <c r="N112" s="10">
        <f>VLOOKUP(C112,Spisok!$A$5:$AC$1630,9,0)</f>
        <v>24.059905353294504</v>
      </c>
      <c r="O112" s="10">
        <f>VLOOKUP(C112,Spisok!$A$5:$AC$1630,11,0)</f>
        <v>0</v>
      </c>
      <c r="P112" s="10">
        <f>VLOOKUP(C112,Spisok!$A$5:$AC$1630,13,0)</f>
        <v>0</v>
      </c>
      <c r="Q112" s="10">
        <f>VLOOKUP(C112,Spisok!$A$5:$AC$1630,15,0)</f>
        <v>0</v>
      </c>
      <c r="R112" s="10">
        <f>VLOOKUP(C112,Spisok!$A$5:$AC$1630,17,0)</f>
        <v>0</v>
      </c>
      <c r="S112" s="10">
        <f>VLOOKUP(C112,Spisok!$A$5:$AC$1630,19,0)</f>
        <v>0</v>
      </c>
      <c r="T112" s="10">
        <f>VLOOKUP(C112,Spisok!$A$5:$AC$1630,21,0)</f>
        <v>0</v>
      </c>
      <c r="U112" s="10">
        <f>VLOOKUP(C112,Spisok!$A$5:$AC$1630,23,0)</f>
        <v>0</v>
      </c>
      <c r="V112" s="18">
        <f>VLOOKUP(C112,Spisok!$A$5:$AC$1630,25,0)</f>
        <v>0</v>
      </c>
      <c r="W112" s="16">
        <f>COUNTIFS(M112:V112,"&gt;0")</f>
        <v>1</v>
      </c>
    </row>
    <row r="113" spans="1:23" ht="12.75" customHeight="1">
      <c r="A113" s="13">
        <v>109</v>
      </c>
      <c r="B113" s="13"/>
      <c r="C113" s="60" t="s">
        <v>6</v>
      </c>
      <c r="D113" s="60" t="s">
        <v>230</v>
      </c>
      <c r="E113" s="69">
        <f>VLOOKUP(C113,Spisok!$A$1:$AA$7829,5,0)</f>
        <v>1718.9676588352158</v>
      </c>
      <c r="F113" s="43" t="str">
        <f>VLOOKUP(C113,Spisok!$A$1:$AA$7829,2,0)</f>
        <v>GM</v>
      </c>
      <c r="G113" s="44" t="str">
        <f>VLOOKUP(C113,Spisok!$A$1:$AA$7829,4,0)</f>
        <v>EST</v>
      </c>
      <c r="H113" s="98">
        <v>231.48353675037927</v>
      </c>
      <c r="I113" s="10">
        <v>0</v>
      </c>
      <c r="J113" s="10">
        <v>0</v>
      </c>
      <c r="K113" s="10">
        <f>LARGE(M113:V113,1)+LARGE(M113:V113,2)+LARGE(M113:V113,3)+LARGE(M113:V113,4)+LARGE(M113:V113,5)</f>
        <v>0</v>
      </c>
      <c r="L113" s="5">
        <f>SUM(H113:K113)</f>
        <v>231.48353675037927</v>
      </c>
      <c r="M113" s="10">
        <f>VLOOKUP(C113,Spisok!$A$5:$AC$1630,7,0)</f>
        <v>0</v>
      </c>
      <c r="N113" s="10">
        <f>VLOOKUP(C113,Spisok!$A$5:$AC$1630,9,0)</f>
        <v>0</v>
      </c>
      <c r="O113" s="10">
        <f>VLOOKUP(C113,Spisok!$A$5:$AC$1630,11,0)</f>
        <v>0</v>
      </c>
      <c r="P113" s="10">
        <f>VLOOKUP(C113,Spisok!$A$5:$AC$1630,13,0)</f>
        <v>0</v>
      </c>
      <c r="Q113" s="10">
        <f>VLOOKUP(C113,Spisok!$A$5:$AC$1630,15,0)</f>
        <v>0</v>
      </c>
      <c r="R113" s="10">
        <f>VLOOKUP(C113,Spisok!$A$5:$AC$1630,17,0)</f>
        <v>0</v>
      </c>
      <c r="S113" s="10">
        <f>VLOOKUP(C113,Spisok!$A$5:$AC$1630,19,0)</f>
        <v>0</v>
      </c>
      <c r="T113" s="10">
        <f>VLOOKUP(C113,Spisok!$A$5:$AC$1630,21,0)</f>
        <v>0</v>
      </c>
      <c r="U113" s="10">
        <f>VLOOKUP(C113,Spisok!$A$5:$AC$1630,23,0)</f>
        <v>0</v>
      </c>
      <c r="V113" s="18">
        <f>VLOOKUP(C113,Spisok!$A$5:$AC$1630,25,0)</f>
        <v>0</v>
      </c>
      <c r="W113" s="16">
        <f>COUNTIFS(M113:V113,"&gt;0")</f>
        <v>0</v>
      </c>
    </row>
    <row r="114" spans="1:23" ht="12.75" customHeight="1">
      <c r="A114" s="13">
        <v>110</v>
      </c>
      <c r="B114" s="13"/>
      <c r="C114" s="60" t="s">
        <v>620</v>
      </c>
      <c r="D114" s="60" t="s">
        <v>631</v>
      </c>
      <c r="E114" s="65">
        <f>VLOOKUP(C114,Spisok!$A$1:$AA$7829,5,0)</f>
        <v>1482.3981488101645</v>
      </c>
      <c r="F114" s="43">
        <f>VLOOKUP(C114,Spisok!$A$1:$AA$7829,2,0)</f>
        <v>0</v>
      </c>
      <c r="G114" s="44" t="str">
        <f>VLOOKUP(C114,Spisok!$A$1:$AA$7829,4,0)</f>
        <v>LAT</v>
      </c>
      <c r="H114" s="10">
        <v>106.6110081395295</v>
      </c>
      <c r="I114" s="10">
        <v>56.368701366919751</v>
      </c>
      <c r="J114" s="10">
        <v>68.128197543301141</v>
      </c>
      <c r="K114" s="10">
        <f>LARGE(M114:V114,1)+LARGE(M114:V114,2)+LARGE(M114:V114,3)+LARGE(M114:V114,4)+LARGE(M114:V114,5)</f>
        <v>0</v>
      </c>
      <c r="L114" s="5">
        <f>SUM(H114:K114)</f>
        <v>231.10790704975039</v>
      </c>
      <c r="M114" s="10">
        <f>VLOOKUP(C114,Spisok!$A$5:$AC$1630,7,0)</f>
        <v>0</v>
      </c>
      <c r="N114" s="10">
        <f>VLOOKUP(C114,Spisok!$A$5:$AC$1630,9,0)</f>
        <v>0</v>
      </c>
      <c r="O114" s="10">
        <f>VLOOKUP(C114,Spisok!$A$5:$AC$1630,11,0)</f>
        <v>0</v>
      </c>
      <c r="P114" s="10">
        <f>VLOOKUP(C114,Spisok!$A$5:$AC$1630,13,0)</f>
        <v>0</v>
      </c>
      <c r="Q114" s="10">
        <f>VLOOKUP(C114,Spisok!$A$5:$AC$1630,15,0)</f>
        <v>0</v>
      </c>
      <c r="R114" s="10">
        <f>VLOOKUP(C114,Spisok!$A$5:$AC$1630,17,0)</f>
        <v>0</v>
      </c>
      <c r="S114" s="10">
        <f>VLOOKUP(C114,Spisok!$A$5:$AC$1630,19,0)</f>
        <v>0</v>
      </c>
      <c r="T114" s="10">
        <f>VLOOKUP(C114,Spisok!$A$5:$AC$1630,21,0)</f>
        <v>0</v>
      </c>
      <c r="U114" s="10">
        <f>VLOOKUP(C114,Spisok!$A$5:$AC$1630,23,0)</f>
        <v>0</v>
      </c>
      <c r="V114" s="18">
        <f>VLOOKUP(C114,Spisok!$A$5:$AC$1630,25,0)</f>
        <v>0</v>
      </c>
      <c r="W114" s="16">
        <f>COUNTIFS(M114:V114,"&gt;0")</f>
        <v>0</v>
      </c>
    </row>
    <row r="115" spans="1:23" ht="12.75" customHeight="1">
      <c r="A115" s="13">
        <v>111</v>
      </c>
      <c r="B115" s="13"/>
      <c r="C115" s="60" t="s">
        <v>108</v>
      </c>
      <c r="D115" s="60" t="s">
        <v>251</v>
      </c>
      <c r="E115" s="69">
        <f>VLOOKUP(C115,Spisok!$A$1:$AA$7829,5,0)</f>
        <v>1900</v>
      </c>
      <c r="F115" s="43" t="str">
        <f>VLOOKUP(C115,Spisok!$A$1:$AA$7829,2,0)</f>
        <v>IM</v>
      </c>
      <c r="G115" s="44" t="str">
        <f>VLOOKUP(C115,Spisok!$A$1:$AA$7829,4,0)</f>
        <v>LAT</v>
      </c>
      <c r="H115" s="10">
        <v>87.475270440929947</v>
      </c>
      <c r="I115" s="10">
        <v>143.23415166248745</v>
      </c>
      <c r="J115" s="10">
        <v>0</v>
      </c>
      <c r="K115" s="10">
        <f>LARGE(M115:V115,1)+LARGE(M115:V115,2)+LARGE(M115:V115,3)+LARGE(M115:V115,4)+LARGE(M115:V115,5)</f>
        <v>0</v>
      </c>
      <c r="L115" s="5">
        <f>SUM(H115:K115)</f>
        <v>230.70942210341741</v>
      </c>
      <c r="M115" s="10">
        <f>VLOOKUP(C115,Spisok!$A$5:$AC$1630,7,0)</f>
        <v>0</v>
      </c>
      <c r="N115" s="10">
        <f>VLOOKUP(C115,Spisok!$A$5:$AC$1630,9,0)</f>
        <v>0</v>
      </c>
      <c r="O115" s="10">
        <f>VLOOKUP(C115,Spisok!$A$5:$AC$1630,11,0)</f>
        <v>0</v>
      </c>
      <c r="P115" s="10">
        <f>VLOOKUP(C115,Spisok!$A$5:$AC$1630,13,0)</f>
        <v>0</v>
      </c>
      <c r="Q115" s="10">
        <f>VLOOKUP(C115,Spisok!$A$5:$AC$1630,15,0)</f>
        <v>0</v>
      </c>
      <c r="R115" s="10">
        <f>VLOOKUP(C115,Spisok!$A$5:$AC$1630,17,0)</f>
        <v>0</v>
      </c>
      <c r="S115" s="10">
        <f>VLOOKUP(C115,Spisok!$A$5:$AC$1630,19,0)</f>
        <v>0</v>
      </c>
      <c r="T115" s="10">
        <f>VLOOKUP(C115,Spisok!$A$5:$AC$1630,21,0)</f>
        <v>0</v>
      </c>
      <c r="U115" s="10">
        <f>VLOOKUP(C115,Spisok!$A$5:$AC$1630,23,0)</f>
        <v>0</v>
      </c>
      <c r="V115" s="18">
        <f>VLOOKUP(C115,Spisok!$A$5:$AC$1630,25,0)</f>
        <v>0</v>
      </c>
      <c r="W115" s="16">
        <f>COUNTIFS(M115:V115,"&gt;0")</f>
        <v>0</v>
      </c>
    </row>
    <row r="116" spans="1:23" ht="12.75" customHeight="1">
      <c r="A116" s="13">
        <v>112</v>
      </c>
      <c r="B116" s="13">
        <v>165</v>
      </c>
      <c r="C116" s="60" t="s">
        <v>621</v>
      </c>
      <c r="D116" s="60" t="s">
        <v>652</v>
      </c>
      <c r="E116" s="65">
        <f>VLOOKUP(C116,Spisok!$A$1:$AA$7829,5,0)</f>
        <v>1332.7588615894051</v>
      </c>
      <c r="F116" s="43">
        <f>VLOOKUP(C116,Spisok!$A$1:$AA$7829,2,0)</f>
        <v>0</v>
      </c>
      <c r="G116" s="44" t="str">
        <f>VLOOKUP(C116,Spisok!$A$1:$AA$7829,4,0)</f>
        <v>LAT</v>
      </c>
      <c r="H116" s="10">
        <v>44.324905625636944</v>
      </c>
      <c r="I116" s="10">
        <v>69.093280324218455</v>
      </c>
      <c r="J116" s="10">
        <v>112.44595991417768</v>
      </c>
      <c r="K116" s="10">
        <f>LARGE(M116:V116,1)+LARGE(M116:V116,2)+LARGE(M116:V116,3)+LARGE(M116:V116,4)+LARGE(M116:V116,5)</f>
        <v>1.5048401099002289</v>
      </c>
      <c r="L116" s="5">
        <f>SUM(H116:K116)</f>
        <v>227.36898597393329</v>
      </c>
      <c r="M116" s="10">
        <f>VLOOKUP(C116,Spisok!$A$5:$AC$1630,7,0)</f>
        <v>0</v>
      </c>
      <c r="N116" s="10">
        <f>VLOOKUP(C116,Spisok!$A$5:$AC$1630,9,0)</f>
        <v>1.5048401099002289</v>
      </c>
      <c r="O116" s="10">
        <f>VLOOKUP(C116,Spisok!$A$5:$AC$1630,11,0)</f>
        <v>0</v>
      </c>
      <c r="P116" s="10">
        <f>VLOOKUP(C116,Spisok!$A$5:$AC$1630,13,0)</f>
        <v>0</v>
      </c>
      <c r="Q116" s="10">
        <f>VLOOKUP(C116,Spisok!$A$5:$AC$1630,15,0)</f>
        <v>0</v>
      </c>
      <c r="R116" s="10">
        <f>VLOOKUP(C116,Spisok!$A$5:$AC$1630,17,0)</f>
        <v>0</v>
      </c>
      <c r="S116" s="10">
        <f>VLOOKUP(C116,Spisok!$A$5:$AC$1630,19,0)</f>
        <v>0</v>
      </c>
      <c r="T116" s="10">
        <f>VLOOKUP(C116,Spisok!$A$5:$AC$1630,21,0)</f>
        <v>0</v>
      </c>
      <c r="U116" s="10">
        <f>VLOOKUP(C116,Spisok!$A$5:$AC$1630,23,0)</f>
        <v>0</v>
      </c>
      <c r="V116" s="18">
        <f>VLOOKUP(C116,Spisok!$A$5:$AC$1630,25,0)</f>
        <v>0</v>
      </c>
      <c r="W116" s="16">
        <f>COUNTIFS(M116:V116,"&gt;0")</f>
        <v>1</v>
      </c>
    </row>
    <row r="117" spans="1:23" ht="12.75" customHeight="1">
      <c r="A117" s="13">
        <v>113</v>
      </c>
      <c r="B117" s="13"/>
      <c r="C117" s="46" t="s">
        <v>1003</v>
      </c>
      <c r="D117" s="46"/>
      <c r="E117" s="65">
        <f>VLOOKUP(C117,Spisok!$A$1:$AA$7829,5,0)</f>
        <v>1556</v>
      </c>
      <c r="F117" s="43">
        <f>VLOOKUP(C117,Spisok!$A$1:$AA$7829,2,0)</f>
        <v>0</v>
      </c>
      <c r="G117" s="44" t="str">
        <f>VLOOKUP(C117,Spisok!$A$1:$AA$7829,4,0)</f>
        <v>LAT</v>
      </c>
      <c r="H117" s="10">
        <v>57.828794256665006</v>
      </c>
      <c r="I117" s="10">
        <v>71.677781862101554</v>
      </c>
      <c r="J117" s="10">
        <v>96.75635952474687</v>
      </c>
      <c r="K117" s="10">
        <f>LARGE(M117:V117,1)+LARGE(M117:V117,2)+LARGE(M117:V117,3)+LARGE(M117:V117,4)+LARGE(M117:V117,5)</f>
        <v>0</v>
      </c>
      <c r="L117" s="5">
        <f>SUM(H117:K117)</f>
        <v>226.26293564351343</v>
      </c>
      <c r="M117" s="10">
        <f>VLOOKUP(C117,Spisok!$A$5:$AC$1630,7,0)</f>
        <v>0</v>
      </c>
      <c r="N117" s="10">
        <f>VLOOKUP(C117,Spisok!$A$5:$AC$1630,9,0)</f>
        <v>0</v>
      </c>
      <c r="O117" s="10">
        <f>VLOOKUP(C117,Spisok!$A$5:$AC$1630,11,0)</f>
        <v>0</v>
      </c>
      <c r="P117" s="10">
        <f>VLOOKUP(C117,Spisok!$A$5:$AC$1630,13,0)</f>
        <v>0</v>
      </c>
      <c r="Q117" s="10">
        <f>VLOOKUP(C117,Spisok!$A$5:$AC$1630,15,0)</f>
        <v>0</v>
      </c>
      <c r="R117" s="10">
        <f>VLOOKUP(C117,Spisok!$A$5:$AC$1630,17,0)</f>
        <v>0</v>
      </c>
      <c r="S117" s="10">
        <f>VLOOKUP(C117,Spisok!$A$5:$AC$1630,19,0)</f>
        <v>0</v>
      </c>
      <c r="T117" s="10">
        <f>VLOOKUP(C117,Spisok!$A$5:$AC$1630,21,0)</f>
        <v>0</v>
      </c>
      <c r="U117" s="10">
        <f>VLOOKUP(C117,Spisok!$A$5:$AC$1630,23,0)</f>
        <v>0</v>
      </c>
      <c r="V117" s="18">
        <f>VLOOKUP(C117,Spisok!$A$5:$AC$1630,25,0)</f>
        <v>0</v>
      </c>
      <c r="W117" s="16">
        <f>COUNTIFS(M117:V117,"&gt;0")</f>
        <v>0</v>
      </c>
    </row>
    <row r="118" spans="1:23" ht="12.75" customHeight="1">
      <c r="A118" s="13">
        <v>114</v>
      </c>
      <c r="B118" s="13">
        <v>95</v>
      </c>
      <c r="C118" s="46" t="s">
        <v>1064</v>
      </c>
      <c r="D118" s="46"/>
      <c r="E118" s="65">
        <f>VLOOKUP(C118,Spisok!$A$1:$AA$7829,5,0)</f>
        <v>1404.5601342974041</v>
      </c>
      <c r="F118" s="43">
        <f>VLOOKUP(C118,Spisok!$A$1:$AA$7829,2,0)</f>
        <v>0</v>
      </c>
      <c r="G118" s="44" t="str">
        <f>VLOOKUP(C118,Spisok!$A$1:$AA$7829,4,0)</f>
        <v>LAT</v>
      </c>
      <c r="H118" s="10">
        <v>25.420272452991881</v>
      </c>
      <c r="I118" s="10">
        <v>130.90317163548571</v>
      </c>
      <c r="J118" s="10">
        <v>37.51543632818646</v>
      </c>
      <c r="K118" s="10">
        <f>LARGE(M118:V118,1)+LARGE(M118:V118,2)+LARGE(M118:V118,3)+LARGE(M118:V118,4)+LARGE(M118:V118,5)</f>
        <v>30.982472443244252</v>
      </c>
      <c r="L118" s="5">
        <f>SUM(H118:K118)</f>
        <v>224.8213528599083</v>
      </c>
      <c r="M118" s="10">
        <f>VLOOKUP(C118,Spisok!$A$5:$AC$1630,7,0)</f>
        <v>0</v>
      </c>
      <c r="N118" s="10">
        <f>VLOOKUP(C118,Spisok!$A$5:$AC$1630,9,0)</f>
        <v>30.982472443244252</v>
      </c>
      <c r="O118" s="10">
        <f>VLOOKUP(C118,Spisok!$A$5:$AC$1630,11,0)</f>
        <v>0</v>
      </c>
      <c r="P118" s="10">
        <f>VLOOKUP(C118,Spisok!$A$5:$AC$1630,13,0)</f>
        <v>0</v>
      </c>
      <c r="Q118" s="10">
        <f>VLOOKUP(C118,Spisok!$A$5:$AC$1630,15,0)</f>
        <v>0</v>
      </c>
      <c r="R118" s="10">
        <f>VLOOKUP(C118,Spisok!$A$5:$AC$1630,17,0)</f>
        <v>0</v>
      </c>
      <c r="S118" s="10">
        <f>VLOOKUP(C118,Spisok!$A$5:$AC$1630,19,0)</f>
        <v>0</v>
      </c>
      <c r="T118" s="10">
        <f>VLOOKUP(C118,Spisok!$A$5:$AC$1630,21,0)</f>
        <v>0</v>
      </c>
      <c r="U118" s="10">
        <f>VLOOKUP(C118,Spisok!$A$5:$AC$1630,23,0)</f>
        <v>0</v>
      </c>
      <c r="V118" s="18">
        <f>VLOOKUP(C118,Spisok!$A$5:$AC$1630,25,0)</f>
        <v>0</v>
      </c>
      <c r="W118" s="16">
        <f>COUNTIFS(M118:V118,"&gt;0")</f>
        <v>1</v>
      </c>
    </row>
    <row r="119" spans="1:23" ht="12.75" customHeight="1">
      <c r="A119" s="13">
        <v>115</v>
      </c>
      <c r="B119" s="13"/>
      <c r="C119" s="60" t="s">
        <v>4</v>
      </c>
      <c r="D119" s="60" t="s">
        <v>234</v>
      </c>
      <c r="E119" s="69">
        <f>VLOOKUP(C119,Spisok!$A$1:$AA$7829,5,0)</f>
        <v>1637.5613763192312</v>
      </c>
      <c r="F119" s="43" t="str">
        <f>VLOOKUP(C119,Spisok!$A$1:$AA$7829,2,0)</f>
        <v>GM</v>
      </c>
      <c r="G119" s="44" t="str">
        <f>VLOOKUP(C119,Spisok!$A$1:$AA$7829,4,0)</f>
        <v>LAT</v>
      </c>
      <c r="H119" s="98">
        <v>148.01529354882334</v>
      </c>
      <c r="I119" s="10">
        <v>75.901103852218966</v>
      </c>
      <c r="J119" s="10">
        <v>0</v>
      </c>
      <c r="K119" s="10">
        <f>LARGE(M119:V119,1)+LARGE(M119:V119,2)+LARGE(M119:V119,3)+LARGE(M119:V119,4)+LARGE(M119:V119,5)</f>
        <v>0</v>
      </c>
      <c r="L119" s="5">
        <f>SUM(H119:K119)</f>
        <v>223.9163974010423</v>
      </c>
      <c r="M119" s="10">
        <f>VLOOKUP(C119,Spisok!$A$5:$AC$1630,7,0)</f>
        <v>0</v>
      </c>
      <c r="N119" s="10">
        <f>VLOOKUP(C119,Spisok!$A$5:$AC$1630,9,0)</f>
        <v>0</v>
      </c>
      <c r="O119" s="10">
        <f>VLOOKUP(C119,Spisok!$A$5:$AC$1630,11,0)</f>
        <v>0</v>
      </c>
      <c r="P119" s="10">
        <f>VLOOKUP(C119,Spisok!$A$5:$AC$1630,13,0)</f>
        <v>0</v>
      </c>
      <c r="Q119" s="10">
        <f>VLOOKUP(C119,Spisok!$A$5:$AC$1630,15,0)</f>
        <v>0</v>
      </c>
      <c r="R119" s="10">
        <f>VLOOKUP(C119,Spisok!$A$5:$AC$1630,17,0)</f>
        <v>0</v>
      </c>
      <c r="S119" s="10">
        <f>VLOOKUP(C119,Spisok!$A$5:$AC$1630,19,0)</f>
        <v>0</v>
      </c>
      <c r="T119" s="10">
        <f>VLOOKUP(C119,Spisok!$A$5:$AC$1630,21,0)</f>
        <v>0</v>
      </c>
      <c r="U119" s="10">
        <f>VLOOKUP(C119,Spisok!$A$5:$AC$1630,23,0)</f>
        <v>0</v>
      </c>
      <c r="V119" s="18">
        <f>VLOOKUP(C119,Spisok!$A$5:$AC$1630,25,0)</f>
        <v>0</v>
      </c>
      <c r="W119" s="16">
        <f>COUNTIFS(M119:V119,"&gt;0")</f>
        <v>0</v>
      </c>
    </row>
    <row r="120" spans="1:23" ht="12.75" customHeight="1">
      <c r="A120" s="13">
        <v>116</v>
      </c>
      <c r="B120" s="13">
        <v>61</v>
      </c>
      <c r="C120" s="46" t="s">
        <v>957</v>
      </c>
      <c r="D120" s="46"/>
      <c r="E120" s="65">
        <f>VLOOKUP(C120,Spisok!$A$1:$AA$7829,5,0)</f>
        <v>1484.6160128411079</v>
      </c>
      <c r="F120" s="43">
        <f>VLOOKUP(C120,Spisok!$A$1:$AA$7829,2,0)</f>
        <v>0</v>
      </c>
      <c r="G120" s="44" t="str">
        <f>VLOOKUP(C120,Spisok!$A$1:$AA$7829,4,0)</f>
        <v>LAT</v>
      </c>
      <c r="H120" s="10">
        <v>88.193184528188041</v>
      </c>
      <c r="I120" s="10">
        <v>85.047652911725365</v>
      </c>
      <c r="J120" s="10">
        <v>0</v>
      </c>
      <c r="K120" s="10">
        <f>LARGE(M120:V120,1)+LARGE(M120:V120,2)+LARGE(M120:V120,3)+LARGE(M120:V120,4)+LARGE(M120:V120,5)</f>
        <v>50.305792358982281</v>
      </c>
      <c r="L120" s="5">
        <f>SUM(H120:K120)</f>
        <v>223.54662979889568</v>
      </c>
      <c r="M120" s="10">
        <f>VLOOKUP(C120,Spisok!$A$5:$AC$1630,7,0)</f>
        <v>0</v>
      </c>
      <c r="N120" s="10">
        <f>VLOOKUP(C120,Spisok!$A$5:$AC$1630,9,0)</f>
        <v>50.305792358982281</v>
      </c>
      <c r="O120" s="10">
        <f>VLOOKUP(C120,Spisok!$A$5:$AC$1630,11,0)</f>
        <v>0</v>
      </c>
      <c r="P120" s="10">
        <f>VLOOKUP(C120,Spisok!$A$5:$AC$1630,13,0)</f>
        <v>0</v>
      </c>
      <c r="Q120" s="10">
        <f>VLOOKUP(C120,Spisok!$A$5:$AC$1630,15,0)</f>
        <v>0</v>
      </c>
      <c r="R120" s="10">
        <f>VLOOKUP(C120,Spisok!$A$5:$AC$1630,17,0)</f>
        <v>0</v>
      </c>
      <c r="S120" s="10">
        <f>VLOOKUP(C120,Spisok!$A$5:$AC$1630,19,0)</f>
        <v>0</v>
      </c>
      <c r="T120" s="10">
        <f>VLOOKUP(C120,Spisok!$A$5:$AC$1630,21,0)</f>
        <v>0</v>
      </c>
      <c r="U120" s="10">
        <f>VLOOKUP(C120,Spisok!$A$5:$AC$1630,23,0)</f>
        <v>0</v>
      </c>
      <c r="V120" s="18">
        <f>VLOOKUP(C120,Spisok!$A$5:$AC$1630,25,0)</f>
        <v>0</v>
      </c>
      <c r="W120" s="16">
        <f>COUNTIFS(M120:V120,"&gt;0")</f>
        <v>1</v>
      </c>
    </row>
    <row r="121" spans="1:23" ht="12.75" customHeight="1">
      <c r="A121" s="13">
        <v>117</v>
      </c>
      <c r="B121" s="13">
        <v>103</v>
      </c>
      <c r="C121" s="60" t="s">
        <v>595</v>
      </c>
      <c r="D121" s="60" t="s">
        <v>632</v>
      </c>
      <c r="E121" s="65">
        <f>VLOOKUP(C121,Spisok!$A$1:$AA$7829,5,0)</f>
        <v>1579.4197192608951</v>
      </c>
      <c r="F121" s="43">
        <f>VLOOKUP(C121,Spisok!$A$1:$AA$7829,2,0)</f>
        <v>0</v>
      </c>
      <c r="G121" s="44" t="str">
        <f>VLOOKUP(C121,Spisok!$A$1:$AA$7829,4,0)</f>
        <v>LAT</v>
      </c>
      <c r="H121" s="10">
        <v>60.830226163110567</v>
      </c>
      <c r="I121" s="10">
        <v>69.982291711657226</v>
      </c>
      <c r="J121" s="10">
        <v>65.547764509858368</v>
      </c>
      <c r="K121" s="10">
        <f>LARGE(M121:V121,1)+LARGE(M121:V121,2)+LARGE(M121:V121,3)+LARGE(M121:V121,4)+LARGE(M121:V121,5)</f>
        <v>26.792961600570592</v>
      </c>
      <c r="L121" s="5">
        <f>SUM(H121:K121)</f>
        <v>223.15324398519675</v>
      </c>
      <c r="M121" s="10">
        <f>VLOOKUP(C121,Spisok!$A$5:$AC$1630,7,0)</f>
        <v>0</v>
      </c>
      <c r="N121" s="10">
        <f>VLOOKUP(C121,Spisok!$A$5:$AC$1630,9,0)</f>
        <v>26.792961600570592</v>
      </c>
      <c r="O121" s="10">
        <f>VLOOKUP(C121,Spisok!$A$5:$AC$1630,11,0)</f>
        <v>0</v>
      </c>
      <c r="P121" s="10">
        <f>VLOOKUP(C121,Spisok!$A$5:$AC$1630,13,0)</f>
        <v>0</v>
      </c>
      <c r="Q121" s="10">
        <f>VLOOKUP(C121,Spisok!$A$5:$AC$1630,15,0)</f>
        <v>0</v>
      </c>
      <c r="R121" s="10">
        <f>VLOOKUP(C121,Spisok!$A$5:$AC$1630,17,0)</f>
        <v>0</v>
      </c>
      <c r="S121" s="10">
        <f>VLOOKUP(C121,Spisok!$A$5:$AC$1630,19,0)</f>
        <v>0</v>
      </c>
      <c r="T121" s="10">
        <f>VLOOKUP(C121,Spisok!$A$5:$AC$1630,21,0)</f>
        <v>0</v>
      </c>
      <c r="U121" s="10">
        <f>VLOOKUP(C121,Spisok!$A$5:$AC$1630,23,0)</f>
        <v>0</v>
      </c>
      <c r="V121" s="18">
        <f>VLOOKUP(C121,Spisok!$A$5:$AC$1630,25,0)</f>
        <v>0</v>
      </c>
      <c r="W121" s="16">
        <f>COUNTIFS(M121:V121,"&gt;0")</f>
        <v>1</v>
      </c>
    </row>
    <row r="122" spans="1:23" ht="12.75" customHeight="1">
      <c r="A122" s="13">
        <v>118</v>
      </c>
      <c r="B122" s="13">
        <v>60</v>
      </c>
      <c r="C122" s="60" t="s">
        <v>96</v>
      </c>
      <c r="D122" s="60" t="s">
        <v>243</v>
      </c>
      <c r="E122" s="65">
        <f>VLOOKUP(C122,Spisok!$A$1:$AA$7829,5,0)</f>
        <v>1620.0071752995086</v>
      </c>
      <c r="F122" s="43" t="str">
        <f>VLOOKUP(C122,Spisok!$A$1:$AA$7829,2,0)</f>
        <v>IM</v>
      </c>
      <c r="G122" s="44" t="str">
        <f>VLOOKUP(C122,Spisok!$A$1:$AA$7829,4,0)</f>
        <v>LAT</v>
      </c>
      <c r="H122" s="10">
        <v>88.441728220577176</v>
      </c>
      <c r="I122" s="10">
        <v>83.302103028908107</v>
      </c>
      <c r="J122" s="10">
        <v>0</v>
      </c>
      <c r="K122" s="10">
        <f>LARGE(M122:V122,1)+LARGE(M122:V122,2)+LARGE(M122:V122,3)+LARGE(M122:V122,4)+LARGE(M122:V122,5)</f>
        <v>50.908608637102091</v>
      </c>
      <c r="L122" s="5">
        <f>SUM(H122:K122)</f>
        <v>222.65243988658739</v>
      </c>
      <c r="M122" s="10">
        <f>VLOOKUP(C122,Spisok!$A$5:$AC$1630,7,0)</f>
        <v>0</v>
      </c>
      <c r="N122" s="10">
        <f>VLOOKUP(C122,Spisok!$A$5:$AC$1630,9,0)</f>
        <v>50.908608637102091</v>
      </c>
      <c r="O122" s="10">
        <f>VLOOKUP(C122,Spisok!$A$5:$AC$1630,11,0)</f>
        <v>0</v>
      </c>
      <c r="P122" s="10">
        <f>VLOOKUP(C122,Spisok!$A$5:$AC$1630,13,0)</f>
        <v>0</v>
      </c>
      <c r="Q122" s="10">
        <f>VLOOKUP(C122,Spisok!$A$5:$AC$1630,15,0)</f>
        <v>0</v>
      </c>
      <c r="R122" s="10">
        <f>VLOOKUP(C122,Spisok!$A$5:$AC$1630,17,0)</f>
        <v>0</v>
      </c>
      <c r="S122" s="10">
        <f>VLOOKUP(C122,Spisok!$A$5:$AC$1630,19,0)</f>
        <v>0</v>
      </c>
      <c r="T122" s="10">
        <f>VLOOKUP(C122,Spisok!$A$5:$AC$1630,21,0)</f>
        <v>0</v>
      </c>
      <c r="U122" s="10">
        <f>VLOOKUP(C122,Spisok!$A$5:$AC$1630,23,0)</f>
        <v>0</v>
      </c>
      <c r="V122" s="18">
        <f>VLOOKUP(C122,Spisok!$A$5:$AC$1630,25,0)</f>
        <v>0</v>
      </c>
      <c r="W122" s="16">
        <f>COUNTIFS(M122:V122,"&gt;0")</f>
        <v>1</v>
      </c>
    </row>
    <row r="123" spans="1:23" ht="12.75" customHeight="1">
      <c r="A123" s="13">
        <v>119</v>
      </c>
      <c r="B123" s="13">
        <v>136</v>
      </c>
      <c r="C123" s="46" t="s">
        <v>1108</v>
      </c>
      <c r="D123" s="46"/>
      <c r="E123" s="65">
        <f>VLOOKUP(C123,Spisok!$A$1:$AA$7829,5,0)</f>
        <v>1385.9929983287736</v>
      </c>
      <c r="F123" s="43">
        <f>VLOOKUP(C123,Spisok!$A$1:$AA$7829,2,0)</f>
        <v>0</v>
      </c>
      <c r="G123" s="44" t="str">
        <f>VLOOKUP(C123,Spisok!$A$1:$AA$7829,4,0)</f>
        <v>LAT</v>
      </c>
      <c r="H123" s="10"/>
      <c r="I123" s="10">
        <v>69.327217180107652</v>
      </c>
      <c r="J123" s="10">
        <v>137.93922287146833</v>
      </c>
      <c r="K123" s="10">
        <f>LARGE(M123:V123,1)+LARGE(M123:V123,2)+LARGE(M123:V123,3)+LARGE(M123:V123,4)+LARGE(M123:V123,5)</f>
        <v>13.894255130532926</v>
      </c>
      <c r="L123" s="5">
        <f>SUM(H123:K123)</f>
        <v>221.1606951821089</v>
      </c>
      <c r="M123" s="10">
        <f>VLOOKUP(C123,Spisok!$A$5:$AC$1630,7,0)</f>
        <v>0</v>
      </c>
      <c r="N123" s="10">
        <f>VLOOKUP(C123,Spisok!$A$5:$AC$1630,9,0)</f>
        <v>13.894255130532926</v>
      </c>
      <c r="O123" s="10">
        <f>VLOOKUP(C123,Spisok!$A$5:$AC$1630,11,0)</f>
        <v>0</v>
      </c>
      <c r="P123" s="10">
        <f>VLOOKUP(C123,Spisok!$A$5:$AC$1630,13,0)</f>
        <v>0</v>
      </c>
      <c r="Q123" s="10">
        <f>VLOOKUP(C123,Spisok!$A$5:$AC$1630,15,0)</f>
        <v>0</v>
      </c>
      <c r="R123" s="10">
        <f>VLOOKUP(C123,Spisok!$A$5:$AC$1630,17,0)</f>
        <v>0</v>
      </c>
      <c r="S123" s="10">
        <f>VLOOKUP(C123,Spisok!$A$5:$AC$1630,19,0)</f>
        <v>0</v>
      </c>
      <c r="T123" s="10">
        <f>VLOOKUP(C123,Spisok!$A$5:$AC$1630,21,0)</f>
        <v>0</v>
      </c>
      <c r="U123" s="10">
        <f>VLOOKUP(C123,Spisok!$A$5:$AC$1630,23,0)</f>
        <v>0</v>
      </c>
      <c r="V123" s="18">
        <f>VLOOKUP(C123,Spisok!$A$5:$AC$1630,25,0)</f>
        <v>0</v>
      </c>
      <c r="W123" s="16">
        <f>COUNTIFS(M123:V123,"&gt;0")</f>
        <v>1</v>
      </c>
    </row>
    <row r="124" spans="1:23" ht="12.75" customHeight="1">
      <c r="A124" s="13">
        <v>120</v>
      </c>
      <c r="B124" s="13">
        <v>97</v>
      </c>
      <c r="C124" s="46" t="s">
        <v>1165</v>
      </c>
      <c r="D124" s="46"/>
      <c r="E124" s="65">
        <f>VLOOKUP(C124,Spisok!$A$1:$AA$7829,5,0)</f>
        <v>1425.6316104218163</v>
      </c>
      <c r="F124" s="43">
        <f>VLOOKUP(C124,Spisok!$A$1:$AA$7829,2,0)</f>
        <v>0</v>
      </c>
      <c r="G124" s="44" t="str">
        <f>VLOOKUP(C124,Spisok!$A$1:$AA$7829,4,0)</f>
        <v>LAT</v>
      </c>
      <c r="H124" s="10"/>
      <c r="I124" s="10">
        <v>88.559971277247044</v>
      </c>
      <c r="J124" s="10">
        <v>102.50199545798434</v>
      </c>
      <c r="K124" s="10">
        <f>LARGE(M124:V124,1)+LARGE(M124:V124,2)+LARGE(M124:V124,3)+LARGE(M124:V124,4)+LARGE(M124:V124,5)</f>
        <v>30.040860536486225</v>
      </c>
      <c r="L124" s="5">
        <f>SUM(H124:K124)</f>
        <v>221.10282727171762</v>
      </c>
      <c r="M124" s="10">
        <f>VLOOKUP(C124,Spisok!$A$5:$AC$1630,7,0)</f>
        <v>0</v>
      </c>
      <c r="N124" s="10">
        <f>VLOOKUP(C124,Spisok!$A$5:$AC$1630,9,0)</f>
        <v>30.040860536486225</v>
      </c>
      <c r="O124" s="10">
        <f>VLOOKUP(C124,Spisok!$A$5:$AC$1630,11,0)</f>
        <v>0</v>
      </c>
      <c r="P124" s="10">
        <f>VLOOKUP(C124,Spisok!$A$5:$AC$1630,13,0)</f>
        <v>0</v>
      </c>
      <c r="Q124" s="10">
        <f>VLOOKUP(C124,Spisok!$A$5:$AC$1630,15,0)</f>
        <v>0</v>
      </c>
      <c r="R124" s="10">
        <f>VLOOKUP(C124,Spisok!$A$5:$AC$1630,17,0)</f>
        <v>0</v>
      </c>
      <c r="S124" s="10">
        <f>VLOOKUP(C124,Spisok!$A$5:$AC$1630,19,0)</f>
        <v>0</v>
      </c>
      <c r="T124" s="10">
        <f>VLOOKUP(C124,Spisok!$A$5:$AC$1630,21,0)</f>
        <v>0</v>
      </c>
      <c r="U124" s="10">
        <f>VLOOKUP(C124,Spisok!$A$5:$AC$1630,23,0)</f>
        <v>0</v>
      </c>
      <c r="V124" s="18">
        <f>VLOOKUP(C124,Spisok!$A$5:$AC$1630,25,0)</f>
        <v>0</v>
      </c>
      <c r="W124" s="16">
        <f>COUNTIFS(M124:V124,"&gt;0")</f>
        <v>1</v>
      </c>
    </row>
    <row r="125" spans="1:23" ht="12.75" customHeight="1">
      <c r="A125" s="13">
        <v>121</v>
      </c>
      <c r="B125" s="13"/>
      <c r="C125" s="60" t="s">
        <v>919</v>
      </c>
      <c r="D125" s="60"/>
      <c r="E125" s="65">
        <f>VLOOKUP(C125,Spisok!$A$1:$AA$7829,5,0)</f>
        <v>1477</v>
      </c>
      <c r="F125" s="43">
        <f>VLOOKUP(C125,Spisok!$A$1:$AA$7829,2,0)</f>
        <v>0</v>
      </c>
      <c r="G125" s="8" t="str">
        <f>VLOOKUP(C125,Spisok!$A$1:$AA$7829,4,0)</f>
        <v>EST</v>
      </c>
      <c r="H125" s="10">
        <v>66.892929646077675</v>
      </c>
      <c r="I125" s="10">
        <v>43.287737726200859</v>
      </c>
      <c r="J125" s="10">
        <v>108.71278615646801</v>
      </c>
      <c r="K125" s="10">
        <f>LARGE(M125:V125,1)+LARGE(M125:V125,2)+LARGE(M125:V125,3)+LARGE(M125:V125,4)+LARGE(M125:V125,5)</f>
        <v>0</v>
      </c>
      <c r="L125" s="5">
        <f>SUM(H125:K125)</f>
        <v>218.89345352874653</v>
      </c>
      <c r="M125" s="10">
        <f>VLOOKUP(C125,Spisok!$A$5:$AC$1630,7,0)</f>
        <v>0</v>
      </c>
      <c r="N125" s="10">
        <f>VLOOKUP(C125,Spisok!$A$5:$AC$1630,9,0)</f>
        <v>0</v>
      </c>
      <c r="O125" s="10">
        <f>VLOOKUP(C125,Spisok!$A$5:$AC$1630,11,0)</f>
        <v>0</v>
      </c>
      <c r="P125" s="10">
        <f>VLOOKUP(C125,Spisok!$A$5:$AC$1630,13,0)</f>
        <v>0</v>
      </c>
      <c r="Q125" s="10">
        <f>VLOOKUP(C125,Spisok!$A$5:$AC$1630,15,0)</f>
        <v>0</v>
      </c>
      <c r="R125" s="10">
        <f>VLOOKUP(C125,Spisok!$A$5:$AC$1630,17,0)</f>
        <v>0</v>
      </c>
      <c r="S125" s="10">
        <f>VLOOKUP(C125,Spisok!$A$5:$AC$1630,19,0)</f>
        <v>0</v>
      </c>
      <c r="T125" s="10">
        <f>VLOOKUP(C125,Spisok!$A$5:$AC$1630,21,0)</f>
        <v>0</v>
      </c>
      <c r="U125" s="10">
        <f>VLOOKUP(C125,Spisok!$A$5:$AC$1630,23,0)</f>
        <v>0</v>
      </c>
      <c r="V125" s="18">
        <f>VLOOKUP(C125,Spisok!$A$5:$AC$1630,25,0)</f>
        <v>0</v>
      </c>
      <c r="W125" s="16">
        <f>COUNTIFS(M125:V125,"&gt;0")</f>
        <v>0</v>
      </c>
    </row>
    <row r="126" spans="1:23" ht="12.75" customHeight="1">
      <c r="A126" s="13">
        <v>122</v>
      </c>
      <c r="B126" s="13"/>
      <c r="C126" s="46" t="s">
        <v>932</v>
      </c>
      <c r="D126" s="46"/>
      <c r="E126" s="65">
        <f>VLOOKUP(C126,Spisok!$A$1:$AA$7829,5,0)</f>
        <v>1508</v>
      </c>
      <c r="F126" s="43">
        <f>VLOOKUP(C126,Spisok!$A$1:$AA$7829,2,0)</f>
        <v>0</v>
      </c>
      <c r="G126" s="44" t="str">
        <f>VLOOKUP(C126,Spisok!$A$1:$AA$7829,4,0)</f>
        <v>LAT</v>
      </c>
      <c r="H126" s="10">
        <v>40.509610765846517</v>
      </c>
      <c r="I126" s="10">
        <v>95.972350082778121</v>
      </c>
      <c r="J126" s="10">
        <v>82.158284364945814</v>
      </c>
      <c r="K126" s="10">
        <f>LARGE(M126:V126,1)+LARGE(M126:V126,2)+LARGE(M126:V126,3)+LARGE(M126:V126,4)+LARGE(M126:V126,5)</f>
        <v>0</v>
      </c>
      <c r="L126" s="5">
        <f>SUM(H126:K126)</f>
        <v>218.64024521357044</v>
      </c>
      <c r="M126" s="10">
        <f>VLOOKUP(C126,Spisok!$A$5:$AC$1630,7,0)</f>
        <v>0</v>
      </c>
      <c r="N126" s="10">
        <f>VLOOKUP(C126,Spisok!$A$5:$AC$1630,9,0)</f>
        <v>0</v>
      </c>
      <c r="O126" s="10">
        <f>VLOOKUP(C126,Spisok!$A$5:$AC$1630,11,0)</f>
        <v>0</v>
      </c>
      <c r="P126" s="10">
        <f>VLOOKUP(C126,Spisok!$A$5:$AC$1630,13,0)</f>
        <v>0</v>
      </c>
      <c r="Q126" s="10">
        <f>VLOOKUP(C126,Spisok!$A$5:$AC$1630,15,0)</f>
        <v>0</v>
      </c>
      <c r="R126" s="10">
        <f>VLOOKUP(C126,Spisok!$A$5:$AC$1630,17,0)</f>
        <v>0</v>
      </c>
      <c r="S126" s="10">
        <f>VLOOKUP(C126,Spisok!$A$5:$AC$1630,19,0)</f>
        <v>0</v>
      </c>
      <c r="T126" s="10">
        <f>VLOOKUP(C126,Spisok!$A$5:$AC$1630,21,0)</f>
        <v>0</v>
      </c>
      <c r="U126" s="10">
        <f>VLOOKUP(C126,Spisok!$A$5:$AC$1630,23,0)</f>
        <v>0</v>
      </c>
      <c r="V126" s="18">
        <f>VLOOKUP(C126,Spisok!$A$5:$AC$1630,25,0)</f>
        <v>0</v>
      </c>
      <c r="W126" s="16">
        <f>COUNTIFS(M126:V126,"&gt;0")</f>
        <v>0</v>
      </c>
    </row>
    <row r="127" spans="1:23" ht="12.75" customHeight="1">
      <c r="A127" s="13">
        <v>123</v>
      </c>
      <c r="B127" s="13"/>
      <c r="C127" s="46" t="s">
        <v>1070</v>
      </c>
      <c r="D127" s="46"/>
      <c r="E127" s="65">
        <f>VLOOKUP(C127,Spisok!$A$1:$AA$7829,5,0)</f>
        <v>1430.422795291491</v>
      </c>
      <c r="F127" s="43">
        <f>VLOOKUP(C127,Spisok!$A$1:$AA$7829,2,0)</f>
        <v>0</v>
      </c>
      <c r="G127" s="44" t="str">
        <f>VLOOKUP(C127,Spisok!$A$1:$AA$7829,4,0)</f>
        <v>GBR</v>
      </c>
      <c r="H127" s="10">
        <v>72.637599581765286</v>
      </c>
      <c r="I127" s="10">
        <v>49.834387232761216</v>
      </c>
      <c r="J127" s="10">
        <v>92.062010326123982</v>
      </c>
      <c r="K127" s="10">
        <f>LARGE(M127:V127,1)+LARGE(M127:V127,2)+LARGE(M127:V127,3)+LARGE(M127:V127,4)+LARGE(M127:V127,5)</f>
        <v>0</v>
      </c>
      <c r="L127" s="5">
        <f>SUM(H127:K127)</f>
        <v>214.53399714065048</v>
      </c>
      <c r="M127" s="10">
        <f>VLOOKUP(C127,Spisok!$A$5:$AC$1630,7,0)</f>
        <v>0</v>
      </c>
      <c r="N127" s="10">
        <f>VLOOKUP(C127,Spisok!$A$5:$AC$1630,9,0)</f>
        <v>0</v>
      </c>
      <c r="O127" s="10">
        <f>VLOOKUP(C127,Spisok!$A$5:$AC$1630,11,0)</f>
        <v>0</v>
      </c>
      <c r="P127" s="10">
        <f>VLOOKUP(C127,Spisok!$A$5:$AC$1630,13,0)</f>
        <v>0</v>
      </c>
      <c r="Q127" s="10">
        <f>VLOOKUP(C127,Spisok!$A$5:$AC$1630,15,0)</f>
        <v>0</v>
      </c>
      <c r="R127" s="10">
        <f>VLOOKUP(C127,Spisok!$A$5:$AC$1630,17,0)</f>
        <v>0</v>
      </c>
      <c r="S127" s="10">
        <f>VLOOKUP(C127,Spisok!$A$5:$AC$1630,19,0)</f>
        <v>0</v>
      </c>
      <c r="T127" s="10">
        <f>VLOOKUP(C127,Spisok!$A$5:$AC$1630,21,0)</f>
        <v>0</v>
      </c>
      <c r="U127" s="10">
        <f>VLOOKUP(C127,Spisok!$A$5:$AC$1630,23,0)</f>
        <v>0</v>
      </c>
      <c r="V127" s="18">
        <f>VLOOKUP(C127,Spisok!$A$5:$AC$1630,25,0)</f>
        <v>0</v>
      </c>
      <c r="W127" s="16">
        <f>COUNTIFS(M127:V127,"&gt;0")</f>
        <v>0</v>
      </c>
    </row>
    <row r="128" spans="1:23" ht="12.75" customHeight="1">
      <c r="A128" s="13">
        <v>124</v>
      </c>
      <c r="B128" s="13"/>
      <c r="C128" s="60" t="s">
        <v>0</v>
      </c>
      <c r="D128" s="60" t="s">
        <v>242</v>
      </c>
      <c r="E128" s="65">
        <f>VLOOKUP(C128,Spisok!$A$1:$AA$7829,5,0)</f>
        <v>1834.4438518326642</v>
      </c>
      <c r="F128" s="43" t="str">
        <f>VLOOKUP(C128,Spisok!$A$1:$AA$7829,2,0)</f>
        <v>GM</v>
      </c>
      <c r="G128" s="44" t="str">
        <f>VLOOKUP(C128,Spisok!$A$1:$AA$7829,4,0)</f>
        <v>LAT</v>
      </c>
      <c r="H128" s="10">
        <v>164.54715615321149</v>
      </c>
      <c r="I128" s="10">
        <v>0</v>
      </c>
      <c r="J128" s="10">
        <v>48.719321249448804</v>
      </c>
      <c r="K128" s="10">
        <f>LARGE(M128:V128,1)+LARGE(M128:V128,2)+LARGE(M128:V128,3)+LARGE(M128:V128,4)+LARGE(M128:V128,5)</f>
        <v>0</v>
      </c>
      <c r="L128" s="5">
        <f>SUM(H128:K128)</f>
        <v>213.26647740266029</v>
      </c>
      <c r="M128" s="10">
        <f>VLOOKUP(C128,Spisok!$A$5:$AC$1630,7,0)</f>
        <v>0</v>
      </c>
      <c r="N128" s="10">
        <f>VLOOKUP(C128,Spisok!$A$5:$AC$1630,9,0)</f>
        <v>0</v>
      </c>
      <c r="O128" s="10">
        <f>VLOOKUP(C128,Spisok!$A$5:$AC$1630,11,0)</f>
        <v>0</v>
      </c>
      <c r="P128" s="10">
        <f>VLOOKUP(C128,Spisok!$A$5:$AC$1630,13,0)</f>
        <v>0</v>
      </c>
      <c r="Q128" s="10">
        <f>VLOOKUP(C128,Spisok!$A$5:$AC$1630,15,0)</f>
        <v>0</v>
      </c>
      <c r="R128" s="10">
        <f>VLOOKUP(C128,Spisok!$A$5:$AC$1630,17,0)</f>
        <v>0</v>
      </c>
      <c r="S128" s="10">
        <f>VLOOKUP(C128,Spisok!$A$5:$AC$1630,19,0)</f>
        <v>0</v>
      </c>
      <c r="T128" s="10">
        <f>VLOOKUP(C128,Spisok!$A$5:$AC$1630,21,0)</f>
        <v>0</v>
      </c>
      <c r="U128" s="10">
        <f>VLOOKUP(C128,Spisok!$A$5:$AC$1630,23,0)</f>
        <v>0</v>
      </c>
      <c r="V128" s="18">
        <f>VLOOKUP(C128,Spisok!$A$5:$AC$1630,25,0)</f>
        <v>0</v>
      </c>
      <c r="W128" s="16">
        <f>COUNTIFS(M128:V128,"&gt;0")</f>
        <v>0</v>
      </c>
    </row>
    <row r="129" spans="1:23" ht="12.75" customHeight="1">
      <c r="A129" s="13">
        <v>125</v>
      </c>
      <c r="B129" s="13"/>
      <c r="C129" s="60" t="s">
        <v>920</v>
      </c>
      <c r="D129" s="60"/>
      <c r="E129" s="65">
        <f>VLOOKUP(C129,Spisok!$A$1:$AA$7829,5,0)</f>
        <v>1410</v>
      </c>
      <c r="F129" s="43">
        <f>VLOOKUP(C129,Spisok!$A$1:$AA$7829,2,0)</f>
        <v>0</v>
      </c>
      <c r="G129" s="8" t="str">
        <f>VLOOKUP(C129,Spisok!$A$1:$AA$7829,4,0)</f>
        <v>EST</v>
      </c>
      <c r="H129" s="10">
        <v>61.422199645816072</v>
      </c>
      <c r="I129" s="10">
        <v>71.969459450474261</v>
      </c>
      <c r="J129" s="10">
        <v>79.788068044886629</v>
      </c>
      <c r="K129" s="10">
        <f>LARGE(M129:V129,1)+LARGE(M129:V129,2)+LARGE(M129:V129,3)+LARGE(M129:V129,4)+LARGE(M129:V129,5)</f>
        <v>0</v>
      </c>
      <c r="L129" s="5">
        <f>SUM(H129:K129)</f>
        <v>213.17972714117695</v>
      </c>
      <c r="M129" s="10">
        <f>VLOOKUP(C129,Spisok!$A$5:$AC$1630,7,0)</f>
        <v>0</v>
      </c>
      <c r="N129" s="10">
        <f>VLOOKUP(C129,Spisok!$A$5:$AC$1630,9,0)</f>
        <v>0</v>
      </c>
      <c r="O129" s="10">
        <f>VLOOKUP(C129,Spisok!$A$5:$AC$1630,11,0)</f>
        <v>0</v>
      </c>
      <c r="P129" s="10">
        <f>VLOOKUP(C129,Spisok!$A$5:$AC$1630,13,0)</f>
        <v>0</v>
      </c>
      <c r="Q129" s="10">
        <f>VLOOKUP(C129,Spisok!$A$5:$AC$1630,15,0)</f>
        <v>0</v>
      </c>
      <c r="R129" s="10">
        <f>VLOOKUP(C129,Spisok!$A$5:$AC$1630,17,0)</f>
        <v>0</v>
      </c>
      <c r="S129" s="10">
        <f>VLOOKUP(C129,Spisok!$A$5:$AC$1630,19,0)</f>
        <v>0</v>
      </c>
      <c r="T129" s="10">
        <f>VLOOKUP(C129,Spisok!$A$5:$AC$1630,21,0)</f>
        <v>0</v>
      </c>
      <c r="U129" s="10">
        <f>VLOOKUP(C129,Spisok!$A$5:$AC$1630,23,0)</f>
        <v>0</v>
      </c>
      <c r="V129" s="18">
        <f>VLOOKUP(C129,Spisok!$A$5:$AC$1630,25,0)</f>
        <v>0</v>
      </c>
      <c r="W129" s="16">
        <f>COUNTIFS(M129:V129,"&gt;0")</f>
        <v>0</v>
      </c>
    </row>
    <row r="130" spans="1:23" ht="12.75" customHeight="1">
      <c r="A130" s="13">
        <v>126</v>
      </c>
      <c r="B130" s="13"/>
      <c r="C130" s="60" t="s">
        <v>356</v>
      </c>
      <c r="D130" s="60"/>
      <c r="E130" s="65">
        <f>VLOOKUP(C130,Spisok!$A$1:$AA$7829,5,0)</f>
        <v>1497.8402051549594</v>
      </c>
      <c r="F130" s="43">
        <f>VLOOKUP(C130,Spisok!$A$1:$AA$7829,2,0)</f>
        <v>0</v>
      </c>
      <c r="G130" s="44" t="str">
        <f>VLOOKUP(C130,Spisok!$A$1:$AA$7829,4,0)</f>
        <v>LAT</v>
      </c>
      <c r="H130" s="10">
        <v>92.782944369672236</v>
      </c>
      <c r="I130" s="10">
        <v>81.334775707560453</v>
      </c>
      <c r="J130" s="10">
        <v>38.767988718966109</v>
      </c>
      <c r="K130" s="10">
        <f>LARGE(M130:V130,1)+LARGE(M130:V130,2)+LARGE(M130:V130,3)+LARGE(M130:V130,4)+LARGE(M130:V130,5)</f>
        <v>0</v>
      </c>
      <c r="L130" s="5">
        <f>SUM(H130:K130)</f>
        <v>212.8857087961988</v>
      </c>
      <c r="M130" s="10">
        <f>VLOOKUP(C130,Spisok!$A$5:$AC$1630,7,0)</f>
        <v>0</v>
      </c>
      <c r="N130" s="10">
        <f>VLOOKUP(C130,Spisok!$A$5:$AC$1630,9,0)</f>
        <v>0</v>
      </c>
      <c r="O130" s="10">
        <f>VLOOKUP(C130,Spisok!$A$5:$AC$1630,11,0)</f>
        <v>0</v>
      </c>
      <c r="P130" s="10">
        <f>VLOOKUP(C130,Spisok!$A$5:$AC$1630,13,0)</f>
        <v>0</v>
      </c>
      <c r="Q130" s="10">
        <f>VLOOKUP(C130,Spisok!$A$5:$AC$1630,15,0)</f>
        <v>0</v>
      </c>
      <c r="R130" s="10">
        <f>VLOOKUP(C130,Spisok!$A$5:$AC$1630,17,0)</f>
        <v>0</v>
      </c>
      <c r="S130" s="10">
        <f>VLOOKUP(C130,Spisok!$A$5:$AC$1630,19,0)</f>
        <v>0</v>
      </c>
      <c r="T130" s="10">
        <f>VLOOKUP(C130,Spisok!$A$5:$AC$1630,21,0)</f>
        <v>0</v>
      </c>
      <c r="U130" s="10">
        <f>VLOOKUP(C130,Spisok!$A$5:$AC$1630,23,0)</f>
        <v>0</v>
      </c>
      <c r="V130" s="18">
        <f>VLOOKUP(C130,Spisok!$A$5:$AC$1630,25,0)</f>
        <v>0</v>
      </c>
      <c r="W130" s="16">
        <f>COUNTIFS(M130:V130,"&gt;0")</f>
        <v>0</v>
      </c>
    </row>
    <row r="131" spans="1:23" ht="12.75" customHeight="1">
      <c r="A131" s="13">
        <v>127</v>
      </c>
      <c r="B131" s="13"/>
      <c r="C131" s="60" t="s">
        <v>419</v>
      </c>
      <c r="D131" s="60" t="s">
        <v>432</v>
      </c>
      <c r="E131" s="65">
        <f>VLOOKUP(C131,Spisok!$A$1:$AA$7829,5,0)</f>
        <v>1390.497056106052</v>
      </c>
      <c r="F131" s="43">
        <f>VLOOKUP(C131,Spisok!$A$1:$AA$7829,2,0)</f>
        <v>0</v>
      </c>
      <c r="G131" s="44" t="str">
        <f>VLOOKUP(C131,Spisok!$A$1:$AA$7829,4,0)</f>
        <v>EST</v>
      </c>
      <c r="H131" s="10">
        <v>104.10787852706426</v>
      </c>
      <c r="I131" s="10">
        <v>39.491124800294308</v>
      </c>
      <c r="J131" s="10">
        <v>69.19611951986596</v>
      </c>
      <c r="K131" s="10">
        <f>LARGE(M131:V131,1)+LARGE(M131:V131,2)+LARGE(M131:V131,3)+LARGE(M131:V131,4)+LARGE(M131:V131,5)</f>
        <v>0</v>
      </c>
      <c r="L131" s="5">
        <f>SUM(H131:K131)</f>
        <v>212.79512284722452</v>
      </c>
      <c r="M131" s="10">
        <f>VLOOKUP(C131,Spisok!$A$5:$AC$1630,7,0)</f>
        <v>0</v>
      </c>
      <c r="N131" s="10">
        <f>VLOOKUP(C131,Spisok!$A$5:$AC$1630,9,0)</f>
        <v>0</v>
      </c>
      <c r="O131" s="10">
        <f>VLOOKUP(C131,Spisok!$A$5:$AC$1630,11,0)</f>
        <v>0</v>
      </c>
      <c r="P131" s="10">
        <f>VLOOKUP(C131,Spisok!$A$5:$AC$1630,13,0)</f>
        <v>0</v>
      </c>
      <c r="Q131" s="10">
        <f>VLOOKUP(C131,Spisok!$A$5:$AC$1630,15,0)</f>
        <v>0</v>
      </c>
      <c r="R131" s="10">
        <f>VLOOKUP(C131,Spisok!$A$5:$AC$1630,17,0)</f>
        <v>0</v>
      </c>
      <c r="S131" s="10">
        <f>VLOOKUP(C131,Spisok!$A$5:$AC$1630,19,0)</f>
        <v>0</v>
      </c>
      <c r="T131" s="10">
        <f>VLOOKUP(C131,Spisok!$A$5:$AC$1630,21,0)</f>
        <v>0</v>
      </c>
      <c r="U131" s="10">
        <f>VLOOKUP(C131,Spisok!$A$5:$AC$1630,23,0)</f>
        <v>0</v>
      </c>
      <c r="V131" s="18">
        <f>VLOOKUP(C131,Spisok!$A$5:$AC$1630,25,0)</f>
        <v>0</v>
      </c>
      <c r="W131" s="16">
        <f>COUNTIFS(M131:V131,"&gt;0")</f>
        <v>0</v>
      </c>
    </row>
    <row r="132" spans="1:23" ht="12.75" customHeight="1">
      <c r="A132" s="13">
        <v>128</v>
      </c>
      <c r="B132" s="13"/>
      <c r="C132" s="60" t="s">
        <v>777</v>
      </c>
      <c r="D132" s="60"/>
      <c r="E132" s="69">
        <f>VLOOKUP(C132,Spisok!$A$1:$AA$7829,5,0)</f>
        <v>1588.7463254081547</v>
      </c>
      <c r="F132" s="43">
        <f>VLOOKUP(C132,Spisok!$A$1:$AA$7829,2,0)</f>
        <v>0</v>
      </c>
      <c r="G132" s="44" t="str">
        <f>VLOOKUP(C132,Spisok!$A$1:$AA$7829,4,0)</f>
        <v>LAT</v>
      </c>
      <c r="H132" s="10">
        <v>165.52473262032086</v>
      </c>
      <c r="I132" s="10">
        <v>44.775833627901491</v>
      </c>
      <c r="J132" s="10">
        <v>0</v>
      </c>
      <c r="K132" s="10">
        <f>LARGE(M132:V132,1)+LARGE(M132:V132,2)+LARGE(M132:V132,3)+LARGE(M132:V132,4)+LARGE(M132:V132,5)</f>
        <v>0</v>
      </c>
      <c r="L132" s="5">
        <f>SUM(H132:K132)</f>
        <v>210.30056624822237</v>
      </c>
      <c r="M132" s="10">
        <f>VLOOKUP(C132,Spisok!$A$5:$AC$1630,7,0)</f>
        <v>0</v>
      </c>
      <c r="N132" s="10">
        <f>VLOOKUP(C132,Spisok!$A$5:$AC$1630,9,0)</f>
        <v>0</v>
      </c>
      <c r="O132" s="10">
        <f>VLOOKUP(C132,Spisok!$A$5:$AC$1630,11,0)</f>
        <v>0</v>
      </c>
      <c r="P132" s="10">
        <f>VLOOKUP(C132,Spisok!$A$5:$AC$1630,13,0)</f>
        <v>0</v>
      </c>
      <c r="Q132" s="10">
        <f>VLOOKUP(C132,Spisok!$A$5:$AC$1630,15,0)</f>
        <v>0</v>
      </c>
      <c r="R132" s="10">
        <f>VLOOKUP(C132,Spisok!$A$5:$AC$1630,17,0)</f>
        <v>0</v>
      </c>
      <c r="S132" s="10">
        <f>VLOOKUP(C132,Spisok!$A$5:$AC$1630,19,0)</f>
        <v>0</v>
      </c>
      <c r="T132" s="10">
        <f>VLOOKUP(C132,Spisok!$A$5:$AC$1630,21,0)</f>
        <v>0</v>
      </c>
      <c r="U132" s="10">
        <f>VLOOKUP(C132,Spisok!$A$5:$AC$1630,23,0)</f>
        <v>0</v>
      </c>
      <c r="V132" s="18">
        <f>VLOOKUP(C132,Spisok!$A$5:$AC$1630,25,0)</f>
        <v>0</v>
      </c>
      <c r="W132" s="16">
        <f>COUNTIFS(M132:V132,"&gt;0")</f>
        <v>0</v>
      </c>
    </row>
    <row r="133" spans="1:23" ht="12.75" customHeight="1">
      <c r="A133" s="13">
        <v>129</v>
      </c>
      <c r="B133" s="13">
        <v>58</v>
      </c>
      <c r="C133" s="60" t="s">
        <v>414</v>
      </c>
      <c r="D133" s="60" t="s">
        <v>430</v>
      </c>
      <c r="E133" s="65">
        <f>VLOOKUP(C133,Spisok!$A$1:$AA$7829,5,0)</f>
        <v>1471.9375065029737</v>
      </c>
      <c r="F133" s="43">
        <f>VLOOKUP(C133,Spisok!$A$1:$AA$7829,2,0)</f>
        <v>0</v>
      </c>
      <c r="G133" s="44" t="str">
        <f>VLOOKUP(C133,Spisok!$A$1:$AA$7829,4,0)</f>
        <v>LAT</v>
      </c>
      <c r="H133" s="10">
        <v>55.046618170126138</v>
      </c>
      <c r="I133" s="10">
        <v>18.958680500825999</v>
      </c>
      <c r="J133" s="10">
        <v>82.264103917136111</v>
      </c>
      <c r="K133" s="10">
        <f>LARGE(M133:V133,1)+LARGE(M133:V133,2)+LARGE(M133:V133,3)+LARGE(M133:V133,4)+LARGE(M133:V133,5)</f>
        <v>52.758170444136965</v>
      </c>
      <c r="L133" s="5">
        <f>SUM(H133:K133)</f>
        <v>209.02757303222521</v>
      </c>
      <c r="M133" s="10">
        <f>VLOOKUP(C133,Spisok!$A$5:$AC$1630,7,0)</f>
        <v>0</v>
      </c>
      <c r="N133" s="10">
        <f>VLOOKUP(C133,Spisok!$A$5:$AC$1630,9,0)</f>
        <v>52.758170444136965</v>
      </c>
      <c r="O133" s="10">
        <f>VLOOKUP(C133,Spisok!$A$5:$AC$1630,11,0)</f>
        <v>0</v>
      </c>
      <c r="P133" s="10">
        <f>VLOOKUP(C133,Spisok!$A$5:$AC$1630,13,0)</f>
        <v>0</v>
      </c>
      <c r="Q133" s="10">
        <f>VLOOKUP(C133,Spisok!$A$5:$AC$1630,15,0)</f>
        <v>0</v>
      </c>
      <c r="R133" s="10">
        <f>VLOOKUP(C133,Spisok!$A$5:$AC$1630,17,0)</f>
        <v>0</v>
      </c>
      <c r="S133" s="10">
        <f>VLOOKUP(C133,Spisok!$A$5:$AC$1630,19,0)</f>
        <v>0</v>
      </c>
      <c r="T133" s="10">
        <f>VLOOKUP(C133,Spisok!$A$5:$AC$1630,21,0)</f>
        <v>0</v>
      </c>
      <c r="U133" s="10">
        <f>VLOOKUP(C133,Spisok!$A$5:$AC$1630,23,0)</f>
        <v>0</v>
      </c>
      <c r="V133" s="18">
        <f>VLOOKUP(C133,Spisok!$A$5:$AC$1630,25,0)</f>
        <v>0</v>
      </c>
      <c r="W133" s="16">
        <f>COUNTIFS(M133:V133,"&gt;0")</f>
        <v>1</v>
      </c>
    </row>
    <row r="134" spans="1:23" ht="12.75" customHeight="1">
      <c r="A134" s="13">
        <v>130</v>
      </c>
      <c r="B134" s="13">
        <v>72</v>
      </c>
      <c r="C134" s="46" t="s">
        <v>1054</v>
      </c>
      <c r="D134" s="46"/>
      <c r="E134" s="65">
        <f>VLOOKUP(C134,Spisok!$A$1:$AA$7829,5,0)</f>
        <v>1446.630532203616</v>
      </c>
      <c r="F134" s="43">
        <f>VLOOKUP(C134,Spisok!$A$1:$AA$7829,2,0)</f>
        <v>0</v>
      </c>
      <c r="G134" s="44" t="str">
        <f>VLOOKUP(C134,Spisok!$A$1:$AA$7829,4,0)</f>
        <v>LAT</v>
      </c>
      <c r="H134" s="10">
        <v>29.97620488001613</v>
      </c>
      <c r="I134" s="10">
        <v>71.94246941321876</v>
      </c>
      <c r="J134" s="10">
        <v>62.266758497553397</v>
      </c>
      <c r="K134" s="10">
        <f>LARGE(M134:V134,1)+LARGE(M134:V134,2)+LARGE(M134:V134,3)+LARGE(M134:V134,4)+LARGE(M134:V134,5)</f>
        <v>44.045538380170996</v>
      </c>
      <c r="L134" s="5">
        <f>SUM(H134:K134)</f>
        <v>208.23097117095929</v>
      </c>
      <c r="M134" s="10">
        <f>VLOOKUP(C134,Spisok!$A$5:$AC$1630,7,0)</f>
        <v>0</v>
      </c>
      <c r="N134" s="10">
        <f>VLOOKUP(C134,Spisok!$A$5:$AC$1630,9,0)</f>
        <v>44.045538380170996</v>
      </c>
      <c r="O134" s="10">
        <f>VLOOKUP(C134,Spisok!$A$5:$AC$1630,11,0)</f>
        <v>0</v>
      </c>
      <c r="P134" s="10">
        <f>VLOOKUP(C134,Spisok!$A$5:$AC$1630,13,0)</f>
        <v>0</v>
      </c>
      <c r="Q134" s="10">
        <f>VLOOKUP(C134,Spisok!$A$5:$AC$1630,15,0)</f>
        <v>0</v>
      </c>
      <c r="R134" s="10">
        <f>VLOOKUP(C134,Spisok!$A$5:$AC$1630,17,0)</f>
        <v>0</v>
      </c>
      <c r="S134" s="10">
        <f>VLOOKUP(C134,Spisok!$A$5:$AC$1630,19,0)</f>
        <v>0</v>
      </c>
      <c r="T134" s="10">
        <f>VLOOKUP(C134,Spisok!$A$5:$AC$1630,21,0)</f>
        <v>0</v>
      </c>
      <c r="U134" s="10">
        <f>VLOOKUP(C134,Spisok!$A$5:$AC$1630,23,0)</f>
        <v>0</v>
      </c>
      <c r="V134" s="18">
        <f>VLOOKUP(C134,Spisok!$A$5:$AC$1630,25,0)</f>
        <v>0</v>
      </c>
      <c r="W134" s="16">
        <f>COUNTIFS(M134:V134,"&gt;0")</f>
        <v>1</v>
      </c>
    </row>
    <row r="135" spans="1:23" ht="12.75" customHeight="1">
      <c r="A135" s="13">
        <v>131</v>
      </c>
      <c r="B135" s="13">
        <v>122</v>
      </c>
      <c r="C135" s="46" t="s">
        <v>1192</v>
      </c>
      <c r="D135" s="46"/>
      <c r="E135" s="65">
        <f>VLOOKUP(C135,Spisok!$A$1:$AA$7829,5,0)</f>
        <v>1415.0969998127098</v>
      </c>
      <c r="F135" s="43">
        <f>VLOOKUP(C135,Spisok!$A$1:$AA$7829,2,0)</f>
        <v>0</v>
      </c>
      <c r="G135" s="44" t="str">
        <f>VLOOKUP(C135,Spisok!$A$1:$AA$7829,4,0)</f>
        <v>LAT</v>
      </c>
      <c r="H135" s="10"/>
      <c r="I135" s="10"/>
      <c r="J135" s="10">
        <v>187.45621709943677</v>
      </c>
      <c r="K135" s="10">
        <f>LARGE(M135:V135,1)+LARGE(M135:V135,2)+LARGE(M135:V135,3)+LARGE(M135:V135,4)+LARGE(M135:V135,5)</f>
        <v>18.704398357116482</v>
      </c>
      <c r="L135" s="5">
        <f>SUM(H135:K135)</f>
        <v>206.16061545655324</v>
      </c>
      <c r="M135" s="10">
        <f>VLOOKUP(C135,Spisok!$A$5:$AC$1630,7,0)</f>
        <v>0</v>
      </c>
      <c r="N135" s="10">
        <f>VLOOKUP(C135,Spisok!$A$5:$AC$1630,9,0)</f>
        <v>18.704398357116482</v>
      </c>
      <c r="O135" s="10">
        <f>VLOOKUP(C135,Spisok!$A$5:$AC$1630,11,0)</f>
        <v>0</v>
      </c>
      <c r="P135" s="10">
        <f>VLOOKUP(C135,Spisok!$A$5:$AC$1630,13,0)</f>
        <v>0</v>
      </c>
      <c r="Q135" s="10">
        <f>VLOOKUP(C135,Spisok!$A$5:$AC$1630,15,0)</f>
        <v>0</v>
      </c>
      <c r="R135" s="10">
        <f>VLOOKUP(C135,Spisok!$A$5:$AC$1630,17,0)</f>
        <v>0</v>
      </c>
      <c r="S135" s="10">
        <f>VLOOKUP(C135,Spisok!$A$5:$AC$1630,19,0)</f>
        <v>0</v>
      </c>
      <c r="T135" s="10">
        <f>VLOOKUP(C135,Spisok!$A$5:$AC$1630,21,0)</f>
        <v>0</v>
      </c>
      <c r="U135" s="10">
        <f>VLOOKUP(C135,Spisok!$A$5:$AC$1630,23,0)</f>
        <v>0</v>
      </c>
      <c r="V135" s="18">
        <f>VLOOKUP(C135,Spisok!$A$5:$AC$1630,25,0)</f>
        <v>0</v>
      </c>
      <c r="W135" s="16">
        <f>COUNTIFS(M135:V135,"&gt;0")</f>
        <v>1</v>
      </c>
    </row>
    <row r="136" spans="1:23" ht="12.75" customHeight="1">
      <c r="A136" s="13">
        <v>132</v>
      </c>
      <c r="B136" s="13"/>
      <c r="C136" s="60" t="s">
        <v>774</v>
      </c>
      <c r="D136" s="60"/>
      <c r="E136" s="65">
        <f>VLOOKUP(C136,Spisok!$A$1:$AA$7829,5,0)</f>
        <v>1415.9880325722822</v>
      </c>
      <c r="F136" s="43">
        <f>VLOOKUP(C136,Spisok!$A$1:$AA$7829,2,0)</f>
        <v>0</v>
      </c>
      <c r="G136" s="44" t="str">
        <f>VLOOKUP(C136,Spisok!$A$1:$AA$7829,4,0)</f>
        <v>GBR</v>
      </c>
      <c r="H136" s="10">
        <v>85.600858919080025</v>
      </c>
      <c r="I136" s="10">
        <v>71.69597277368122</v>
      </c>
      <c r="J136" s="10">
        <v>47.628893483625689</v>
      </c>
      <c r="K136" s="10">
        <f>LARGE(M136:V136,1)+LARGE(M136:V136,2)+LARGE(M136:V136,3)+LARGE(M136:V136,4)+LARGE(M136:V136,5)</f>
        <v>0</v>
      </c>
      <c r="L136" s="5">
        <f>SUM(H136:K136)</f>
        <v>204.92572517638695</v>
      </c>
      <c r="M136" s="10">
        <f>VLOOKUP(C136,Spisok!$A$5:$AC$1630,7,0)</f>
        <v>0</v>
      </c>
      <c r="N136" s="10">
        <f>VLOOKUP(C136,Spisok!$A$5:$AC$1630,9,0)</f>
        <v>0</v>
      </c>
      <c r="O136" s="10">
        <f>VLOOKUP(C136,Spisok!$A$5:$AC$1630,11,0)</f>
        <v>0</v>
      </c>
      <c r="P136" s="10">
        <f>VLOOKUP(C136,Spisok!$A$5:$AC$1630,13,0)</f>
        <v>0</v>
      </c>
      <c r="Q136" s="10">
        <f>VLOOKUP(C136,Spisok!$A$5:$AC$1630,15,0)</f>
        <v>0</v>
      </c>
      <c r="R136" s="10">
        <f>VLOOKUP(C136,Spisok!$A$5:$AC$1630,17,0)</f>
        <v>0</v>
      </c>
      <c r="S136" s="10">
        <f>VLOOKUP(C136,Spisok!$A$5:$AC$1630,19,0)</f>
        <v>0</v>
      </c>
      <c r="T136" s="10">
        <f>VLOOKUP(C136,Spisok!$A$5:$AC$1630,21,0)</f>
        <v>0</v>
      </c>
      <c r="U136" s="10">
        <f>VLOOKUP(C136,Spisok!$A$5:$AC$1630,23,0)</f>
        <v>0</v>
      </c>
      <c r="V136" s="18">
        <f>VLOOKUP(C136,Spisok!$A$5:$AC$1630,25,0)</f>
        <v>0</v>
      </c>
      <c r="W136" s="16">
        <f>COUNTIFS(M136:V136,"&gt;0")</f>
        <v>0</v>
      </c>
    </row>
    <row r="137" spans="1:23" ht="12.75" customHeight="1">
      <c r="A137" s="13">
        <v>133</v>
      </c>
      <c r="B137" s="13"/>
      <c r="C137" s="46" t="s">
        <v>942</v>
      </c>
      <c r="D137" s="46"/>
      <c r="E137" s="65">
        <f>VLOOKUP(C137,Spisok!$A$1:$AA$7829,5,0)</f>
        <v>1648</v>
      </c>
      <c r="F137" s="43">
        <f>VLOOKUP(C137,Spisok!$A$1:$AA$7829,2,0)</f>
        <v>0</v>
      </c>
      <c r="G137" s="44" t="str">
        <f>VLOOKUP(C137,Spisok!$A$1:$AA$7829,4,0)</f>
        <v>LAT</v>
      </c>
      <c r="H137" s="10">
        <v>79.069352494598135</v>
      </c>
      <c r="I137" s="10">
        <v>50.342724525043174</v>
      </c>
      <c r="J137" s="10">
        <v>75.325307437685368</v>
      </c>
      <c r="K137" s="10">
        <f>LARGE(M137:V137,1)+LARGE(M137:V137,2)+LARGE(M137:V137,3)+LARGE(M137:V137,4)+LARGE(M137:V137,5)</f>
        <v>0</v>
      </c>
      <c r="L137" s="5">
        <f>SUM(H137:K137)</f>
        <v>204.7373844573267</v>
      </c>
      <c r="M137" s="10">
        <f>VLOOKUP(C137,Spisok!$A$5:$AC$1630,7,0)</f>
        <v>0</v>
      </c>
      <c r="N137" s="10">
        <f>VLOOKUP(C137,Spisok!$A$5:$AC$1630,9,0)</f>
        <v>0</v>
      </c>
      <c r="O137" s="10">
        <f>VLOOKUP(C137,Spisok!$A$5:$AC$1630,11,0)</f>
        <v>0</v>
      </c>
      <c r="P137" s="10">
        <f>VLOOKUP(C137,Spisok!$A$5:$AC$1630,13,0)</f>
        <v>0</v>
      </c>
      <c r="Q137" s="10">
        <f>VLOOKUP(C137,Spisok!$A$5:$AC$1630,15,0)</f>
        <v>0</v>
      </c>
      <c r="R137" s="10">
        <f>VLOOKUP(C137,Spisok!$A$5:$AC$1630,17,0)</f>
        <v>0</v>
      </c>
      <c r="S137" s="10">
        <f>VLOOKUP(C137,Spisok!$A$5:$AC$1630,19,0)</f>
        <v>0</v>
      </c>
      <c r="T137" s="10">
        <f>VLOOKUP(C137,Spisok!$A$5:$AC$1630,21,0)</f>
        <v>0</v>
      </c>
      <c r="U137" s="10">
        <f>VLOOKUP(C137,Spisok!$A$5:$AC$1630,23,0)</f>
        <v>0</v>
      </c>
      <c r="V137" s="18">
        <f>VLOOKUP(C137,Spisok!$A$5:$AC$1630,25,0)</f>
        <v>0</v>
      </c>
      <c r="W137" s="16">
        <f>COUNTIFS(M137:V137,"&gt;0")</f>
        <v>0</v>
      </c>
    </row>
    <row r="138" spans="1:23" ht="12.75" customHeight="1">
      <c r="A138" s="13">
        <v>134</v>
      </c>
      <c r="B138" s="13"/>
      <c r="C138" s="46" t="s">
        <v>1113</v>
      </c>
      <c r="D138" s="46"/>
      <c r="E138" s="65">
        <f>VLOOKUP(C138,Spisok!$A$1:$AA$7829,5,0)</f>
        <v>1431.4372982429848</v>
      </c>
      <c r="F138" s="43">
        <f>VLOOKUP(C138,Spisok!$A$1:$AA$7829,2,0)</f>
        <v>0</v>
      </c>
      <c r="G138" s="44" t="str">
        <f>VLOOKUP(C138,Spisok!$A$1:$AA$7829,4,0)</f>
        <v>LAT</v>
      </c>
      <c r="H138" s="10"/>
      <c r="I138" s="10">
        <v>133.20307126983116</v>
      </c>
      <c r="J138" s="10">
        <v>67.484129036083871</v>
      </c>
      <c r="K138" s="10">
        <f>LARGE(M138:V138,1)+LARGE(M138:V138,2)+LARGE(M138:V138,3)+LARGE(M138:V138,4)+LARGE(M138:V138,5)</f>
        <v>0</v>
      </c>
      <c r="L138" s="5">
        <f>SUM(H138:K138)</f>
        <v>200.68720030591504</v>
      </c>
      <c r="M138" s="10">
        <f>VLOOKUP(C138,Spisok!$A$5:$AC$1630,7,0)</f>
        <v>0</v>
      </c>
      <c r="N138" s="10">
        <f>VLOOKUP(C138,Spisok!$A$5:$AC$1630,9,0)</f>
        <v>0</v>
      </c>
      <c r="O138" s="10">
        <f>VLOOKUP(C138,Spisok!$A$5:$AC$1630,11,0)</f>
        <v>0</v>
      </c>
      <c r="P138" s="10">
        <f>VLOOKUP(C138,Spisok!$A$5:$AC$1630,13,0)</f>
        <v>0</v>
      </c>
      <c r="Q138" s="10">
        <f>VLOOKUP(C138,Spisok!$A$5:$AC$1630,15,0)</f>
        <v>0</v>
      </c>
      <c r="R138" s="10">
        <f>VLOOKUP(C138,Spisok!$A$5:$AC$1630,17,0)</f>
        <v>0</v>
      </c>
      <c r="S138" s="10">
        <f>VLOOKUP(C138,Spisok!$A$5:$AC$1630,19,0)</f>
        <v>0</v>
      </c>
      <c r="T138" s="10">
        <f>VLOOKUP(C138,Spisok!$A$5:$AC$1630,21,0)</f>
        <v>0</v>
      </c>
      <c r="U138" s="10">
        <f>VLOOKUP(C138,Spisok!$A$5:$AC$1630,23,0)</f>
        <v>0</v>
      </c>
      <c r="V138" s="18">
        <f>VLOOKUP(C138,Spisok!$A$5:$AC$1630,25,0)</f>
        <v>0</v>
      </c>
      <c r="W138" s="16">
        <f>COUNTIFS(M138:V138,"&gt;0")</f>
        <v>0</v>
      </c>
    </row>
    <row r="139" spans="1:23" ht="12.75" customHeight="1">
      <c r="A139" s="13">
        <v>135</v>
      </c>
      <c r="B139" s="13"/>
      <c r="C139" s="60" t="s">
        <v>785</v>
      </c>
      <c r="D139" s="60"/>
      <c r="E139" s="65">
        <f>VLOOKUP(C139,Spisok!$A$1:$AA$7829,5,0)</f>
        <v>1608.8060612177233</v>
      </c>
      <c r="F139" s="43">
        <f>VLOOKUP(C139,Spisok!$A$1:$AA$7829,2,0)</f>
        <v>0</v>
      </c>
      <c r="G139" s="8" t="str">
        <f>VLOOKUP(C139,Spisok!$A$1:$AA$7829,4,0)</f>
        <v>LAT</v>
      </c>
      <c r="H139" s="10">
        <v>91.552247227879548</v>
      </c>
      <c r="I139" s="10">
        <v>41.57130045839083</v>
      </c>
      <c r="J139" s="10">
        <v>62.04379266710027</v>
      </c>
      <c r="K139" s="10">
        <f>LARGE(M139:V139,1)+LARGE(M139:V139,2)+LARGE(M139:V139,3)+LARGE(M139:V139,4)+LARGE(M139:V139,5)</f>
        <v>0</v>
      </c>
      <c r="L139" s="5">
        <f>SUM(H139:K139)</f>
        <v>195.16734035337063</v>
      </c>
      <c r="M139" s="10">
        <f>VLOOKUP(C139,Spisok!$A$5:$AC$1630,7,0)</f>
        <v>0</v>
      </c>
      <c r="N139" s="10">
        <f>VLOOKUP(C139,Spisok!$A$5:$AC$1630,9,0)</f>
        <v>0</v>
      </c>
      <c r="O139" s="10">
        <f>VLOOKUP(C139,Spisok!$A$5:$AC$1630,11,0)</f>
        <v>0</v>
      </c>
      <c r="P139" s="10">
        <f>VLOOKUP(C139,Spisok!$A$5:$AC$1630,13,0)</f>
        <v>0</v>
      </c>
      <c r="Q139" s="10">
        <f>VLOOKUP(C139,Spisok!$A$5:$AC$1630,15,0)</f>
        <v>0</v>
      </c>
      <c r="R139" s="10">
        <f>VLOOKUP(C139,Spisok!$A$5:$AC$1630,17,0)</f>
        <v>0</v>
      </c>
      <c r="S139" s="10">
        <f>VLOOKUP(C139,Spisok!$A$5:$AC$1630,19,0)</f>
        <v>0</v>
      </c>
      <c r="T139" s="10">
        <f>VLOOKUP(C139,Spisok!$A$5:$AC$1630,21,0)</f>
        <v>0</v>
      </c>
      <c r="U139" s="10">
        <f>VLOOKUP(C139,Spisok!$A$5:$AC$1630,23,0)</f>
        <v>0</v>
      </c>
      <c r="V139" s="18">
        <f>VLOOKUP(C139,Spisok!$A$5:$AC$1630,25,0)</f>
        <v>0</v>
      </c>
      <c r="W139" s="16">
        <f>COUNTIFS(M139:V139,"&gt;0")</f>
        <v>0</v>
      </c>
    </row>
    <row r="140" spans="1:23" ht="12.75" customHeight="1">
      <c r="A140" s="13">
        <v>136</v>
      </c>
      <c r="B140" s="13"/>
      <c r="C140" s="60" t="s">
        <v>1046</v>
      </c>
      <c r="D140" s="60"/>
      <c r="E140" s="65">
        <f>VLOOKUP(C140,Spisok!$A$1:$AA$7829,5,0)</f>
        <v>1404</v>
      </c>
      <c r="F140" s="43">
        <f>VLOOKUP(C140,Spisok!$A$1:$AA$7829,2,0)</f>
        <v>0</v>
      </c>
      <c r="G140" s="8" t="str">
        <f>VLOOKUP(C140,Spisok!$A$1:$AA$7829,4,0)</f>
        <v>GBR</v>
      </c>
      <c r="H140" s="10">
        <v>128.99106355305378</v>
      </c>
      <c r="I140" s="10">
        <v>0.01</v>
      </c>
      <c r="J140" s="10">
        <v>65.474060822898039</v>
      </c>
      <c r="K140" s="10">
        <f>LARGE(M140:V140,1)+LARGE(M140:V140,2)+LARGE(M140:V140,3)+LARGE(M140:V140,4)+LARGE(M140:V140,5)</f>
        <v>0</v>
      </c>
      <c r="L140" s="5">
        <f>SUM(H140:K140)</f>
        <v>194.47512437595179</v>
      </c>
      <c r="M140" s="10">
        <f>VLOOKUP(C140,Spisok!$A$5:$AC$1630,7,0)</f>
        <v>0</v>
      </c>
      <c r="N140" s="10">
        <f>VLOOKUP(C140,Spisok!$A$5:$AC$1630,9,0)</f>
        <v>0</v>
      </c>
      <c r="O140" s="10">
        <f>VLOOKUP(C140,Spisok!$A$5:$AC$1630,11,0)</f>
        <v>0</v>
      </c>
      <c r="P140" s="10">
        <f>VLOOKUP(C140,Spisok!$A$5:$AC$1630,13,0)</f>
        <v>0</v>
      </c>
      <c r="Q140" s="10">
        <f>VLOOKUP(C140,Spisok!$A$5:$AC$1630,15,0)</f>
        <v>0</v>
      </c>
      <c r="R140" s="10">
        <f>VLOOKUP(C140,Spisok!$A$5:$AC$1630,17,0)</f>
        <v>0</v>
      </c>
      <c r="S140" s="10">
        <f>VLOOKUP(C140,Spisok!$A$5:$AC$1630,19,0)</f>
        <v>0</v>
      </c>
      <c r="T140" s="10">
        <f>VLOOKUP(C140,Spisok!$A$5:$AC$1630,21,0)</f>
        <v>0</v>
      </c>
      <c r="U140" s="10">
        <f>VLOOKUP(C140,Spisok!$A$5:$AC$1630,23,0)</f>
        <v>0</v>
      </c>
      <c r="V140" s="18">
        <f>VLOOKUP(C140,Spisok!$A$5:$AC$1630,25,0)</f>
        <v>0</v>
      </c>
      <c r="W140" s="16">
        <f>COUNTIFS(M140:V140,"&gt;0")</f>
        <v>0</v>
      </c>
    </row>
    <row r="141" spans="1:23" ht="12.75" customHeight="1">
      <c r="A141" s="13">
        <v>137</v>
      </c>
      <c r="B141" s="13"/>
      <c r="C141" s="46" t="s">
        <v>937</v>
      </c>
      <c r="D141" s="46"/>
      <c r="E141" s="65">
        <f>VLOOKUP(C141,Spisok!$A$1:$AA$7829,5,0)</f>
        <v>1444</v>
      </c>
      <c r="F141" s="43">
        <f>VLOOKUP(C141,Spisok!$A$1:$AA$7829,2,0)</f>
        <v>0</v>
      </c>
      <c r="G141" s="44" t="str">
        <f>VLOOKUP(C141,Spisok!$A$1:$AA$7829,4,0)</f>
        <v>LAT</v>
      </c>
      <c r="H141" s="10">
        <v>23.157886422881898</v>
      </c>
      <c r="I141" s="10">
        <v>82.795649299800772</v>
      </c>
      <c r="J141" s="10">
        <v>88.31466405173731</v>
      </c>
      <c r="K141" s="10">
        <f>LARGE(M141:V141,1)+LARGE(M141:V141,2)+LARGE(M141:V141,3)+LARGE(M141:V141,4)+LARGE(M141:V141,5)</f>
        <v>0</v>
      </c>
      <c r="L141" s="5">
        <f>SUM(H141:K141)</f>
        <v>194.26819977442</v>
      </c>
      <c r="M141" s="10">
        <f>VLOOKUP(C141,Spisok!$A$5:$AC$1630,7,0)</f>
        <v>0</v>
      </c>
      <c r="N141" s="10">
        <f>VLOOKUP(C141,Spisok!$A$5:$AC$1630,9,0)</f>
        <v>0</v>
      </c>
      <c r="O141" s="10">
        <f>VLOOKUP(C141,Spisok!$A$5:$AC$1630,11,0)</f>
        <v>0</v>
      </c>
      <c r="P141" s="10">
        <f>VLOOKUP(C141,Spisok!$A$5:$AC$1630,13,0)</f>
        <v>0</v>
      </c>
      <c r="Q141" s="10">
        <f>VLOOKUP(C141,Spisok!$A$5:$AC$1630,15,0)</f>
        <v>0</v>
      </c>
      <c r="R141" s="10">
        <f>VLOOKUP(C141,Spisok!$A$5:$AC$1630,17,0)</f>
        <v>0</v>
      </c>
      <c r="S141" s="10">
        <f>VLOOKUP(C141,Spisok!$A$5:$AC$1630,19,0)</f>
        <v>0</v>
      </c>
      <c r="T141" s="10">
        <f>VLOOKUP(C141,Spisok!$A$5:$AC$1630,21,0)</f>
        <v>0</v>
      </c>
      <c r="U141" s="10">
        <f>VLOOKUP(C141,Spisok!$A$5:$AC$1630,23,0)</f>
        <v>0</v>
      </c>
      <c r="V141" s="18">
        <f>VLOOKUP(C141,Spisok!$A$5:$AC$1630,25,0)</f>
        <v>0</v>
      </c>
      <c r="W141" s="16">
        <f>COUNTIFS(M141:V141,"&gt;0")</f>
        <v>0</v>
      </c>
    </row>
    <row r="142" spans="1:23" ht="12.75" customHeight="1">
      <c r="A142" s="13">
        <v>138</v>
      </c>
      <c r="B142" s="13"/>
      <c r="C142" s="60" t="s">
        <v>724</v>
      </c>
      <c r="D142" s="60" t="s">
        <v>272</v>
      </c>
      <c r="E142" s="69">
        <f>VLOOKUP(C142,Spisok!$A$1:$AA$7829,5,0)</f>
        <v>1680.4396778103576</v>
      </c>
      <c r="F142" s="43">
        <f>VLOOKUP(C142,Spisok!$A$1:$AA$7829,2,0)</f>
        <v>0</v>
      </c>
      <c r="G142" s="44" t="str">
        <f>VLOOKUP(C142,Spisok!$A$1:$AA$7829,4,0)</f>
        <v>LAT</v>
      </c>
      <c r="H142" s="10">
        <v>29.418390721796467</v>
      </c>
      <c r="I142" s="10">
        <v>164.62854482201169</v>
      </c>
      <c r="J142" s="10">
        <v>0</v>
      </c>
      <c r="K142" s="10">
        <f>LARGE(M142:V142,1)+LARGE(M142:V142,2)+LARGE(M142:V142,3)+LARGE(M142:V142,4)+LARGE(M142:V142,5)</f>
        <v>0</v>
      </c>
      <c r="L142" s="5">
        <f>SUM(H142:K142)</f>
        <v>194.04693554380816</v>
      </c>
      <c r="M142" s="10">
        <f>VLOOKUP(C142,Spisok!$A$5:$AC$1630,7,0)</f>
        <v>0</v>
      </c>
      <c r="N142" s="10">
        <f>VLOOKUP(C142,Spisok!$A$5:$AC$1630,9,0)</f>
        <v>0</v>
      </c>
      <c r="O142" s="10">
        <f>VLOOKUP(C142,Spisok!$A$5:$AC$1630,11,0)</f>
        <v>0</v>
      </c>
      <c r="P142" s="10">
        <f>VLOOKUP(C142,Spisok!$A$5:$AC$1630,13,0)</f>
        <v>0</v>
      </c>
      <c r="Q142" s="10">
        <f>VLOOKUP(C142,Spisok!$A$5:$AC$1630,15,0)</f>
        <v>0</v>
      </c>
      <c r="R142" s="10">
        <f>VLOOKUP(C142,Spisok!$A$5:$AC$1630,17,0)</f>
        <v>0</v>
      </c>
      <c r="S142" s="10">
        <f>VLOOKUP(C142,Spisok!$A$5:$AC$1630,19,0)</f>
        <v>0</v>
      </c>
      <c r="T142" s="10">
        <f>VLOOKUP(C142,Spisok!$A$5:$AC$1630,21,0)</f>
        <v>0</v>
      </c>
      <c r="U142" s="10">
        <f>VLOOKUP(C142,Spisok!$A$5:$AC$1630,23,0)</f>
        <v>0</v>
      </c>
      <c r="V142" s="18">
        <f>VLOOKUP(C142,Spisok!$A$5:$AC$1630,25,0)</f>
        <v>0</v>
      </c>
      <c r="W142" s="16">
        <f>COUNTIFS(M142:V142,"&gt;0")</f>
        <v>0</v>
      </c>
    </row>
    <row r="143" spans="1:23" ht="12.75" customHeight="1">
      <c r="A143" s="13">
        <v>139</v>
      </c>
      <c r="B143" s="13"/>
      <c r="C143" s="46" t="s">
        <v>10</v>
      </c>
      <c r="D143" s="46"/>
      <c r="E143" s="65">
        <f>VLOOKUP(C143,Spisok!$A$1:$AA$7829,5,0)</f>
        <v>1548</v>
      </c>
      <c r="F143" s="43">
        <f>VLOOKUP(C143,Spisok!$A$1:$AA$7829,2,0)</f>
        <v>0</v>
      </c>
      <c r="G143" s="44" t="str">
        <f>VLOOKUP(C143,Spisok!$A$1:$AA$7829,4,0)</f>
        <v>GBR</v>
      </c>
      <c r="H143" s="10"/>
      <c r="I143" s="10"/>
      <c r="J143" s="10">
        <v>193.71569333807003</v>
      </c>
      <c r="K143" s="10">
        <f>LARGE(M143:V143,1)+LARGE(M143:V143,2)+LARGE(M143:V143,3)+LARGE(M143:V143,4)+LARGE(M143:V143,5)</f>
        <v>0</v>
      </c>
      <c r="L143" s="5">
        <f>SUM(H143:K143)</f>
        <v>193.71569333807003</v>
      </c>
      <c r="M143" s="10">
        <f>VLOOKUP(C143,Spisok!$A$5:$AC$1630,7,0)</f>
        <v>0</v>
      </c>
      <c r="N143" s="10">
        <f>VLOOKUP(C143,Spisok!$A$5:$AC$1630,9,0)</f>
        <v>0</v>
      </c>
      <c r="O143" s="10">
        <f>VLOOKUP(C143,Spisok!$A$5:$AC$1630,11,0)</f>
        <v>0</v>
      </c>
      <c r="P143" s="10">
        <f>VLOOKUP(C143,Spisok!$A$5:$AC$1630,13,0)</f>
        <v>0</v>
      </c>
      <c r="Q143" s="10">
        <f>VLOOKUP(C143,Spisok!$A$5:$AC$1630,15,0)</f>
        <v>0</v>
      </c>
      <c r="R143" s="10">
        <f>VLOOKUP(C143,Spisok!$A$5:$AC$1630,17,0)</f>
        <v>0</v>
      </c>
      <c r="S143" s="10">
        <f>VLOOKUP(C143,Spisok!$A$5:$AC$1630,19,0)</f>
        <v>0</v>
      </c>
      <c r="T143" s="10">
        <f>VLOOKUP(C143,Spisok!$A$5:$AC$1630,21,0)</f>
        <v>0</v>
      </c>
      <c r="U143" s="10">
        <f>VLOOKUP(C143,Spisok!$A$5:$AC$1630,23,0)</f>
        <v>0</v>
      </c>
      <c r="V143" s="18">
        <f>VLOOKUP(C143,Spisok!$A$5:$AC$1630,25,0)</f>
        <v>0</v>
      </c>
      <c r="W143" s="16">
        <f>COUNTIFS(M143:V143,"&gt;0")</f>
        <v>0</v>
      </c>
    </row>
    <row r="144" spans="1:23" ht="12.75" customHeight="1">
      <c r="A144" s="13">
        <v>140</v>
      </c>
      <c r="B144" s="13"/>
      <c r="C144" s="46" t="s">
        <v>944</v>
      </c>
      <c r="D144" s="46"/>
      <c r="E144" s="65">
        <f>VLOOKUP(C144,Spisok!$A$1:$AA$7829,5,0)</f>
        <v>1574</v>
      </c>
      <c r="F144" s="43">
        <f>VLOOKUP(C144,Spisok!$A$1:$AA$7829,2,0)</f>
        <v>0</v>
      </c>
      <c r="G144" s="44" t="str">
        <f>VLOOKUP(C144,Spisok!$A$1:$AA$7829,4,0)</f>
        <v>LAT</v>
      </c>
      <c r="H144" s="10">
        <v>50.983977939219997</v>
      </c>
      <c r="I144" s="10">
        <v>43.453001638611646</v>
      </c>
      <c r="J144" s="10">
        <v>97.725038709819728</v>
      </c>
      <c r="K144" s="10">
        <f>LARGE(M144:V144,1)+LARGE(M144:V144,2)+LARGE(M144:V144,3)+LARGE(M144:V144,4)+LARGE(M144:V144,5)</f>
        <v>0</v>
      </c>
      <c r="L144" s="5">
        <f>SUM(H144:K144)</f>
        <v>192.16201828765136</v>
      </c>
      <c r="M144" s="10">
        <f>VLOOKUP(C144,Spisok!$A$5:$AC$1630,7,0)</f>
        <v>0</v>
      </c>
      <c r="N144" s="10">
        <f>VLOOKUP(C144,Spisok!$A$5:$AC$1630,9,0)</f>
        <v>0</v>
      </c>
      <c r="O144" s="10">
        <f>VLOOKUP(C144,Spisok!$A$5:$AC$1630,11,0)</f>
        <v>0</v>
      </c>
      <c r="P144" s="10">
        <f>VLOOKUP(C144,Spisok!$A$5:$AC$1630,13,0)</f>
        <v>0</v>
      </c>
      <c r="Q144" s="10">
        <f>VLOOKUP(C144,Spisok!$A$5:$AC$1630,15,0)</f>
        <v>0</v>
      </c>
      <c r="R144" s="10">
        <f>VLOOKUP(C144,Spisok!$A$5:$AC$1630,17,0)</f>
        <v>0</v>
      </c>
      <c r="S144" s="10">
        <f>VLOOKUP(C144,Spisok!$A$5:$AC$1630,19,0)</f>
        <v>0</v>
      </c>
      <c r="T144" s="10">
        <f>VLOOKUP(C144,Spisok!$A$5:$AC$1630,21,0)</f>
        <v>0</v>
      </c>
      <c r="U144" s="10">
        <f>VLOOKUP(C144,Spisok!$A$5:$AC$1630,23,0)</f>
        <v>0</v>
      </c>
      <c r="V144" s="18">
        <f>VLOOKUP(C144,Spisok!$A$5:$AC$1630,25,0)</f>
        <v>0</v>
      </c>
      <c r="W144" s="16">
        <f>COUNTIFS(M144:V144,"&gt;0")</f>
        <v>0</v>
      </c>
    </row>
    <row r="145" spans="1:23" ht="12.75" customHeight="1">
      <c r="A145" s="13">
        <v>141</v>
      </c>
      <c r="B145" s="13">
        <v>69</v>
      </c>
      <c r="C145" s="60" t="s">
        <v>904</v>
      </c>
      <c r="D145" s="60"/>
      <c r="E145" s="65">
        <f>VLOOKUP(C145,Spisok!$A$1:$AA$7829,5,0)</f>
        <v>1507.3527005494504</v>
      </c>
      <c r="F145" s="43">
        <f>VLOOKUP(C145,Spisok!$A$1:$AA$7829,2,0)</f>
        <v>0</v>
      </c>
      <c r="G145" s="8" t="str">
        <f>VLOOKUP(C145,Spisok!$A$1:$AA$7829,4,0)</f>
        <v>LAT</v>
      </c>
      <c r="H145" s="10">
        <v>42.647678170259823</v>
      </c>
      <c r="I145" s="10">
        <v>10.589708641042943</v>
      </c>
      <c r="J145" s="10">
        <v>92.289414116310255</v>
      </c>
      <c r="K145" s="10">
        <f>LARGE(M145:V145,1)+LARGE(M145:V145,2)+LARGE(M145:V145,3)+LARGE(M145:V145,4)+LARGE(M145:V145,5)</f>
        <v>45.693141078327727</v>
      </c>
      <c r="L145" s="5">
        <f>SUM(H145:K145)</f>
        <v>191.21994200594074</v>
      </c>
      <c r="M145" s="10">
        <f>VLOOKUP(C145,Spisok!$A$5:$AC$1630,7,0)</f>
        <v>0</v>
      </c>
      <c r="N145" s="10">
        <f>VLOOKUP(C145,Spisok!$A$5:$AC$1630,9,0)</f>
        <v>45.693141078327727</v>
      </c>
      <c r="O145" s="10">
        <f>VLOOKUP(C145,Spisok!$A$5:$AC$1630,11,0)</f>
        <v>0</v>
      </c>
      <c r="P145" s="10">
        <f>VLOOKUP(C145,Spisok!$A$5:$AC$1630,13,0)</f>
        <v>0</v>
      </c>
      <c r="Q145" s="10">
        <f>VLOOKUP(C145,Spisok!$A$5:$AC$1630,15,0)</f>
        <v>0</v>
      </c>
      <c r="R145" s="10">
        <f>VLOOKUP(C145,Spisok!$A$5:$AC$1630,17,0)</f>
        <v>0</v>
      </c>
      <c r="S145" s="10">
        <f>VLOOKUP(C145,Spisok!$A$5:$AC$1630,19,0)</f>
        <v>0</v>
      </c>
      <c r="T145" s="10">
        <f>VLOOKUP(C145,Spisok!$A$5:$AC$1630,21,0)</f>
        <v>0</v>
      </c>
      <c r="U145" s="10">
        <f>VLOOKUP(C145,Spisok!$A$5:$AC$1630,23,0)</f>
        <v>0</v>
      </c>
      <c r="V145" s="18">
        <f>VLOOKUP(C145,Spisok!$A$5:$AC$1630,25,0)</f>
        <v>0</v>
      </c>
      <c r="W145" s="16">
        <f>COUNTIFS(M145:V145,"&gt;0")</f>
        <v>1</v>
      </c>
    </row>
    <row r="146" spans="1:23" ht="12.75" customHeight="1">
      <c r="A146" s="13">
        <v>142</v>
      </c>
      <c r="B146" s="13"/>
      <c r="C146" s="60" t="s">
        <v>789</v>
      </c>
      <c r="D146" s="60"/>
      <c r="E146" s="69">
        <f>VLOOKUP(C146,Spisok!$A$1:$AA$7829,5,0)</f>
        <v>1496.0984960720775</v>
      </c>
      <c r="F146" s="43">
        <f>VLOOKUP(C146,Spisok!$A$1:$AA$7829,2,0)</f>
        <v>0</v>
      </c>
      <c r="G146" s="44" t="str">
        <f>VLOOKUP(C146,Spisok!$A$1:$AA$7829,4,0)</f>
        <v>LAT</v>
      </c>
      <c r="H146" s="10">
        <v>118.99652815972564</v>
      </c>
      <c r="I146" s="10">
        <v>69.804789009880409</v>
      </c>
      <c r="J146" s="10">
        <v>0</v>
      </c>
      <c r="K146" s="10">
        <f>LARGE(M146:V146,1)+LARGE(M146:V146,2)+LARGE(M146:V146,3)+LARGE(M146:V146,4)+LARGE(M146:V146,5)</f>
        <v>0</v>
      </c>
      <c r="L146" s="5">
        <f>SUM(H146:K146)</f>
        <v>188.80131716960605</v>
      </c>
      <c r="M146" s="10">
        <f>VLOOKUP(C146,Spisok!$A$5:$AC$1630,7,0)</f>
        <v>0</v>
      </c>
      <c r="N146" s="10">
        <f>VLOOKUP(C146,Spisok!$A$5:$AC$1630,9,0)</f>
        <v>0</v>
      </c>
      <c r="O146" s="10">
        <f>VLOOKUP(C146,Spisok!$A$5:$AC$1630,11,0)</f>
        <v>0</v>
      </c>
      <c r="P146" s="10">
        <f>VLOOKUP(C146,Spisok!$A$5:$AC$1630,13,0)</f>
        <v>0</v>
      </c>
      <c r="Q146" s="10">
        <f>VLOOKUP(C146,Spisok!$A$5:$AC$1630,15,0)</f>
        <v>0</v>
      </c>
      <c r="R146" s="10">
        <f>VLOOKUP(C146,Spisok!$A$5:$AC$1630,17,0)</f>
        <v>0</v>
      </c>
      <c r="S146" s="10">
        <f>VLOOKUP(C146,Spisok!$A$5:$AC$1630,19,0)</f>
        <v>0</v>
      </c>
      <c r="T146" s="10">
        <f>VLOOKUP(C146,Spisok!$A$5:$AC$1630,21,0)</f>
        <v>0</v>
      </c>
      <c r="U146" s="10">
        <f>VLOOKUP(C146,Spisok!$A$5:$AC$1630,23,0)</f>
        <v>0</v>
      </c>
      <c r="V146" s="18">
        <f>VLOOKUP(C146,Spisok!$A$5:$AC$1630,25,0)</f>
        <v>0</v>
      </c>
      <c r="W146" s="16">
        <f>COUNTIFS(M146:V146,"&gt;0")</f>
        <v>0</v>
      </c>
    </row>
    <row r="147" spans="1:23" ht="12.75" customHeight="1">
      <c r="A147" s="13">
        <v>143</v>
      </c>
      <c r="B147" s="13">
        <v>70</v>
      </c>
      <c r="C147" s="60" t="s">
        <v>128</v>
      </c>
      <c r="D147" s="60" t="s">
        <v>247</v>
      </c>
      <c r="E147" s="65">
        <f>VLOOKUP(C147,Spisok!$A$1:$AA$7829,5,0)</f>
        <v>1671.0867143628368</v>
      </c>
      <c r="F147" s="43" t="str">
        <f>VLOOKUP(C147,Spisok!$A$1:$AA$7829,2,0)</f>
        <v>GM</v>
      </c>
      <c r="G147" s="44" t="str">
        <f>VLOOKUP(C147,Spisok!$A$1:$AA$7829,4,0)</f>
        <v>LAT</v>
      </c>
      <c r="H147" s="10">
        <v>65.164468274981573</v>
      </c>
      <c r="I147" s="10">
        <v>18.769710938161133</v>
      </c>
      <c r="J147" s="10">
        <v>59.685084800575908</v>
      </c>
      <c r="K147" s="10">
        <f>LARGE(M147:V147,1)+LARGE(M147:V147,2)+LARGE(M147:V147,3)+LARGE(M147:V147,4)+LARGE(M147:V147,5)</f>
        <v>45.139527500483752</v>
      </c>
      <c r="L147" s="5">
        <f>SUM(H147:K147)</f>
        <v>188.75879151420236</v>
      </c>
      <c r="M147" s="10">
        <f>VLOOKUP(C147,Spisok!$A$5:$AC$1630,7,0)</f>
        <v>0</v>
      </c>
      <c r="N147" s="10">
        <f>VLOOKUP(C147,Spisok!$A$5:$AC$1630,9,0)</f>
        <v>45.139527500483752</v>
      </c>
      <c r="O147" s="10">
        <f>VLOOKUP(C147,Spisok!$A$5:$AC$1630,11,0)</f>
        <v>0</v>
      </c>
      <c r="P147" s="10">
        <f>VLOOKUP(C147,Spisok!$A$5:$AC$1630,13,0)</f>
        <v>0</v>
      </c>
      <c r="Q147" s="10">
        <f>VLOOKUP(C147,Spisok!$A$5:$AC$1630,15,0)</f>
        <v>0</v>
      </c>
      <c r="R147" s="10">
        <f>VLOOKUP(C147,Spisok!$A$5:$AC$1630,17,0)</f>
        <v>0</v>
      </c>
      <c r="S147" s="10">
        <f>VLOOKUP(C147,Spisok!$A$5:$AC$1630,19,0)</f>
        <v>0</v>
      </c>
      <c r="T147" s="10">
        <f>VLOOKUP(C147,Spisok!$A$5:$AC$1630,21,0)</f>
        <v>0</v>
      </c>
      <c r="U147" s="10">
        <f>VLOOKUP(C147,Spisok!$A$5:$AC$1630,23,0)</f>
        <v>0</v>
      </c>
      <c r="V147" s="18">
        <f>VLOOKUP(C147,Spisok!$A$5:$AC$1630,25,0)</f>
        <v>0</v>
      </c>
      <c r="W147" s="16">
        <f>COUNTIFS(M147:V147,"&gt;0")</f>
        <v>1</v>
      </c>
    </row>
    <row r="148" spans="1:23" ht="12.75" customHeight="1">
      <c r="A148" s="13">
        <v>144</v>
      </c>
      <c r="B148" s="13"/>
      <c r="C148" s="60" t="s">
        <v>383</v>
      </c>
      <c r="D148" s="60" t="s">
        <v>395</v>
      </c>
      <c r="E148" s="65">
        <f>VLOOKUP(C148,Spisok!$A$1:$AA$7829,5,0)</f>
        <v>1595.9200424145956</v>
      </c>
      <c r="F148" s="43">
        <f>VLOOKUP(C148,Spisok!$A$1:$AA$7829,2,0)</f>
        <v>0</v>
      </c>
      <c r="G148" s="44" t="str">
        <f>VLOOKUP(C148,Spisok!$A$1:$AA$7829,4,0)</f>
        <v>USA</v>
      </c>
      <c r="H148" s="10">
        <v>49.29852223279687</v>
      </c>
      <c r="I148" s="10">
        <v>89.020270270270274</v>
      </c>
      <c r="J148" s="10">
        <v>49.631211180124225</v>
      </c>
      <c r="K148" s="10">
        <f>LARGE(M148:V148,1)+LARGE(M148:V148,2)+LARGE(M148:V148,3)+LARGE(M148:V148,4)+LARGE(M148:V148,5)</f>
        <v>0</v>
      </c>
      <c r="L148" s="5">
        <f>SUM(H148:K148)</f>
        <v>187.95000368319137</v>
      </c>
      <c r="M148" s="10">
        <f>VLOOKUP(C148,Spisok!$A$5:$AC$1630,7,0)</f>
        <v>0</v>
      </c>
      <c r="N148" s="10">
        <f>VLOOKUP(C148,Spisok!$A$5:$AC$1630,9,0)</f>
        <v>0</v>
      </c>
      <c r="O148" s="10">
        <f>VLOOKUP(C148,Spisok!$A$5:$AC$1630,11,0)</f>
        <v>0</v>
      </c>
      <c r="P148" s="10">
        <f>VLOOKUP(C148,Spisok!$A$5:$AC$1630,13,0)</f>
        <v>0</v>
      </c>
      <c r="Q148" s="10">
        <f>VLOOKUP(C148,Spisok!$A$5:$AC$1630,15,0)</f>
        <v>0</v>
      </c>
      <c r="R148" s="10">
        <f>VLOOKUP(C148,Spisok!$A$5:$AC$1630,17,0)</f>
        <v>0</v>
      </c>
      <c r="S148" s="10">
        <f>VLOOKUP(C148,Spisok!$A$5:$AC$1630,19,0)</f>
        <v>0</v>
      </c>
      <c r="T148" s="10">
        <f>VLOOKUP(C148,Spisok!$A$5:$AC$1630,21,0)</f>
        <v>0</v>
      </c>
      <c r="U148" s="10">
        <f>VLOOKUP(C148,Spisok!$A$5:$AC$1630,23,0)</f>
        <v>0</v>
      </c>
      <c r="V148" s="18">
        <f>VLOOKUP(C148,Spisok!$A$5:$AC$1630,25,0)</f>
        <v>0</v>
      </c>
      <c r="W148" s="16">
        <f>COUNTIFS(M148:V148,"&gt;0")</f>
        <v>0</v>
      </c>
    </row>
    <row r="149" spans="1:23" ht="12.75" customHeight="1">
      <c r="A149" s="13">
        <v>145</v>
      </c>
      <c r="B149" s="13"/>
      <c r="C149" s="60" t="s">
        <v>964</v>
      </c>
      <c r="D149" s="60"/>
      <c r="E149" s="65">
        <f>VLOOKUP(C149,Spisok!$A$1:$AA$7829,5,0)</f>
        <v>1368</v>
      </c>
      <c r="F149" s="43">
        <f>VLOOKUP(C149,Spisok!$A$1:$AA$7829,2,0)</f>
        <v>0</v>
      </c>
      <c r="G149" s="44" t="str">
        <f>VLOOKUP(C149,Spisok!$A$1:$AA$7829,4,0)</f>
        <v>USA</v>
      </c>
      <c r="H149" s="10">
        <v>44.437469617517742</v>
      </c>
      <c r="I149" s="10">
        <v>60.717404712397659</v>
      </c>
      <c r="J149" s="10">
        <v>82.488310438889343</v>
      </c>
      <c r="K149" s="10">
        <f>LARGE(M149:V149,1)+LARGE(M149:V149,2)+LARGE(M149:V149,3)+LARGE(M149:V149,4)+LARGE(M149:V149,5)</f>
        <v>0</v>
      </c>
      <c r="L149" s="5">
        <f>SUM(H149:K149)</f>
        <v>187.64318476880476</v>
      </c>
      <c r="M149" s="10">
        <f>VLOOKUP(C149,Spisok!$A$5:$AC$1630,7,0)</f>
        <v>0</v>
      </c>
      <c r="N149" s="10">
        <f>VLOOKUP(C149,Spisok!$A$5:$AC$1630,9,0)</f>
        <v>0</v>
      </c>
      <c r="O149" s="10">
        <f>VLOOKUP(C149,Spisok!$A$5:$AC$1630,11,0)</f>
        <v>0</v>
      </c>
      <c r="P149" s="10">
        <f>VLOOKUP(C149,Spisok!$A$5:$AC$1630,13,0)</f>
        <v>0</v>
      </c>
      <c r="Q149" s="10">
        <f>VLOOKUP(C149,Spisok!$A$5:$AC$1630,15,0)</f>
        <v>0</v>
      </c>
      <c r="R149" s="10">
        <f>VLOOKUP(C149,Spisok!$A$5:$AC$1630,17,0)</f>
        <v>0</v>
      </c>
      <c r="S149" s="10">
        <f>VLOOKUP(C149,Spisok!$A$5:$AC$1630,19,0)</f>
        <v>0</v>
      </c>
      <c r="T149" s="10">
        <f>VLOOKUP(C149,Spisok!$A$5:$AC$1630,21,0)</f>
        <v>0</v>
      </c>
      <c r="U149" s="10">
        <f>VLOOKUP(C149,Spisok!$A$5:$AC$1630,23,0)</f>
        <v>0</v>
      </c>
      <c r="V149" s="18">
        <f>VLOOKUP(C149,Spisok!$A$5:$AC$1630,25,0)</f>
        <v>0</v>
      </c>
      <c r="W149" s="16">
        <f>COUNTIFS(M149:V149,"&gt;0")</f>
        <v>0</v>
      </c>
    </row>
    <row r="150" spans="1:23" ht="12.75" customHeight="1">
      <c r="A150" s="13">
        <v>146</v>
      </c>
      <c r="B150" s="13">
        <v>101</v>
      </c>
      <c r="C150" s="60" t="s">
        <v>296</v>
      </c>
      <c r="D150" s="60"/>
      <c r="E150" s="65">
        <f>VLOOKUP(C150,Spisok!$A$1:$AA$7829,5,0)</f>
        <v>1453.4167342478945</v>
      </c>
      <c r="F150" s="43">
        <f>VLOOKUP(C150,Spisok!$A$1:$AA$7829,2,0)</f>
        <v>0</v>
      </c>
      <c r="G150" s="8" t="str">
        <f>VLOOKUP(C150,Spisok!$A$1:$AA$7829,4,0)</f>
        <v>LAT</v>
      </c>
      <c r="H150" s="10">
        <v>17.799663602186282</v>
      </c>
      <c r="I150" s="10">
        <v>94.006569124755501</v>
      </c>
      <c r="J150" s="10">
        <v>46.780793647661142</v>
      </c>
      <c r="K150" s="10">
        <f>LARGE(M150:V150,1)+LARGE(M150:V150,2)+LARGE(M150:V150,3)+LARGE(M150:V150,4)+LARGE(M150:V150,5)</f>
        <v>27.713883571874259</v>
      </c>
      <c r="L150" s="5">
        <f>SUM(H150:K150)</f>
        <v>186.30090994647719</v>
      </c>
      <c r="M150" s="10">
        <f>VLOOKUP(C150,Spisok!$A$5:$AC$1630,7,0)</f>
        <v>0</v>
      </c>
      <c r="N150" s="10">
        <f>VLOOKUP(C150,Spisok!$A$5:$AC$1630,9,0)</f>
        <v>27.713883571874259</v>
      </c>
      <c r="O150" s="10">
        <f>VLOOKUP(C150,Spisok!$A$5:$AC$1630,11,0)</f>
        <v>0</v>
      </c>
      <c r="P150" s="10">
        <f>VLOOKUP(C150,Spisok!$A$5:$AC$1630,13,0)</f>
        <v>0</v>
      </c>
      <c r="Q150" s="10">
        <f>VLOOKUP(C150,Spisok!$A$5:$AC$1630,15,0)</f>
        <v>0</v>
      </c>
      <c r="R150" s="10">
        <f>VLOOKUP(C150,Spisok!$A$5:$AC$1630,17,0)</f>
        <v>0</v>
      </c>
      <c r="S150" s="10">
        <f>VLOOKUP(C150,Spisok!$A$5:$AC$1630,19,0)</f>
        <v>0</v>
      </c>
      <c r="T150" s="10">
        <f>VLOOKUP(C150,Spisok!$A$5:$AC$1630,21,0)</f>
        <v>0</v>
      </c>
      <c r="U150" s="10">
        <f>VLOOKUP(C150,Spisok!$A$5:$AC$1630,23,0)</f>
        <v>0</v>
      </c>
      <c r="V150" s="18">
        <f>VLOOKUP(C150,Spisok!$A$5:$AC$1630,25,0)</f>
        <v>0</v>
      </c>
      <c r="W150" s="16">
        <f>COUNTIFS(M150:V150,"&gt;0")</f>
        <v>1</v>
      </c>
    </row>
    <row r="151" spans="1:23" ht="12.75" customHeight="1">
      <c r="A151" s="13">
        <v>147</v>
      </c>
      <c r="B151" s="13">
        <v>128</v>
      </c>
      <c r="C151" s="46" t="s">
        <v>1110</v>
      </c>
      <c r="D151" s="46"/>
      <c r="E151" s="65">
        <f>VLOOKUP(C151,Spisok!$A$1:$AA$7829,5,0)</f>
        <v>1363.8984712519509</v>
      </c>
      <c r="F151" s="43">
        <f>VLOOKUP(C151,Spisok!$A$1:$AA$7829,2,0)</f>
        <v>0</v>
      </c>
      <c r="G151" s="44" t="str">
        <f>VLOOKUP(C151,Spisok!$A$1:$AA$7829,4,0)</f>
        <v>LAT</v>
      </c>
      <c r="H151" s="10"/>
      <c r="I151" s="10">
        <v>79.207669822143231</v>
      </c>
      <c r="J151" s="10">
        <v>86.261087163916741</v>
      </c>
      <c r="K151" s="10">
        <f>LARGE(M151:V151,1)+LARGE(M151:V151,2)+LARGE(M151:V151,3)+LARGE(M151:V151,4)+LARGE(M151:V151,5)</f>
        <v>16.945838598202993</v>
      </c>
      <c r="L151" s="5">
        <f>SUM(H151:K151)</f>
        <v>182.41459558426297</v>
      </c>
      <c r="M151" s="10">
        <f>VLOOKUP(C151,Spisok!$A$5:$AC$1630,7,0)</f>
        <v>0</v>
      </c>
      <c r="N151" s="10">
        <f>VLOOKUP(C151,Spisok!$A$5:$AC$1630,9,0)</f>
        <v>16.945838598202993</v>
      </c>
      <c r="O151" s="10">
        <f>VLOOKUP(C151,Spisok!$A$5:$AC$1630,11,0)</f>
        <v>0</v>
      </c>
      <c r="P151" s="10">
        <f>VLOOKUP(C151,Spisok!$A$5:$AC$1630,13,0)</f>
        <v>0</v>
      </c>
      <c r="Q151" s="10">
        <f>VLOOKUP(C151,Spisok!$A$5:$AC$1630,15,0)</f>
        <v>0</v>
      </c>
      <c r="R151" s="10">
        <f>VLOOKUP(C151,Spisok!$A$5:$AC$1630,17,0)</f>
        <v>0</v>
      </c>
      <c r="S151" s="10">
        <f>VLOOKUP(C151,Spisok!$A$5:$AC$1630,19,0)</f>
        <v>0</v>
      </c>
      <c r="T151" s="10">
        <f>VLOOKUP(C151,Spisok!$A$5:$AC$1630,21,0)</f>
        <v>0</v>
      </c>
      <c r="U151" s="10">
        <f>VLOOKUP(C151,Spisok!$A$5:$AC$1630,23,0)</f>
        <v>0</v>
      </c>
      <c r="V151" s="18">
        <f>VLOOKUP(C151,Spisok!$A$5:$AC$1630,25,0)</f>
        <v>0</v>
      </c>
      <c r="W151" s="16">
        <f>COUNTIFS(M151:V151,"&gt;0")</f>
        <v>1</v>
      </c>
    </row>
    <row r="152" spans="1:23" ht="12.75" customHeight="1">
      <c r="A152" s="13">
        <v>148</v>
      </c>
      <c r="B152" s="13"/>
      <c r="C152" s="46" t="s">
        <v>485</v>
      </c>
      <c r="D152" s="46" t="s">
        <v>514</v>
      </c>
      <c r="E152" s="65">
        <f>VLOOKUP(C152,Spisok!$A$1:$AA$7829,5,0)</f>
        <v>1729</v>
      </c>
      <c r="F152" s="43">
        <f>VLOOKUP(C152,Spisok!$A$1:$AA$7829,2,0)</f>
        <v>0</v>
      </c>
      <c r="G152" s="44" t="str">
        <f>VLOOKUP(C152,Spisok!$A$1:$AA$7829,4,0)</f>
        <v>LAT</v>
      </c>
      <c r="H152" s="10">
        <v>146.15669214330455</v>
      </c>
      <c r="I152" s="10">
        <v>0</v>
      </c>
      <c r="J152" s="10">
        <v>32.359684104704208</v>
      </c>
      <c r="K152" s="10">
        <f>LARGE(M152:V152,1)+LARGE(M152:V152,2)+LARGE(M152:V152,3)+LARGE(M152:V152,4)+LARGE(M152:V152,5)</f>
        <v>0</v>
      </c>
      <c r="L152" s="5">
        <f>SUM(H152:K152)</f>
        <v>178.51637624800875</v>
      </c>
      <c r="M152" s="10">
        <f>VLOOKUP(C152,Spisok!$A$5:$AC$1630,7,0)</f>
        <v>0</v>
      </c>
      <c r="N152" s="10">
        <f>VLOOKUP(C152,Spisok!$A$5:$AC$1630,9,0)</f>
        <v>0</v>
      </c>
      <c r="O152" s="10">
        <f>VLOOKUP(C152,Spisok!$A$5:$AC$1630,11,0)</f>
        <v>0</v>
      </c>
      <c r="P152" s="10">
        <f>VLOOKUP(C152,Spisok!$A$5:$AC$1630,13,0)</f>
        <v>0</v>
      </c>
      <c r="Q152" s="10">
        <f>VLOOKUP(C152,Spisok!$A$5:$AC$1630,15,0)</f>
        <v>0</v>
      </c>
      <c r="R152" s="10">
        <f>VLOOKUP(C152,Spisok!$A$5:$AC$1630,17,0)</f>
        <v>0</v>
      </c>
      <c r="S152" s="10">
        <f>VLOOKUP(C152,Spisok!$A$5:$AC$1630,19,0)</f>
        <v>0</v>
      </c>
      <c r="T152" s="10">
        <f>VLOOKUP(C152,Spisok!$A$5:$AC$1630,21,0)</f>
        <v>0</v>
      </c>
      <c r="U152" s="10">
        <f>VLOOKUP(C152,Spisok!$A$5:$AC$1630,23,0)</f>
        <v>0</v>
      </c>
      <c r="V152" s="18">
        <f>VLOOKUP(C152,Spisok!$A$5:$AC$1630,25,0)</f>
        <v>0</v>
      </c>
      <c r="W152" s="16">
        <f>COUNTIFS(M152:V152,"&gt;0")</f>
        <v>0</v>
      </c>
    </row>
    <row r="153" spans="1:23" ht="12.75" customHeight="1">
      <c r="A153" s="13">
        <v>149</v>
      </c>
      <c r="B153" s="13"/>
      <c r="C153" s="60" t="s">
        <v>749</v>
      </c>
      <c r="D153" s="60" t="s">
        <v>238</v>
      </c>
      <c r="E153" s="69">
        <f>VLOOKUP(C153,Spisok!$A$1:$AA$7829,5,0)</f>
        <v>1481.1108392777787</v>
      </c>
      <c r="F153" s="43" t="str">
        <f>VLOOKUP(C153,Spisok!$A$1:$AA$7829,2,0)</f>
        <v>IM</v>
      </c>
      <c r="G153" s="44" t="str">
        <f>VLOOKUP(C153,Spisok!$A$1:$AA$7829,4,0)</f>
        <v>LAT</v>
      </c>
      <c r="H153" s="10">
        <v>150.30739622981667</v>
      </c>
      <c r="I153" s="10">
        <v>24.04929140563226</v>
      </c>
      <c r="J153" s="10">
        <v>0</v>
      </c>
      <c r="K153" s="10">
        <f>LARGE(M153:V153,1)+LARGE(M153:V153,2)+LARGE(M153:V153,3)+LARGE(M153:V153,4)+LARGE(M153:V153,5)</f>
        <v>0</v>
      </c>
      <c r="L153" s="5">
        <f>SUM(H153:K153)</f>
        <v>174.35668763544894</v>
      </c>
      <c r="M153" s="10">
        <f>VLOOKUP(C153,Spisok!$A$5:$AC$1630,7,0)</f>
        <v>0</v>
      </c>
      <c r="N153" s="10">
        <f>VLOOKUP(C153,Spisok!$A$5:$AC$1630,9,0)</f>
        <v>0</v>
      </c>
      <c r="O153" s="10">
        <f>VLOOKUP(C153,Spisok!$A$5:$AC$1630,11,0)</f>
        <v>0</v>
      </c>
      <c r="P153" s="10">
        <f>VLOOKUP(C153,Spisok!$A$5:$AC$1630,13,0)</f>
        <v>0</v>
      </c>
      <c r="Q153" s="10">
        <f>VLOOKUP(C153,Spisok!$A$5:$AC$1630,15,0)</f>
        <v>0</v>
      </c>
      <c r="R153" s="10">
        <f>VLOOKUP(C153,Spisok!$A$5:$AC$1630,17,0)</f>
        <v>0</v>
      </c>
      <c r="S153" s="10">
        <f>VLOOKUP(C153,Spisok!$A$5:$AC$1630,19,0)</f>
        <v>0</v>
      </c>
      <c r="T153" s="10">
        <f>VLOOKUP(C153,Spisok!$A$5:$AC$1630,21,0)</f>
        <v>0</v>
      </c>
      <c r="U153" s="10">
        <f>VLOOKUP(C153,Spisok!$A$5:$AC$1630,23,0)</f>
        <v>0</v>
      </c>
      <c r="V153" s="18">
        <f>VLOOKUP(C153,Spisok!$A$5:$AC$1630,25,0)</f>
        <v>0</v>
      </c>
      <c r="W153" s="16">
        <f>COUNTIFS(M153:V153,"&gt;0")</f>
        <v>0</v>
      </c>
    </row>
    <row r="154" spans="1:23" ht="12.75" customHeight="1">
      <c r="A154" s="13">
        <v>150</v>
      </c>
      <c r="B154" s="13">
        <v>76</v>
      </c>
      <c r="C154" s="46" t="s">
        <v>1057</v>
      </c>
      <c r="D154" s="46"/>
      <c r="E154" s="65">
        <f>VLOOKUP(C154,Spisok!$A$1:$AA$7829,5,0)</f>
        <v>1433.5142874063793</v>
      </c>
      <c r="F154" s="43">
        <f>VLOOKUP(C154,Spisok!$A$1:$AA$7829,2,0)</f>
        <v>0</v>
      </c>
      <c r="G154" s="44" t="str">
        <f>VLOOKUP(C154,Spisok!$A$1:$AA$7829,4,0)</f>
        <v>LAT</v>
      </c>
      <c r="H154" s="10">
        <v>53.357230164944376</v>
      </c>
      <c r="I154" s="10">
        <v>79.858912834779929</v>
      </c>
      <c r="J154" s="10">
        <v>0</v>
      </c>
      <c r="K154" s="10">
        <f>LARGE(M154:V154,1)+LARGE(M154:V154,2)+LARGE(M154:V154,3)+LARGE(M154:V154,4)+LARGE(M154:V154,5)</f>
        <v>40.858344870226745</v>
      </c>
      <c r="L154" s="5">
        <f>SUM(H154:K154)</f>
        <v>174.07448786995104</v>
      </c>
      <c r="M154" s="10">
        <f>VLOOKUP(C154,Spisok!$A$5:$AC$1630,7,0)</f>
        <v>0</v>
      </c>
      <c r="N154" s="10">
        <f>VLOOKUP(C154,Spisok!$A$5:$AC$1630,9,0)</f>
        <v>40.858344870226745</v>
      </c>
      <c r="O154" s="10">
        <f>VLOOKUP(C154,Spisok!$A$5:$AC$1630,11,0)</f>
        <v>0</v>
      </c>
      <c r="P154" s="10">
        <f>VLOOKUP(C154,Spisok!$A$5:$AC$1630,13,0)</f>
        <v>0</v>
      </c>
      <c r="Q154" s="10">
        <f>VLOOKUP(C154,Spisok!$A$5:$AC$1630,15,0)</f>
        <v>0</v>
      </c>
      <c r="R154" s="10">
        <f>VLOOKUP(C154,Spisok!$A$5:$AC$1630,17,0)</f>
        <v>0</v>
      </c>
      <c r="S154" s="10">
        <f>VLOOKUP(C154,Spisok!$A$5:$AC$1630,19,0)</f>
        <v>0</v>
      </c>
      <c r="T154" s="10">
        <f>VLOOKUP(C154,Spisok!$A$5:$AC$1630,21,0)</f>
        <v>0</v>
      </c>
      <c r="U154" s="10">
        <f>VLOOKUP(C154,Spisok!$A$5:$AC$1630,23,0)</f>
        <v>0</v>
      </c>
      <c r="V154" s="18">
        <f>VLOOKUP(C154,Spisok!$A$5:$AC$1630,25,0)</f>
        <v>0</v>
      </c>
      <c r="W154" s="16">
        <f>COUNTIFS(M154:V154,"&gt;0")</f>
        <v>1</v>
      </c>
    </row>
    <row r="155" spans="1:23" ht="12.75" customHeight="1">
      <c r="A155" s="13">
        <v>151</v>
      </c>
      <c r="B155" s="13"/>
      <c r="C155" s="46" t="s">
        <v>1060</v>
      </c>
      <c r="D155" s="46"/>
      <c r="E155" s="65">
        <f>VLOOKUP(C155,Spisok!$A$1:$AA$7829,5,0)</f>
        <v>1469</v>
      </c>
      <c r="F155" s="43">
        <f>VLOOKUP(C155,Spisok!$A$1:$AA$7829,2,0)</f>
        <v>0</v>
      </c>
      <c r="G155" s="44" t="str">
        <f>VLOOKUP(C155,Spisok!$A$1:$AA$7829,4,0)</f>
        <v>LAT</v>
      </c>
      <c r="H155" s="10">
        <v>13.424322043047329</v>
      </c>
      <c r="I155" s="10">
        <v>135.8265122170362</v>
      </c>
      <c r="J155" s="10">
        <v>24.542291036120915</v>
      </c>
      <c r="K155" s="10">
        <f>LARGE(M155:V155,1)+LARGE(M155:V155,2)+LARGE(M155:V155,3)+LARGE(M155:V155,4)+LARGE(M155:V155,5)</f>
        <v>0</v>
      </c>
      <c r="L155" s="5">
        <f>SUM(H155:K155)</f>
        <v>173.79312529620444</v>
      </c>
      <c r="M155" s="10">
        <f>VLOOKUP(C155,Spisok!$A$5:$AC$1630,7,0)</f>
        <v>0</v>
      </c>
      <c r="N155" s="10">
        <f>VLOOKUP(C155,Spisok!$A$5:$AC$1630,9,0)</f>
        <v>0</v>
      </c>
      <c r="O155" s="10">
        <f>VLOOKUP(C155,Spisok!$A$5:$AC$1630,11,0)</f>
        <v>0</v>
      </c>
      <c r="P155" s="10">
        <f>VLOOKUP(C155,Spisok!$A$5:$AC$1630,13,0)</f>
        <v>0</v>
      </c>
      <c r="Q155" s="10">
        <f>VLOOKUP(C155,Spisok!$A$5:$AC$1630,15,0)</f>
        <v>0</v>
      </c>
      <c r="R155" s="10">
        <f>VLOOKUP(C155,Spisok!$A$5:$AC$1630,17,0)</f>
        <v>0</v>
      </c>
      <c r="S155" s="10">
        <f>VLOOKUP(C155,Spisok!$A$5:$AC$1630,19,0)</f>
        <v>0</v>
      </c>
      <c r="T155" s="10">
        <f>VLOOKUP(C155,Spisok!$A$5:$AC$1630,21,0)</f>
        <v>0</v>
      </c>
      <c r="U155" s="10">
        <f>VLOOKUP(C155,Spisok!$A$5:$AC$1630,23,0)</f>
        <v>0</v>
      </c>
      <c r="V155" s="18">
        <f>VLOOKUP(C155,Spisok!$A$5:$AC$1630,25,0)</f>
        <v>0</v>
      </c>
      <c r="W155" s="16">
        <f>COUNTIFS(M155:V155,"&gt;0")</f>
        <v>0</v>
      </c>
    </row>
    <row r="156" spans="1:23" ht="12.75" customHeight="1">
      <c r="A156" s="13">
        <v>152</v>
      </c>
      <c r="B156" s="13"/>
      <c r="C156" s="60" t="s">
        <v>1144</v>
      </c>
      <c r="D156" s="60" t="s">
        <v>269</v>
      </c>
      <c r="E156" s="65">
        <f>VLOOKUP(C156,Spisok!$A$1:$AA$7829,5,0)</f>
        <v>1645.8421855371919</v>
      </c>
      <c r="F156" s="43">
        <f>VLOOKUP(C156,Spisok!$A$1:$AA$7829,2,0)</f>
        <v>0</v>
      </c>
      <c r="G156" s="44" t="str">
        <f>VLOOKUP(C156,Spisok!$A$1:$AA$7829,4,0)</f>
        <v>EST</v>
      </c>
      <c r="H156" s="10">
        <v>52.000061074275678</v>
      </c>
      <c r="I156" s="10">
        <v>45.384630940807547</v>
      </c>
      <c r="J156" s="10">
        <v>76.354679802955673</v>
      </c>
      <c r="K156" s="10">
        <f>LARGE(M156:V156,1)+LARGE(M156:V156,2)+LARGE(M156:V156,3)+LARGE(M156:V156,4)+LARGE(M156:V156,5)</f>
        <v>0</v>
      </c>
      <c r="L156" s="5">
        <f>SUM(H156:K156)</f>
        <v>173.7393718180389</v>
      </c>
      <c r="M156" s="10">
        <f>VLOOKUP(C156,Spisok!$A$5:$AC$1630,7,0)</f>
        <v>0</v>
      </c>
      <c r="N156" s="10">
        <f>VLOOKUP(C156,Spisok!$A$5:$AC$1630,9,0)</f>
        <v>0</v>
      </c>
      <c r="O156" s="10">
        <f>VLOOKUP(C156,Spisok!$A$5:$AC$1630,11,0)</f>
        <v>0</v>
      </c>
      <c r="P156" s="10">
        <f>VLOOKUP(C156,Spisok!$A$5:$AC$1630,13,0)</f>
        <v>0</v>
      </c>
      <c r="Q156" s="10">
        <f>VLOOKUP(C156,Spisok!$A$5:$AC$1630,15,0)</f>
        <v>0</v>
      </c>
      <c r="R156" s="10">
        <f>VLOOKUP(C156,Spisok!$A$5:$AC$1630,17,0)</f>
        <v>0</v>
      </c>
      <c r="S156" s="10">
        <f>VLOOKUP(C156,Spisok!$A$5:$AC$1630,19,0)</f>
        <v>0</v>
      </c>
      <c r="T156" s="10">
        <f>VLOOKUP(C156,Spisok!$A$5:$AC$1630,21,0)</f>
        <v>0</v>
      </c>
      <c r="U156" s="10">
        <f>VLOOKUP(C156,Spisok!$A$5:$AC$1630,23,0)</f>
        <v>0</v>
      </c>
      <c r="V156" s="18">
        <f>VLOOKUP(C156,Spisok!$A$5:$AC$1630,25,0)</f>
        <v>0</v>
      </c>
      <c r="W156" s="16">
        <f>COUNTIFS(M156:V156,"&gt;0")</f>
        <v>0</v>
      </c>
    </row>
    <row r="157" spans="1:23" ht="12.75" customHeight="1">
      <c r="A157" s="13">
        <v>153</v>
      </c>
      <c r="B157" s="13"/>
      <c r="C157" s="60" t="s">
        <v>581</v>
      </c>
      <c r="D157" s="60" t="s">
        <v>629</v>
      </c>
      <c r="E157" s="65">
        <f>VLOOKUP(C157,Spisok!$A$1:$AA$7829,5,0)</f>
        <v>1494</v>
      </c>
      <c r="F157" s="43">
        <f>VLOOKUP(C157,Spisok!$A$1:$AA$7829,2,0)</f>
        <v>0</v>
      </c>
      <c r="G157" s="44" t="str">
        <f>VLOOKUP(C157,Spisok!$A$1:$AA$7829,4,0)</f>
        <v>LAT</v>
      </c>
      <c r="H157" s="10">
        <v>28.309198979648023</v>
      </c>
      <c r="I157" s="10">
        <v>39.686271369637296</v>
      </c>
      <c r="J157" s="10">
        <v>104.5456206918538</v>
      </c>
      <c r="K157" s="10">
        <f>LARGE(M157:V157,1)+LARGE(M157:V157,2)+LARGE(M157:V157,3)+LARGE(M157:V157,4)+LARGE(M157:V157,5)</f>
        <v>0</v>
      </c>
      <c r="L157" s="5">
        <f>SUM(H157:K157)</f>
        <v>172.54109104113911</v>
      </c>
      <c r="M157" s="10">
        <f>VLOOKUP(C157,Spisok!$A$5:$AC$1630,7,0)</f>
        <v>0</v>
      </c>
      <c r="N157" s="10">
        <f>VLOOKUP(C157,Spisok!$A$5:$AC$1630,9,0)</f>
        <v>0</v>
      </c>
      <c r="O157" s="10">
        <f>VLOOKUP(C157,Spisok!$A$5:$AC$1630,11,0)</f>
        <v>0</v>
      </c>
      <c r="P157" s="10">
        <f>VLOOKUP(C157,Spisok!$A$5:$AC$1630,13,0)</f>
        <v>0</v>
      </c>
      <c r="Q157" s="10">
        <f>VLOOKUP(C157,Spisok!$A$5:$AC$1630,15,0)</f>
        <v>0</v>
      </c>
      <c r="R157" s="10">
        <f>VLOOKUP(C157,Spisok!$A$5:$AC$1630,17,0)</f>
        <v>0</v>
      </c>
      <c r="S157" s="10">
        <f>VLOOKUP(C157,Spisok!$A$5:$AC$1630,19,0)</f>
        <v>0</v>
      </c>
      <c r="T157" s="10">
        <f>VLOOKUP(C157,Spisok!$A$5:$AC$1630,21,0)</f>
        <v>0</v>
      </c>
      <c r="U157" s="10">
        <f>VLOOKUP(C157,Spisok!$A$5:$AC$1630,23,0)</f>
        <v>0</v>
      </c>
      <c r="V157" s="18">
        <f>VLOOKUP(C157,Spisok!$A$5:$AC$1630,25,0)</f>
        <v>0</v>
      </c>
      <c r="W157" s="16">
        <f>COUNTIFS(M157:V157,"&gt;0")</f>
        <v>0</v>
      </c>
    </row>
    <row r="158" spans="1:23" ht="12.75" customHeight="1">
      <c r="A158" s="13">
        <v>154</v>
      </c>
      <c r="B158" s="13">
        <v>10</v>
      </c>
      <c r="C158" s="46" t="s">
        <v>1005</v>
      </c>
      <c r="D158" s="46"/>
      <c r="E158" s="65">
        <f>VLOOKUP(C158,Spisok!$A$1:$AA$7829,5,0)</f>
        <v>1570.7274659446343</v>
      </c>
      <c r="F158" s="43">
        <f>VLOOKUP(C158,Spisok!$A$1:$AA$7829,2,0)</f>
        <v>0</v>
      </c>
      <c r="G158" s="44" t="str">
        <f>VLOOKUP(C158,Spisok!$A$1:$AA$7829,4,0)</f>
        <v>LAT</v>
      </c>
      <c r="H158" s="10">
        <v>75.555912882492379</v>
      </c>
      <c r="I158" s="10">
        <v>0</v>
      </c>
      <c r="J158" s="10">
        <v>0</v>
      </c>
      <c r="K158" s="10">
        <f>LARGE(M158:V158,1)+LARGE(M158:V158,2)+LARGE(M158:V158,3)+LARGE(M158:V158,4)+LARGE(M158:V158,5)</f>
        <v>96.114082543452511</v>
      </c>
      <c r="L158" s="5">
        <f>SUM(H158:K158)</f>
        <v>171.66999542594488</v>
      </c>
      <c r="M158" s="10">
        <f>VLOOKUP(C158,Spisok!$A$5:$AC$1630,7,0)</f>
        <v>0</v>
      </c>
      <c r="N158" s="10">
        <f>VLOOKUP(C158,Spisok!$A$5:$AC$1630,9,0)</f>
        <v>96.114082543452511</v>
      </c>
      <c r="O158" s="10">
        <f>VLOOKUP(C158,Spisok!$A$5:$AC$1630,11,0)</f>
        <v>0</v>
      </c>
      <c r="P158" s="10">
        <f>VLOOKUP(C158,Spisok!$A$5:$AC$1630,13,0)</f>
        <v>0</v>
      </c>
      <c r="Q158" s="10">
        <f>VLOOKUP(C158,Spisok!$A$5:$AC$1630,15,0)</f>
        <v>0</v>
      </c>
      <c r="R158" s="10">
        <f>VLOOKUP(C158,Spisok!$A$5:$AC$1630,17,0)</f>
        <v>0</v>
      </c>
      <c r="S158" s="10">
        <f>VLOOKUP(C158,Spisok!$A$5:$AC$1630,19,0)</f>
        <v>0</v>
      </c>
      <c r="T158" s="10">
        <f>VLOOKUP(C158,Spisok!$A$5:$AC$1630,21,0)</f>
        <v>0</v>
      </c>
      <c r="U158" s="10">
        <f>VLOOKUP(C158,Spisok!$A$5:$AC$1630,23,0)</f>
        <v>0</v>
      </c>
      <c r="V158" s="18">
        <f>VLOOKUP(C158,Spisok!$A$5:$AC$1630,25,0)</f>
        <v>0</v>
      </c>
      <c r="W158" s="16">
        <f>COUNTIFS(M158:V158,"&gt;0")</f>
        <v>1</v>
      </c>
    </row>
    <row r="159" spans="1:23" ht="12.75" customHeight="1">
      <c r="A159" s="13">
        <v>155</v>
      </c>
      <c r="B159" s="13"/>
      <c r="C159" s="60" t="s">
        <v>292</v>
      </c>
      <c r="D159" s="60" t="s">
        <v>330</v>
      </c>
      <c r="E159" s="65">
        <f>VLOOKUP(C159,Spisok!$A$1:$AA$7829,5,0)</f>
        <v>1743</v>
      </c>
      <c r="F159" s="43">
        <f>VLOOKUP(C159,Spisok!$A$1:$AA$7829,2,0)</f>
        <v>0</v>
      </c>
      <c r="G159" s="44" t="str">
        <f>VLOOKUP(C159,Spisok!$A$1:$AA$7829,4,0)</f>
        <v>LAT</v>
      </c>
      <c r="H159" s="10">
        <v>77.490463799074902</v>
      </c>
      <c r="I159" s="10">
        <v>0</v>
      </c>
      <c r="J159" s="10">
        <v>94.028819576015948</v>
      </c>
      <c r="K159" s="10">
        <f>LARGE(M159:V159,1)+LARGE(M159:V159,2)+LARGE(M159:V159,3)+LARGE(M159:V159,4)+LARGE(M159:V159,5)</f>
        <v>0</v>
      </c>
      <c r="L159" s="5">
        <f>SUM(H159:K159)</f>
        <v>171.51928337509085</v>
      </c>
      <c r="M159" s="10">
        <f>VLOOKUP(C159,Spisok!$A$5:$AC$1630,7,0)</f>
        <v>0</v>
      </c>
      <c r="N159" s="10">
        <f>VLOOKUP(C159,Spisok!$A$5:$AC$1630,9,0)</f>
        <v>0</v>
      </c>
      <c r="O159" s="10">
        <f>VLOOKUP(C159,Spisok!$A$5:$AC$1630,11,0)</f>
        <v>0</v>
      </c>
      <c r="P159" s="10">
        <f>VLOOKUP(C159,Spisok!$A$5:$AC$1630,13,0)</f>
        <v>0</v>
      </c>
      <c r="Q159" s="10">
        <f>VLOOKUP(C159,Spisok!$A$5:$AC$1630,15,0)</f>
        <v>0</v>
      </c>
      <c r="R159" s="10">
        <f>VLOOKUP(C159,Spisok!$A$5:$AC$1630,17,0)</f>
        <v>0</v>
      </c>
      <c r="S159" s="10">
        <f>VLOOKUP(C159,Spisok!$A$5:$AC$1630,19,0)</f>
        <v>0</v>
      </c>
      <c r="T159" s="10">
        <f>VLOOKUP(C159,Spisok!$A$5:$AC$1630,21,0)</f>
        <v>0</v>
      </c>
      <c r="U159" s="10">
        <f>VLOOKUP(C159,Spisok!$A$5:$AC$1630,23,0)</f>
        <v>0</v>
      </c>
      <c r="V159" s="18">
        <f>VLOOKUP(C159,Spisok!$A$5:$AC$1630,25,0)</f>
        <v>0</v>
      </c>
      <c r="W159" s="16">
        <f>COUNTIFS(M159:V159,"&gt;0")</f>
        <v>0</v>
      </c>
    </row>
    <row r="160" spans="1:23" ht="12.75" customHeight="1">
      <c r="A160" s="13">
        <v>156</v>
      </c>
      <c r="B160" s="13"/>
      <c r="C160" s="46" t="s">
        <v>1016</v>
      </c>
      <c r="D160" s="46"/>
      <c r="E160" s="65">
        <f>VLOOKUP(C160,Spisok!$A$1:$AA$7829,5,0)</f>
        <v>1522</v>
      </c>
      <c r="F160" s="43">
        <f>VLOOKUP(C160,Spisok!$A$1:$AA$7829,2,0)</f>
        <v>0</v>
      </c>
      <c r="G160" s="44" t="str">
        <f>VLOOKUP(C160,Spisok!$A$1:$AA$7829,4,0)</f>
        <v>LAT</v>
      </c>
      <c r="H160" s="10">
        <v>27.728362990664579</v>
      </c>
      <c r="I160" s="10">
        <v>0</v>
      </c>
      <c r="J160" s="10">
        <v>140.41753934007932</v>
      </c>
      <c r="K160" s="10">
        <f>LARGE(M160:V160,1)+LARGE(M160:V160,2)+LARGE(M160:V160,3)+LARGE(M160:V160,4)+LARGE(M160:V160,5)</f>
        <v>0</v>
      </c>
      <c r="L160" s="5">
        <f>SUM(H160:K160)</f>
        <v>168.14590233074389</v>
      </c>
      <c r="M160" s="10">
        <f>VLOOKUP(C160,Spisok!$A$5:$AC$1630,7,0)</f>
        <v>0</v>
      </c>
      <c r="N160" s="10">
        <f>VLOOKUP(C160,Spisok!$A$5:$AC$1630,9,0)</f>
        <v>0</v>
      </c>
      <c r="O160" s="10">
        <f>VLOOKUP(C160,Spisok!$A$5:$AC$1630,11,0)</f>
        <v>0</v>
      </c>
      <c r="P160" s="10">
        <f>VLOOKUP(C160,Spisok!$A$5:$AC$1630,13,0)</f>
        <v>0</v>
      </c>
      <c r="Q160" s="10">
        <f>VLOOKUP(C160,Spisok!$A$5:$AC$1630,15,0)</f>
        <v>0</v>
      </c>
      <c r="R160" s="10">
        <f>VLOOKUP(C160,Spisok!$A$5:$AC$1630,17,0)</f>
        <v>0</v>
      </c>
      <c r="S160" s="10">
        <f>VLOOKUP(C160,Spisok!$A$5:$AC$1630,19,0)</f>
        <v>0</v>
      </c>
      <c r="T160" s="10">
        <f>VLOOKUP(C160,Spisok!$A$5:$AC$1630,21,0)</f>
        <v>0</v>
      </c>
      <c r="U160" s="10">
        <f>VLOOKUP(C160,Spisok!$A$5:$AC$1630,23,0)</f>
        <v>0</v>
      </c>
      <c r="V160" s="18">
        <f>VLOOKUP(C160,Spisok!$A$5:$AC$1630,25,0)</f>
        <v>0</v>
      </c>
      <c r="W160" s="16">
        <f>COUNTIFS(M160:V160,"&gt;0")</f>
        <v>0</v>
      </c>
    </row>
    <row r="161" spans="1:23" ht="12.75" customHeight="1">
      <c r="A161" s="13">
        <v>157</v>
      </c>
      <c r="B161" s="13"/>
      <c r="C161" s="60" t="s">
        <v>713</v>
      </c>
      <c r="D161" s="60"/>
      <c r="E161" s="65">
        <f>VLOOKUP(C161,Spisok!$A$1:$AA$7829,5,0)</f>
        <v>1586.1469722125232</v>
      </c>
      <c r="F161" s="43">
        <f>VLOOKUP(C161,Spisok!$A$1:$AA$7829,2,0)</f>
        <v>0</v>
      </c>
      <c r="G161" s="44" t="str">
        <f>VLOOKUP(C161,Spisok!$A$1:$AA$7829,4,0)</f>
        <v>LAT</v>
      </c>
      <c r="H161" s="10">
        <v>102.47844047768697</v>
      </c>
      <c r="I161" s="10">
        <v>62.461879023440105</v>
      </c>
      <c r="J161" s="10">
        <v>0.01</v>
      </c>
      <c r="K161" s="10">
        <f>LARGE(M161:V161,1)+LARGE(M161:V161,2)+LARGE(M161:V161,3)+LARGE(M161:V161,4)+LARGE(M161:V161,5)</f>
        <v>0</v>
      </c>
      <c r="L161" s="5">
        <f>SUM(H161:K161)</f>
        <v>164.95031950112707</v>
      </c>
      <c r="M161" s="10">
        <f>VLOOKUP(C161,Spisok!$A$5:$AC$1630,7,0)</f>
        <v>0</v>
      </c>
      <c r="N161" s="10">
        <f>VLOOKUP(C161,Spisok!$A$5:$AC$1630,9,0)</f>
        <v>0</v>
      </c>
      <c r="O161" s="10">
        <f>VLOOKUP(C161,Spisok!$A$5:$AC$1630,11,0)</f>
        <v>0</v>
      </c>
      <c r="P161" s="10">
        <f>VLOOKUP(C161,Spisok!$A$5:$AC$1630,13,0)</f>
        <v>0</v>
      </c>
      <c r="Q161" s="10">
        <f>VLOOKUP(C161,Spisok!$A$5:$AC$1630,15,0)</f>
        <v>0</v>
      </c>
      <c r="R161" s="10">
        <f>VLOOKUP(C161,Spisok!$A$5:$AC$1630,17,0)</f>
        <v>0</v>
      </c>
      <c r="S161" s="10">
        <f>VLOOKUP(C161,Spisok!$A$5:$AC$1630,19,0)</f>
        <v>0</v>
      </c>
      <c r="T161" s="10">
        <f>VLOOKUP(C161,Spisok!$A$5:$AC$1630,21,0)</f>
        <v>0</v>
      </c>
      <c r="U161" s="10">
        <f>VLOOKUP(C161,Spisok!$A$5:$AC$1630,23,0)</f>
        <v>0</v>
      </c>
      <c r="V161" s="18">
        <f>VLOOKUP(C161,Spisok!$A$5:$AC$1630,25,0)</f>
        <v>0</v>
      </c>
      <c r="W161" s="16">
        <f>COUNTIFS(M161:V161,"&gt;0")</f>
        <v>0</v>
      </c>
    </row>
    <row r="162" spans="1:23" ht="12.75" customHeight="1">
      <c r="A162" s="13">
        <v>158</v>
      </c>
      <c r="B162" s="13"/>
      <c r="C162" s="46" t="s">
        <v>507</v>
      </c>
      <c r="D162" s="46"/>
      <c r="E162" s="69">
        <f>VLOOKUP(C162,Spisok!$A$1:$AA$7829,5,0)</f>
        <v>1688.6252581325825</v>
      </c>
      <c r="F162" s="43">
        <f>VLOOKUP(C162,Spisok!$A$1:$AA$7829,2,0)</f>
        <v>0</v>
      </c>
      <c r="G162" s="44" t="str">
        <f>VLOOKUP(C162,Spisok!$A$1:$AA$7829,4,0)</f>
        <v>LAT</v>
      </c>
      <c r="H162" s="10">
        <v>84.18067189997015</v>
      </c>
      <c r="I162" s="10">
        <v>80.267502108687779</v>
      </c>
      <c r="J162" s="10">
        <v>0</v>
      </c>
      <c r="K162" s="10">
        <f>LARGE(M162:V162,1)+LARGE(M162:V162,2)+LARGE(M162:V162,3)+LARGE(M162:V162,4)+LARGE(M162:V162,5)</f>
        <v>0</v>
      </c>
      <c r="L162" s="5">
        <f>SUM(H162:K162)</f>
        <v>164.44817400865793</v>
      </c>
      <c r="M162" s="10">
        <f>VLOOKUP(C162,Spisok!$A$5:$AC$1630,7,0)</f>
        <v>0</v>
      </c>
      <c r="N162" s="10">
        <f>VLOOKUP(C162,Spisok!$A$5:$AC$1630,9,0)</f>
        <v>0</v>
      </c>
      <c r="O162" s="10">
        <f>VLOOKUP(C162,Spisok!$A$5:$AC$1630,11,0)</f>
        <v>0</v>
      </c>
      <c r="P162" s="10">
        <f>VLOOKUP(C162,Spisok!$A$5:$AC$1630,13,0)</f>
        <v>0</v>
      </c>
      <c r="Q162" s="10">
        <f>VLOOKUP(C162,Spisok!$A$5:$AC$1630,15,0)</f>
        <v>0</v>
      </c>
      <c r="R162" s="10">
        <f>VLOOKUP(C162,Spisok!$A$5:$AC$1630,17,0)</f>
        <v>0</v>
      </c>
      <c r="S162" s="10">
        <f>VLOOKUP(C162,Spisok!$A$5:$AC$1630,19,0)</f>
        <v>0</v>
      </c>
      <c r="T162" s="10">
        <f>VLOOKUP(C162,Spisok!$A$5:$AC$1630,21,0)</f>
        <v>0</v>
      </c>
      <c r="U162" s="10">
        <f>VLOOKUP(C162,Spisok!$A$5:$AC$1630,23,0)</f>
        <v>0</v>
      </c>
      <c r="V162" s="18">
        <f>VLOOKUP(C162,Spisok!$A$5:$AC$1630,25,0)</f>
        <v>0</v>
      </c>
      <c r="W162" s="16">
        <f>COUNTIFS(M162:V162,"&gt;0")</f>
        <v>0</v>
      </c>
    </row>
    <row r="163" spans="1:23" ht="12.75" customHeight="1">
      <c r="A163" s="13">
        <v>159</v>
      </c>
      <c r="B163" s="13"/>
      <c r="C163" s="60" t="s">
        <v>880</v>
      </c>
      <c r="D163" s="60"/>
      <c r="E163" s="69">
        <f>VLOOKUP(C163,Spisok!$A$1:$AA$7829,5,0)</f>
        <v>1590</v>
      </c>
      <c r="F163" s="43">
        <f>VLOOKUP(C163,Spisok!$A$1:$AA$7829,2,0)</f>
        <v>0</v>
      </c>
      <c r="G163" s="44" t="str">
        <f>VLOOKUP(C163,Spisok!$A$1:$AA$7829,4,0)</f>
        <v>LAT</v>
      </c>
      <c r="H163" s="10">
        <v>130.07738125330542</v>
      </c>
      <c r="I163" s="10">
        <v>29.378552440707455</v>
      </c>
      <c r="J163" s="10">
        <v>0</v>
      </c>
      <c r="K163" s="10">
        <f>LARGE(M163:V163,1)+LARGE(M163:V163,2)+LARGE(M163:V163,3)+LARGE(M163:V163,4)+LARGE(M163:V163,5)</f>
        <v>0</v>
      </c>
      <c r="L163" s="5">
        <f>SUM(H163:K163)</f>
        <v>159.45593369401288</v>
      </c>
      <c r="M163" s="10">
        <f>VLOOKUP(C163,Spisok!$A$5:$AC$1630,7,0)</f>
        <v>0</v>
      </c>
      <c r="N163" s="10">
        <f>VLOOKUP(C163,Spisok!$A$5:$AC$1630,9,0)</f>
        <v>0</v>
      </c>
      <c r="O163" s="10">
        <f>VLOOKUP(C163,Spisok!$A$5:$AC$1630,11,0)</f>
        <v>0</v>
      </c>
      <c r="P163" s="10">
        <f>VLOOKUP(C163,Spisok!$A$5:$AC$1630,13,0)</f>
        <v>0</v>
      </c>
      <c r="Q163" s="10">
        <f>VLOOKUP(C163,Spisok!$A$5:$AC$1630,15,0)</f>
        <v>0</v>
      </c>
      <c r="R163" s="10">
        <f>VLOOKUP(C163,Spisok!$A$5:$AC$1630,17,0)</f>
        <v>0</v>
      </c>
      <c r="S163" s="10">
        <f>VLOOKUP(C163,Spisok!$A$5:$AC$1630,19,0)</f>
        <v>0</v>
      </c>
      <c r="T163" s="10">
        <f>VLOOKUP(C163,Spisok!$A$5:$AC$1630,21,0)</f>
        <v>0</v>
      </c>
      <c r="U163" s="10">
        <f>VLOOKUP(C163,Spisok!$A$5:$AC$1630,23,0)</f>
        <v>0</v>
      </c>
      <c r="V163" s="18">
        <f>VLOOKUP(C163,Spisok!$A$5:$AC$1630,25,0)</f>
        <v>0</v>
      </c>
      <c r="W163" s="16">
        <f>COUNTIFS(M163:V163,"&gt;0")</f>
        <v>0</v>
      </c>
    </row>
    <row r="164" spans="1:23" ht="12.75" customHeight="1">
      <c r="A164" s="13">
        <v>160</v>
      </c>
      <c r="B164" s="13"/>
      <c r="C164" s="46" t="s">
        <v>1162</v>
      </c>
      <c r="D164" s="46"/>
      <c r="E164" s="65">
        <f>VLOOKUP(C164,Spisok!$A$1:$AA$7829,5,0)</f>
        <v>1483</v>
      </c>
      <c r="F164" s="43">
        <f>VLOOKUP(C164,Spisok!$A$1:$AA$7829,2,0)</f>
        <v>0</v>
      </c>
      <c r="G164" s="44" t="str">
        <f>VLOOKUP(C164,Spisok!$A$1:$AA$7829,4,0)</f>
        <v>LAT</v>
      </c>
      <c r="H164" s="10"/>
      <c r="I164" s="10">
        <v>17.56808682446141</v>
      </c>
      <c r="J164" s="10">
        <v>138.83652196404887</v>
      </c>
      <c r="K164" s="10">
        <f>LARGE(M164:V164,1)+LARGE(M164:V164,2)+LARGE(M164:V164,3)+LARGE(M164:V164,4)+LARGE(M164:V164,5)</f>
        <v>0</v>
      </c>
      <c r="L164" s="5">
        <f>SUM(H164:K164)</f>
        <v>156.40460878851027</v>
      </c>
      <c r="M164" s="10">
        <f>VLOOKUP(C164,Spisok!$A$5:$AC$1630,7,0)</f>
        <v>0</v>
      </c>
      <c r="N164" s="10">
        <f>VLOOKUP(C164,Spisok!$A$5:$AC$1630,9,0)</f>
        <v>0</v>
      </c>
      <c r="O164" s="10">
        <f>VLOOKUP(C164,Spisok!$A$5:$AC$1630,11,0)</f>
        <v>0</v>
      </c>
      <c r="P164" s="10">
        <f>VLOOKUP(C164,Spisok!$A$5:$AC$1630,13,0)</f>
        <v>0</v>
      </c>
      <c r="Q164" s="10">
        <f>VLOOKUP(C164,Spisok!$A$5:$AC$1630,15,0)</f>
        <v>0</v>
      </c>
      <c r="R164" s="10">
        <f>VLOOKUP(C164,Spisok!$A$5:$AC$1630,17,0)</f>
        <v>0</v>
      </c>
      <c r="S164" s="10">
        <f>VLOOKUP(C164,Spisok!$A$5:$AC$1630,19,0)</f>
        <v>0</v>
      </c>
      <c r="T164" s="10">
        <f>VLOOKUP(C164,Spisok!$A$5:$AC$1630,21,0)</f>
        <v>0</v>
      </c>
      <c r="U164" s="10">
        <f>VLOOKUP(C164,Spisok!$A$5:$AC$1630,23,0)</f>
        <v>0</v>
      </c>
      <c r="V164" s="18">
        <f>VLOOKUP(C164,Spisok!$A$5:$AC$1630,25,0)</f>
        <v>0</v>
      </c>
      <c r="W164" s="16">
        <f>COUNTIFS(M164:V164,"&gt;0")</f>
        <v>0</v>
      </c>
    </row>
    <row r="165" spans="1:23" ht="12.75" customHeight="1">
      <c r="A165" s="13">
        <v>161</v>
      </c>
      <c r="B165" s="13">
        <v>121</v>
      </c>
      <c r="C165" s="46" t="s">
        <v>1265</v>
      </c>
      <c r="D165" s="46"/>
      <c r="E165" s="65">
        <f>VLOOKUP(C165,Spisok!$A$1:$AA$7829,5,0)</f>
        <v>1365.0120012280124</v>
      </c>
      <c r="F165" s="43">
        <f>VLOOKUP(C165,Spisok!$A$1:$AA$7829,2,0)</f>
        <v>0</v>
      </c>
      <c r="G165" s="44" t="str">
        <f>VLOOKUP(C165,Spisok!$A$1:$AA$7829,4,0)</f>
        <v>LAT</v>
      </c>
      <c r="H165" s="10"/>
      <c r="I165" s="10"/>
      <c r="J165" s="10">
        <v>136.4585297095152</v>
      </c>
      <c r="K165" s="10">
        <f>LARGE(M165:V165,1)+LARGE(M165:V165,2)+LARGE(M165:V165,3)+LARGE(M165:V165,4)+LARGE(M165:V165,5)</f>
        <v>19.145908809487398</v>
      </c>
      <c r="L165" s="5">
        <f>SUM(H165:K165)</f>
        <v>155.6044385190026</v>
      </c>
      <c r="M165" s="10">
        <f>VLOOKUP(C165,Spisok!$A$5:$AC$1630,7,0)</f>
        <v>0</v>
      </c>
      <c r="N165" s="10">
        <f>VLOOKUP(C165,Spisok!$A$5:$AC$1630,9,0)</f>
        <v>19.145908809487398</v>
      </c>
      <c r="O165" s="10">
        <f>VLOOKUP(C165,Spisok!$A$5:$AC$1630,11,0)</f>
        <v>0</v>
      </c>
      <c r="P165" s="10">
        <f>VLOOKUP(C165,Spisok!$A$5:$AC$1630,13,0)</f>
        <v>0</v>
      </c>
      <c r="Q165" s="10">
        <f>VLOOKUP(C165,Spisok!$A$5:$AC$1630,15,0)</f>
        <v>0</v>
      </c>
      <c r="R165" s="10">
        <f>VLOOKUP(C165,Spisok!$A$5:$AC$1630,17,0)</f>
        <v>0</v>
      </c>
      <c r="S165" s="10">
        <f>VLOOKUP(C165,Spisok!$A$5:$AC$1630,19,0)</f>
        <v>0</v>
      </c>
      <c r="T165" s="10">
        <f>VLOOKUP(C165,Spisok!$A$5:$AC$1630,21,0)</f>
        <v>0</v>
      </c>
      <c r="U165" s="10">
        <f>VLOOKUP(C165,Spisok!$A$5:$AC$1630,23,0)</f>
        <v>0</v>
      </c>
      <c r="V165" s="18">
        <f>VLOOKUP(C165,Spisok!$A$5:$AC$1630,25,0)</f>
        <v>0</v>
      </c>
      <c r="W165" s="16">
        <f>COUNTIFS(M165:V165,"&gt;0")</f>
        <v>1</v>
      </c>
    </row>
    <row r="166" spans="1:23" ht="12.75" customHeight="1">
      <c r="A166" s="13">
        <v>162</v>
      </c>
      <c r="B166" s="13"/>
      <c r="C166" s="60" t="s">
        <v>710</v>
      </c>
      <c r="D166" s="60" t="s">
        <v>258</v>
      </c>
      <c r="E166" s="69">
        <f>VLOOKUP(C166,Spisok!$A$1:$AA$7829,5,0)</f>
        <v>1900</v>
      </c>
      <c r="F166" s="43">
        <f>VLOOKUP(C166,Spisok!$A$1:$AA$7829,2,0)</f>
        <v>0</v>
      </c>
      <c r="G166" s="44" t="str">
        <f>VLOOKUP(C166,Spisok!$A$1:$AA$7829,4,0)</f>
        <v>LAT</v>
      </c>
      <c r="H166" s="10">
        <v>70.466190525892017</v>
      </c>
      <c r="I166" s="10">
        <v>81.843779382639482</v>
      </c>
      <c r="J166" s="10">
        <v>0</v>
      </c>
      <c r="K166" s="10">
        <f>LARGE(M166:V166,1)+LARGE(M166:V166,2)+LARGE(M166:V166,3)+LARGE(M166:V166,4)+LARGE(M166:V166,5)</f>
        <v>0</v>
      </c>
      <c r="L166" s="5">
        <f>SUM(H166:K166)</f>
        <v>152.30996990853151</v>
      </c>
      <c r="M166" s="10">
        <f>VLOOKUP(C166,Spisok!$A$5:$AC$1630,7,0)</f>
        <v>0</v>
      </c>
      <c r="N166" s="10">
        <f>VLOOKUP(C166,Spisok!$A$5:$AC$1630,9,0)</f>
        <v>0</v>
      </c>
      <c r="O166" s="10">
        <f>VLOOKUP(C166,Spisok!$A$5:$AC$1630,11,0)</f>
        <v>0</v>
      </c>
      <c r="P166" s="10">
        <f>VLOOKUP(C166,Spisok!$A$5:$AC$1630,13,0)</f>
        <v>0</v>
      </c>
      <c r="Q166" s="10">
        <f>VLOOKUP(C166,Spisok!$A$5:$AC$1630,15,0)</f>
        <v>0</v>
      </c>
      <c r="R166" s="10">
        <f>VLOOKUP(C166,Spisok!$A$5:$AC$1630,17,0)</f>
        <v>0</v>
      </c>
      <c r="S166" s="10">
        <f>VLOOKUP(C166,Spisok!$A$5:$AC$1630,19,0)</f>
        <v>0</v>
      </c>
      <c r="T166" s="10">
        <f>VLOOKUP(C166,Spisok!$A$5:$AC$1630,21,0)</f>
        <v>0</v>
      </c>
      <c r="U166" s="10">
        <f>VLOOKUP(C166,Spisok!$A$5:$AC$1630,23,0)</f>
        <v>0</v>
      </c>
      <c r="V166" s="18">
        <f>VLOOKUP(C166,Spisok!$A$5:$AC$1630,25,0)</f>
        <v>0</v>
      </c>
      <c r="W166" s="16">
        <f>COUNTIFS(M166:V166,"&gt;0")</f>
        <v>0</v>
      </c>
    </row>
    <row r="167" spans="1:23" ht="12.75" customHeight="1">
      <c r="A167" s="13">
        <v>163</v>
      </c>
      <c r="B167" s="13"/>
      <c r="C167" s="46" t="s">
        <v>996</v>
      </c>
      <c r="D167" s="46"/>
      <c r="E167" s="69">
        <f>VLOOKUP(C167,Spisok!$A$1:$AA$7829,5,0)</f>
        <v>1431.1916663049501</v>
      </c>
      <c r="F167" s="43">
        <f>VLOOKUP(C167,Spisok!$A$1:$AA$7829,2,0)</f>
        <v>0</v>
      </c>
      <c r="G167" s="44" t="str">
        <f>VLOOKUP(C167,Spisok!$A$1:$AA$7829,4,0)</f>
        <v>GBR</v>
      </c>
      <c r="H167" s="10">
        <v>62.222798356402649</v>
      </c>
      <c r="I167" s="10">
        <v>87.843811696035516</v>
      </c>
      <c r="J167" s="10">
        <v>0</v>
      </c>
      <c r="K167" s="10">
        <f>LARGE(M167:V167,1)+LARGE(M167:V167,2)+LARGE(M167:V167,3)+LARGE(M167:V167,4)+LARGE(M167:V167,5)</f>
        <v>0</v>
      </c>
      <c r="L167" s="5">
        <f>SUM(H167:K167)</f>
        <v>150.06661005243816</v>
      </c>
      <c r="M167" s="10">
        <f>VLOOKUP(C167,Spisok!$A$5:$AC$1630,7,0)</f>
        <v>0</v>
      </c>
      <c r="N167" s="10">
        <f>VLOOKUP(C167,Spisok!$A$5:$AC$1630,9,0)</f>
        <v>0</v>
      </c>
      <c r="O167" s="10">
        <f>VLOOKUP(C167,Spisok!$A$5:$AC$1630,11,0)</f>
        <v>0</v>
      </c>
      <c r="P167" s="10">
        <f>VLOOKUP(C167,Spisok!$A$5:$AC$1630,13,0)</f>
        <v>0</v>
      </c>
      <c r="Q167" s="10">
        <f>VLOOKUP(C167,Spisok!$A$5:$AC$1630,15,0)</f>
        <v>0</v>
      </c>
      <c r="R167" s="10">
        <f>VLOOKUP(C167,Spisok!$A$5:$AC$1630,17,0)</f>
        <v>0</v>
      </c>
      <c r="S167" s="10">
        <f>VLOOKUP(C167,Spisok!$A$5:$AC$1630,19,0)</f>
        <v>0</v>
      </c>
      <c r="T167" s="10">
        <f>VLOOKUP(C167,Spisok!$A$5:$AC$1630,21,0)</f>
        <v>0</v>
      </c>
      <c r="U167" s="10">
        <f>VLOOKUP(C167,Spisok!$A$5:$AC$1630,23,0)</f>
        <v>0</v>
      </c>
      <c r="V167" s="18">
        <f>VLOOKUP(C167,Spisok!$A$5:$AC$1630,25,0)</f>
        <v>0</v>
      </c>
      <c r="W167" s="16">
        <f>COUNTIFS(M167:V167,"&gt;0")</f>
        <v>0</v>
      </c>
    </row>
    <row r="168" spans="1:23" ht="12.75" customHeight="1">
      <c r="A168" s="13">
        <v>164</v>
      </c>
      <c r="B168" s="13">
        <v>46</v>
      </c>
      <c r="C168" s="46" t="s">
        <v>1204</v>
      </c>
      <c r="D168" s="46"/>
      <c r="E168" s="65">
        <f>VLOOKUP(C168,Spisok!$A$1:$AA$7829,5,0)</f>
        <v>1443.1656494433898</v>
      </c>
      <c r="F168" s="43">
        <f>VLOOKUP(C168,Spisok!$A$1:$AA$7829,2,0)</f>
        <v>0</v>
      </c>
      <c r="G168" s="44" t="str">
        <f>VLOOKUP(C168,Spisok!$A$1:$AA$7829,4,0)</f>
        <v>LAT</v>
      </c>
      <c r="H168" s="10"/>
      <c r="I168" s="10"/>
      <c r="J168" s="10">
        <v>87.792857661054128</v>
      </c>
      <c r="K168" s="10">
        <f>LARGE(M168:V168,1)+LARGE(M168:V168,2)+LARGE(M168:V168,3)+LARGE(M168:V168,4)+LARGE(M168:V168,5)</f>
        <v>60.941590760165468</v>
      </c>
      <c r="L168" s="5">
        <f>SUM(H168:K168)</f>
        <v>148.73444842121961</v>
      </c>
      <c r="M168" s="10">
        <f>VLOOKUP(C168,Spisok!$A$5:$AC$1630,7,0)</f>
        <v>0</v>
      </c>
      <c r="N168" s="10">
        <f>VLOOKUP(C168,Spisok!$A$5:$AC$1630,9,0)</f>
        <v>60.941590760165468</v>
      </c>
      <c r="O168" s="10">
        <f>VLOOKUP(C168,Spisok!$A$5:$AC$1630,11,0)</f>
        <v>0</v>
      </c>
      <c r="P168" s="10">
        <f>VLOOKUP(C168,Spisok!$A$5:$AC$1630,13,0)</f>
        <v>0</v>
      </c>
      <c r="Q168" s="10">
        <f>VLOOKUP(C168,Spisok!$A$5:$AC$1630,15,0)</f>
        <v>0</v>
      </c>
      <c r="R168" s="10">
        <f>VLOOKUP(C168,Spisok!$A$5:$AC$1630,17,0)</f>
        <v>0</v>
      </c>
      <c r="S168" s="10">
        <f>VLOOKUP(C168,Spisok!$A$5:$AC$1630,19,0)</f>
        <v>0</v>
      </c>
      <c r="T168" s="10">
        <f>VLOOKUP(C168,Spisok!$A$5:$AC$1630,21,0)</f>
        <v>0</v>
      </c>
      <c r="U168" s="10">
        <f>VLOOKUP(C168,Spisok!$A$5:$AC$1630,23,0)</f>
        <v>0</v>
      </c>
      <c r="V168" s="18">
        <f>VLOOKUP(C168,Spisok!$A$5:$AC$1630,25,0)</f>
        <v>0</v>
      </c>
      <c r="W168" s="16">
        <f>COUNTIFS(M168:V168,"&gt;0")</f>
        <v>1</v>
      </c>
    </row>
    <row r="169" spans="1:23" ht="12.75" customHeight="1">
      <c r="A169" s="13">
        <v>165</v>
      </c>
      <c r="B169" s="13">
        <v>44</v>
      </c>
      <c r="C169" s="46" t="s">
        <v>953</v>
      </c>
      <c r="D169" s="46"/>
      <c r="E169" s="65">
        <f>VLOOKUP(C169,Spisok!$A$1:$AA$7829,5,0)</f>
        <v>1512.21989279885</v>
      </c>
      <c r="F169" s="43">
        <f>VLOOKUP(C169,Spisok!$A$1:$AA$7829,2,0)</f>
        <v>0</v>
      </c>
      <c r="G169" s="44" t="str">
        <f>VLOOKUP(C169,Spisok!$A$1:$AA$7829,4,0)</f>
        <v>LAT</v>
      </c>
      <c r="H169" s="10">
        <v>27.757668378056898</v>
      </c>
      <c r="I169" s="10">
        <v>56.569896379796134</v>
      </c>
      <c r="J169" s="10">
        <v>0</v>
      </c>
      <c r="K169" s="10">
        <f>LARGE(M169:V169,1)+LARGE(M169:V169,2)+LARGE(M169:V169,3)+LARGE(M169:V169,4)+LARGE(M169:V169,5)</f>
        <v>64.042832120670724</v>
      </c>
      <c r="L169" s="5">
        <f>SUM(H169:K169)</f>
        <v>148.37039687852376</v>
      </c>
      <c r="M169" s="10">
        <f>VLOOKUP(C169,Spisok!$A$5:$AC$1630,7,0)</f>
        <v>0</v>
      </c>
      <c r="N169" s="10">
        <f>VLOOKUP(C169,Spisok!$A$5:$AC$1630,9,0)</f>
        <v>64.042832120670724</v>
      </c>
      <c r="O169" s="10">
        <f>VLOOKUP(C169,Spisok!$A$5:$AC$1630,11,0)</f>
        <v>0</v>
      </c>
      <c r="P169" s="10">
        <f>VLOOKUP(C169,Spisok!$A$5:$AC$1630,13,0)</f>
        <v>0</v>
      </c>
      <c r="Q169" s="10">
        <f>VLOOKUP(C169,Spisok!$A$5:$AC$1630,15,0)</f>
        <v>0</v>
      </c>
      <c r="R169" s="10">
        <f>VLOOKUP(C169,Spisok!$A$5:$AC$1630,17,0)</f>
        <v>0</v>
      </c>
      <c r="S169" s="10">
        <f>VLOOKUP(C169,Spisok!$A$5:$AC$1630,19,0)</f>
        <v>0</v>
      </c>
      <c r="T169" s="10">
        <f>VLOOKUP(C169,Spisok!$A$5:$AC$1630,21,0)</f>
        <v>0</v>
      </c>
      <c r="U169" s="10">
        <f>VLOOKUP(C169,Spisok!$A$5:$AC$1630,23,0)</f>
        <v>0</v>
      </c>
      <c r="V169" s="18">
        <f>VLOOKUP(C169,Spisok!$A$5:$AC$1630,25,0)</f>
        <v>0</v>
      </c>
      <c r="W169" s="16">
        <f>COUNTIFS(M169:V169,"&gt;0")</f>
        <v>1</v>
      </c>
    </row>
    <row r="170" spans="1:23" ht="12.75" customHeight="1">
      <c r="A170" s="13">
        <v>166</v>
      </c>
      <c r="B170" s="13"/>
      <c r="C170" s="60" t="s">
        <v>213</v>
      </c>
      <c r="D170" s="60" t="s">
        <v>270</v>
      </c>
      <c r="E170" s="65">
        <f>VLOOKUP(C170,Spisok!$A$1:$AA$7829,5,0)</f>
        <v>1497.5051477713569</v>
      </c>
      <c r="F170" s="43">
        <f>VLOOKUP(C170,Spisok!$A$1:$AA$7829,2,0)</f>
        <v>0</v>
      </c>
      <c r="G170" s="44" t="str">
        <f>VLOOKUP(C170,Spisok!$A$1:$AA$7829,4,0)</f>
        <v>HUN</v>
      </c>
      <c r="H170" s="10">
        <v>41.281772544612863</v>
      </c>
      <c r="I170" s="10">
        <v>24.208316935589664</v>
      </c>
      <c r="J170" s="10">
        <v>81.491909903452125</v>
      </c>
      <c r="K170" s="10">
        <f>LARGE(M170:V170,1)+LARGE(M170:V170,2)+LARGE(M170:V170,3)+LARGE(M170:V170,4)+LARGE(M170:V170,5)</f>
        <v>0</v>
      </c>
      <c r="L170" s="5">
        <f>SUM(H170:K170)</f>
        <v>146.98199938365465</v>
      </c>
      <c r="M170" s="10">
        <f>VLOOKUP(C170,Spisok!$A$5:$AC$1630,7,0)</f>
        <v>0</v>
      </c>
      <c r="N170" s="10">
        <f>VLOOKUP(C170,Spisok!$A$5:$AC$1630,9,0)</f>
        <v>0</v>
      </c>
      <c r="O170" s="10">
        <f>VLOOKUP(C170,Spisok!$A$5:$AC$1630,11,0)</f>
        <v>0</v>
      </c>
      <c r="P170" s="10">
        <f>VLOOKUP(C170,Spisok!$A$5:$AC$1630,13,0)</f>
        <v>0</v>
      </c>
      <c r="Q170" s="10">
        <f>VLOOKUP(C170,Spisok!$A$5:$AC$1630,15,0)</f>
        <v>0</v>
      </c>
      <c r="R170" s="10">
        <f>VLOOKUP(C170,Spisok!$A$5:$AC$1630,17,0)</f>
        <v>0</v>
      </c>
      <c r="S170" s="10">
        <f>VLOOKUP(C170,Spisok!$A$5:$AC$1630,19,0)</f>
        <v>0</v>
      </c>
      <c r="T170" s="10">
        <f>VLOOKUP(C170,Spisok!$A$5:$AC$1630,21,0)</f>
        <v>0</v>
      </c>
      <c r="U170" s="10">
        <f>VLOOKUP(C170,Spisok!$A$5:$AC$1630,23,0)</f>
        <v>0</v>
      </c>
      <c r="V170" s="18">
        <f>VLOOKUP(C170,Spisok!$A$5:$AC$1630,25,0)</f>
        <v>0</v>
      </c>
      <c r="W170" s="16">
        <f>COUNTIFS(M170:V170,"&gt;0")</f>
        <v>0</v>
      </c>
    </row>
    <row r="171" spans="1:23" ht="12.75" customHeight="1">
      <c r="A171" s="13">
        <v>167</v>
      </c>
      <c r="B171" s="13"/>
      <c r="C171" s="60" t="s">
        <v>1240</v>
      </c>
      <c r="D171" s="60"/>
      <c r="E171" s="65">
        <f>VLOOKUP(C171,Spisok!$A$1:$AA$7829,5,0)</f>
        <v>1515</v>
      </c>
      <c r="F171" s="43">
        <f>VLOOKUP(C171,Spisok!$A$1:$AA$7829,2,0)</f>
        <v>0</v>
      </c>
      <c r="G171" s="44" t="str">
        <f>VLOOKUP(C171,Spisok!$A$1:$AA$7829,4,0)</f>
        <v>LAT</v>
      </c>
      <c r="H171" s="10">
        <v>35.151468645846933</v>
      </c>
      <c r="I171" s="10">
        <v>34.433891017943928</v>
      </c>
      <c r="J171" s="10">
        <v>73.943625563072402</v>
      </c>
      <c r="K171" s="10">
        <f>LARGE(M171:V171,1)+LARGE(M171:V171,2)+LARGE(M171:V171,3)+LARGE(M171:V171,4)+LARGE(M171:V171,5)</f>
        <v>0</v>
      </c>
      <c r="L171" s="5">
        <f>SUM(H171:K171)</f>
        <v>143.52898522686326</v>
      </c>
      <c r="M171" s="10">
        <f>VLOOKUP(C171,Spisok!$A$5:$AC$1630,7,0)</f>
        <v>0</v>
      </c>
      <c r="N171" s="10">
        <f>VLOOKUP(C171,Spisok!$A$5:$AC$1630,9,0)</f>
        <v>0</v>
      </c>
      <c r="O171" s="10">
        <f>VLOOKUP(C171,Spisok!$A$5:$AC$1630,11,0)</f>
        <v>0</v>
      </c>
      <c r="P171" s="10">
        <f>VLOOKUP(C171,Spisok!$A$5:$AC$1630,13,0)</f>
        <v>0</v>
      </c>
      <c r="Q171" s="10">
        <f>VLOOKUP(C171,Spisok!$A$5:$AC$1630,15,0)</f>
        <v>0</v>
      </c>
      <c r="R171" s="10">
        <f>VLOOKUP(C171,Spisok!$A$5:$AC$1630,17,0)</f>
        <v>0</v>
      </c>
      <c r="S171" s="10">
        <f>VLOOKUP(C171,Spisok!$A$5:$AC$1630,19,0)</f>
        <v>0</v>
      </c>
      <c r="T171" s="10">
        <f>VLOOKUP(C171,Spisok!$A$5:$AC$1630,21,0)</f>
        <v>0</v>
      </c>
      <c r="U171" s="10">
        <f>VLOOKUP(C171,Spisok!$A$5:$AC$1630,23,0)</f>
        <v>0</v>
      </c>
      <c r="V171" s="18">
        <f>VLOOKUP(C171,Spisok!$A$5:$AC$1630,25,0)</f>
        <v>0</v>
      </c>
      <c r="W171" s="16">
        <f>COUNTIFS(M171:V171,"&gt;0")</f>
        <v>0</v>
      </c>
    </row>
    <row r="172" spans="1:23" ht="12.75" customHeight="1">
      <c r="A172" s="13">
        <v>168</v>
      </c>
      <c r="B172" s="13"/>
      <c r="C172" s="46" t="s">
        <v>1071</v>
      </c>
      <c r="D172" s="46"/>
      <c r="E172" s="69">
        <f>VLOOKUP(C172,Spisok!$A$1:$AA$7829,5,0)</f>
        <v>1385.4537410027015</v>
      </c>
      <c r="F172" s="43">
        <f>VLOOKUP(C172,Spisok!$A$1:$AA$7829,2,0)</f>
        <v>0</v>
      </c>
      <c r="G172" s="44" t="str">
        <f>VLOOKUP(C172,Spisok!$A$1:$AA$7829,4,0)</f>
        <v>GBR</v>
      </c>
      <c r="H172" s="10">
        <v>87.147622229861625</v>
      </c>
      <c r="I172" s="10">
        <v>55.377264298958778</v>
      </c>
      <c r="J172" s="10">
        <v>0</v>
      </c>
      <c r="K172" s="10">
        <f>LARGE(M172:V172,1)+LARGE(M172:V172,2)+LARGE(M172:V172,3)+LARGE(M172:V172,4)+LARGE(M172:V172,5)</f>
        <v>0</v>
      </c>
      <c r="L172" s="5">
        <f>SUM(H172:K172)</f>
        <v>142.52488652882039</v>
      </c>
      <c r="M172" s="10">
        <f>VLOOKUP(C172,Spisok!$A$5:$AC$1630,7,0)</f>
        <v>0</v>
      </c>
      <c r="N172" s="10">
        <f>VLOOKUP(C172,Spisok!$A$5:$AC$1630,9,0)</f>
        <v>0</v>
      </c>
      <c r="O172" s="10">
        <f>VLOOKUP(C172,Spisok!$A$5:$AC$1630,11,0)</f>
        <v>0</v>
      </c>
      <c r="P172" s="10">
        <f>VLOOKUP(C172,Spisok!$A$5:$AC$1630,13,0)</f>
        <v>0</v>
      </c>
      <c r="Q172" s="10">
        <f>VLOOKUP(C172,Spisok!$A$5:$AC$1630,15,0)</f>
        <v>0</v>
      </c>
      <c r="R172" s="10">
        <f>VLOOKUP(C172,Spisok!$A$5:$AC$1630,17,0)</f>
        <v>0</v>
      </c>
      <c r="S172" s="10">
        <f>VLOOKUP(C172,Spisok!$A$5:$AC$1630,19,0)</f>
        <v>0</v>
      </c>
      <c r="T172" s="10">
        <f>VLOOKUP(C172,Spisok!$A$5:$AC$1630,21,0)</f>
        <v>0</v>
      </c>
      <c r="U172" s="10">
        <f>VLOOKUP(C172,Spisok!$A$5:$AC$1630,23,0)</f>
        <v>0</v>
      </c>
      <c r="V172" s="18">
        <f>VLOOKUP(C172,Spisok!$A$5:$AC$1630,25,0)</f>
        <v>0</v>
      </c>
      <c r="W172" s="16">
        <f>COUNTIFS(M172:V172,"&gt;0")</f>
        <v>0</v>
      </c>
    </row>
    <row r="173" spans="1:23" ht="12.75" customHeight="1">
      <c r="A173" s="13">
        <v>169</v>
      </c>
      <c r="B173" s="13">
        <v>41</v>
      </c>
      <c r="C173" s="46" t="s">
        <v>1249</v>
      </c>
      <c r="D173" s="46"/>
      <c r="E173" s="65">
        <f>VLOOKUP(C173,Spisok!$A$1:$AA$7829,5,0)</f>
        <v>1440.930409067769</v>
      </c>
      <c r="F173" s="43">
        <f>VLOOKUP(C173,Spisok!$A$1:$AA$7829,2,0)</f>
        <v>0</v>
      </c>
      <c r="G173" s="44" t="str">
        <f>VLOOKUP(C173,Spisok!$A$1:$AA$7829,4,0)</f>
        <v>LAT</v>
      </c>
      <c r="H173" s="10"/>
      <c r="I173" s="10"/>
      <c r="J173" s="10">
        <v>75.968992248062008</v>
      </c>
      <c r="K173" s="10">
        <f>LARGE(M173:V173,1)+LARGE(M173:V173,2)+LARGE(M173:V173,3)+LARGE(M173:V173,4)+LARGE(M173:V173,5)</f>
        <v>66.533660012174693</v>
      </c>
      <c r="L173" s="5">
        <f>SUM(H173:K173)</f>
        <v>142.50265226023669</v>
      </c>
      <c r="M173" s="10">
        <f>VLOOKUP(C173,Spisok!$A$5:$AC$1630,7,0)</f>
        <v>0</v>
      </c>
      <c r="N173" s="10">
        <f>VLOOKUP(C173,Spisok!$A$5:$AC$1630,9,0)</f>
        <v>66.533660012174693</v>
      </c>
      <c r="O173" s="10">
        <f>VLOOKUP(C173,Spisok!$A$5:$AC$1630,11,0)</f>
        <v>0</v>
      </c>
      <c r="P173" s="10">
        <f>VLOOKUP(C173,Spisok!$A$5:$AC$1630,13,0)</f>
        <v>0</v>
      </c>
      <c r="Q173" s="10">
        <f>VLOOKUP(C173,Spisok!$A$5:$AC$1630,15,0)</f>
        <v>0</v>
      </c>
      <c r="R173" s="10">
        <f>VLOOKUP(C173,Spisok!$A$5:$AC$1630,17,0)</f>
        <v>0</v>
      </c>
      <c r="S173" s="10">
        <f>VLOOKUP(C173,Spisok!$A$5:$AC$1630,19,0)</f>
        <v>0</v>
      </c>
      <c r="T173" s="10">
        <f>VLOOKUP(C173,Spisok!$A$5:$AC$1630,21,0)</f>
        <v>0</v>
      </c>
      <c r="U173" s="10">
        <f>VLOOKUP(C173,Spisok!$A$5:$AC$1630,23,0)</f>
        <v>0</v>
      </c>
      <c r="V173" s="18">
        <f>VLOOKUP(C173,Spisok!$A$5:$AC$1630,25,0)</f>
        <v>0</v>
      </c>
      <c r="W173" s="16">
        <f>COUNTIFS(M173:V173,"&gt;0")</f>
        <v>1</v>
      </c>
    </row>
    <row r="174" spans="1:23" ht="12.75" customHeight="1">
      <c r="A174" s="13">
        <v>170</v>
      </c>
      <c r="B174" s="13">
        <v>134</v>
      </c>
      <c r="C174" s="46" t="s">
        <v>1161</v>
      </c>
      <c r="D174" s="46"/>
      <c r="E174" s="65">
        <f>VLOOKUP(C174,Spisok!$A$1:$AA$7829,5,0)</f>
        <v>1324.0113460270466</v>
      </c>
      <c r="F174" s="43">
        <f>VLOOKUP(C174,Spisok!$A$1:$AA$7829,2,0)</f>
        <v>0</v>
      </c>
      <c r="G174" s="44" t="str">
        <f>VLOOKUP(C174,Spisok!$A$1:$AA$7829,4,0)</f>
        <v>LAT</v>
      </c>
      <c r="H174" s="10"/>
      <c r="I174" s="10">
        <v>5.4051538184379506</v>
      </c>
      <c r="J174" s="10">
        <v>121.74166322506194</v>
      </c>
      <c r="K174" s="10">
        <f>LARGE(M174:V174,1)+LARGE(M174:V174,2)+LARGE(M174:V174,3)+LARGE(M174:V174,4)+LARGE(M174:V174,5)</f>
        <v>14.763035086364367</v>
      </c>
      <c r="L174" s="5">
        <f>SUM(H174:K174)</f>
        <v>141.90985212986425</v>
      </c>
      <c r="M174" s="10">
        <f>VLOOKUP(C174,Spisok!$A$5:$AC$1630,7,0)</f>
        <v>0</v>
      </c>
      <c r="N174" s="10">
        <f>VLOOKUP(C174,Spisok!$A$5:$AC$1630,9,0)</f>
        <v>14.763035086364367</v>
      </c>
      <c r="O174" s="10">
        <f>VLOOKUP(C174,Spisok!$A$5:$AC$1630,11,0)</f>
        <v>0</v>
      </c>
      <c r="P174" s="10">
        <f>VLOOKUP(C174,Spisok!$A$5:$AC$1630,13,0)</f>
        <v>0</v>
      </c>
      <c r="Q174" s="10">
        <f>VLOOKUP(C174,Spisok!$A$5:$AC$1630,15,0)</f>
        <v>0</v>
      </c>
      <c r="R174" s="10">
        <f>VLOOKUP(C174,Spisok!$A$5:$AC$1630,17,0)</f>
        <v>0</v>
      </c>
      <c r="S174" s="10">
        <f>VLOOKUP(C174,Spisok!$A$5:$AC$1630,19,0)</f>
        <v>0</v>
      </c>
      <c r="T174" s="10">
        <f>VLOOKUP(C174,Spisok!$A$5:$AC$1630,21,0)</f>
        <v>0</v>
      </c>
      <c r="U174" s="10">
        <f>VLOOKUP(C174,Spisok!$A$5:$AC$1630,23,0)</f>
        <v>0</v>
      </c>
      <c r="V174" s="18">
        <f>VLOOKUP(C174,Spisok!$A$5:$AC$1630,25,0)</f>
        <v>0</v>
      </c>
      <c r="W174" s="16">
        <f>COUNTIFS(M174:V174,"&gt;0")</f>
        <v>1</v>
      </c>
    </row>
    <row r="175" spans="1:23" ht="12.75" customHeight="1">
      <c r="A175" s="13">
        <v>171</v>
      </c>
      <c r="B175" s="13">
        <v>116</v>
      </c>
      <c r="C175" s="46" t="s">
        <v>1074</v>
      </c>
      <c r="D175" s="46"/>
      <c r="E175" s="65">
        <f>VLOOKUP(C175,Spisok!$A$1:$AA$7829,5,0)</f>
        <v>1343.1077675557633</v>
      </c>
      <c r="F175" s="43">
        <f>VLOOKUP(C175,Spisok!$A$1:$AA$7829,2,0)</f>
        <v>0</v>
      </c>
      <c r="G175" s="44" t="str">
        <f>VLOOKUP(C175,Spisok!$A$1:$AA$7829,4,0)</f>
        <v>GBR</v>
      </c>
      <c r="H175" s="10">
        <v>18.381771681004416</v>
      </c>
      <c r="I175" s="10">
        <v>34.146341463414636</v>
      </c>
      <c r="J175" s="10">
        <v>67.50958268167814</v>
      </c>
      <c r="K175" s="10">
        <f>LARGE(M175:V175,1)+LARGE(M175:V175,2)+LARGE(M175:V175,3)+LARGE(M175:V175,4)+LARGE(M175:V175,5)</f>
        <v>21.659442724458206</v>
      </c>
      <c r="L175" s="5">
        <f>SUM(H175:K175)</f>
        <v>141.69713855055539</v>
      </c>
      <c r="M175" s="10">
        <f>VLOOKUP(C175,Spisok!$A$5:$AC$1630,7,0)</f>
        <v>21.659442724458206</v>
      </c>
      <c r="N175" s="10">
        <f>VLOOKUP(C175,Spisok!$A$5:$AC$1630,9,0)</f>
        <v>0</v>
      </c>
      <c r="O175" s="10">
        <f>VLOOKUP(C175,Spisok!$A$5:$AC$1630,11,0)</f>
        <v>0</v>
      </c>
      <c r="P175" s="10">
        <f>VLOOKUP(C175,Spisok!$A$5:$AC$1630,13,0)</f>
        <v>0</v>
      </c>
      <c r="Q175" s="10">
        <f>VLOOKUP(C175,Spisok!$A$5:$AC$1630,15,0)</f>
        <v>0</v>
      </c>
      <c r="R175" s="10">
        <f>VLOOKUP(C175,Spisok!$A$5:$AC$1630,17,0)</f>
        <v>0</v>
      </c>
      <c r="S175" s="10">
        <f>VLOOKUP(C175,Spisok!$A$5:$AC$1630,19,0)</f>
        <v>0</v>
      </c>
      <c r="T175" s="10">
        <f>VLOOKUP(C175,Spisok!$A$5:$AC$1630,21,0)</f>
        <v>0</v>
      </c>
      <c r="U175" s="10">
        <f>VLOOKUP(C175,Spisok!$A$5:$AC$1630,23,0)</f>
        <v>0</v>
      </c>
      <c r="V175" s="18">
        <f>VLOOKUP(C175,Spisok!$A$5:$AC$1630,25,0)</f>
        <v>0</v>
      </c>
      <c r="W175" s="16">
        <f>COUNTIFS(M175:V175,"&gt;0")</f>
        <v>1</v>
      </c>
    </row>
    <row r="176" spans="1:23" ht="12.75" customHeight="1">
      <c r="A176" s="13">
        <v>172</v>
      </c>
      <c r="B176" s="13">
        <v>149</v>
      </c>
      <c r="C176" s="46" t="s">
        <v>541</v>
      </c>
      <c r="D176" s="46"/>
      <c r="E176" s="65">
        <f>VLOOKUP(C176,Spisok!$A$1:$AA$7829,5,0)</f>
        <v>1372.0517236066835</v>
      </c>
      <c r="F176" s="43">
        <f>VLOOKUP(C176,Spisok!$A$1:$AA$7829,2,0)</f>
        <v>0</v>
      </c>
      <c r="G176" s="44" t="str">
        <f>VLOOKUP(C176,Spisok!$A$1:$AA$7829,4,0)</f>
        <v>LAT</v>
      </c>
      <c r="H176" s="10">
        <v>45.598412815665803</v>
      </c>
      <c r="I176" s="10">
        <v>44.327805927045752</v>
      </c>
      <c r="J176" s="10">
        <v>42.970890633711605</v>
      </c>
      <c r="K176" s="10">
        <f>LARGE(M176:V176,1)+LARGE(M176:V176,2)+LARGE(M176:V176,3)+LARGE(M176:V176,4)+LARGE(M176:V176,5)</f>
        <v>8.2981615841019902</v>
      </c>
      <c r="L176" s="5">
        <f>SUM(H176:K176)</f>
        <v>141.19527096052514</v>
      </c>
      <c r="M176" s="10">
        <f>VLOOKUP(C176,Spisok!$A$5:$AC$1630,7,0)</f>
        <v>0</v>
      </c>
      <c r="N176" s="10">
        <f>VLOOKUP(C176,Spisok!$A$5:$AC$1630,9,0)</f>
        <v>8.2981615841019902</v>
      </c>
      <c r="O176" s="10">
        <f>VLOOKUP(C176,Spisok!$A$5:$AC$1630,11,0)</f>
        <v>0</v>
      </c>
      <c r="P176" s="10">
        <f>VLOOKUP(C176,Spisok!$A$5:$AC$1630,13,0)</f>
        <v>0</v>
      </c>
      <c r="Q176" s="10">
        <f>VLOOKUP(C176,Spisok!$A$5:$AC$1630,15,0)</f>
        <v>0</v>
      </c>
      <c r="R176" s="10">
        <f>VLOOKUP(C176,Spisok!$A$5:$AC$1630,17,0)</f>
        <v>0</v>
      </c>
      <c r="S176" s="10">
        <f>VLOOKUP(C176,Spisok!$A$5:$AC$1630,19,0)</f>
        <v>0</v>
      </c>
      <c r="T176" s="10">
        <f>VLOOKUP(C176,Spisok!$A$5:$AC$1630,21,0)</f>
        <v>0</v>
      </c>
      <c r="U176" s="10">
        <f>VLOOKUP(C176,Spisok!$A$5:$AC$1630,23,0)</f>
        <v>0</v>
      </c>
      <c r="V176" s="18">
        <f>VLOOKUP(C176,Spisok!$A$5:$AC$1630,25,0)</f>
        <v>0</v>
      </c>
      <c r="W176" s="16">
        <f>COUNTIFS(M176:V176,"&gt;0")</f>
        <v>1</v>
      </c>
    </row>
    <row r="177" spans="1:23" ht="12.75" customHeight="1">
      <c r="A177" s="13">
        <v>173</v>
      </c>
      <c r="B177" s="13">
        <v>84</v>
      </c>
      <c r="C177" s="60" t="s">
        <v>176</v>
      </c>
      <c r="D177" s="60" t="s">
        <v>624</v>
      </c>
      <c r="E177" s="65">
        <f>VLOOKUP(C177,Spisok!$A$1:$AA$7829,5,0)</f>
        <v>1596.9260809342265</v>
      </c>
      <c r="F177" s="43">
        <f>VLOOKUP(C177,Spisok!$A$1:$AA$7829,2,0)</f>
        <v>0</v>
      </c>
      <c r="G177" s="44" t="str">
        <f>VLOOKUP(C177,Spisok!$A$1:$AA$7829,4,0)</f>
        <v>LAT</v>
      </c>
      <c r="H177" s="10">
        <v>43.139317363872294</v>
      </c>
      <c r="I177" s="10">
        <v>59.163594938456754</v>
      </c>
      <c r="J177" s="10">
        <v>0</v>
      </c>
      <c r="K177" s="10">
        <f>LARGE(M177:V177,1)+LARGE(M177:V177,2)+LARGE(M177:V177,3)+LARGE(M177:V177,4)+LARGE(M177:V177,5)</f>
        <v>36.791478988223687</v>
      </c>
      <c r="L177" s="5">
        <f>SUM(H177:K177)</f>
        <v>139.09439129055272</v>
      </c>
      <c r="M177" s="10">
        <f>VLOOKUP(C177,Spisok!$A$5:$AC$1630,7,0)</f>
        <v>0</v>
      </c>
      <c r="N177" s="10">
        <f>VLOOKUP(C177,Spisok!$A$5:$AC$1630,9,0)</f>
        <v>36.791478988223687</v>
      </c>
      <c r="O177" s="10">
        <f>VLOOKUP(C177,Spisok!$A$5:$AC$1630,11,0)</f>
        <v>0</v>
      </c>
      <c r="P177" s="10">
        <f>VLOOKUP(C177,Spisok!$A$5:$AC$1630,13,0)</f>
        <v>0</v>
      </c>
      <c r="Q177" s="10">
        <f>VLOOKUP(C177,Spisok!$A$5:$AC$1630,15,0)</f>
        <v>0</v>
      </c>
      <c r="R177" s="10">
        <f>VLOOKUP(C177,Spisok!$A$5:$AC$1630,17,0)</f>
        <v>0</v>
      </c>
      <c r="S177" s="10">
        <f>VLOOKUP(C177,Spisok!$A$5:$AC$1630,19,0)</f>
        <v>0</v>
      </c>
      <c r="T177" s="10">
        <f>VLOOKUP(C177,Spisok!$A$5:$AC$1630,21,0)</f>
        <v>0</v>
      </c>
      <c r="U177" s="10">
        <f>VLOOKUP(C177,Spisok!$A$5:$AC$1630,23,0)</f>
        <v>0</v>
      </c>
      <c r="V177" s="18">
        <f>VLOOKUP(C177,Spisok!$A$5:$AC$1630,25,0)</f>
        <v>0</v>
      </c>
      <c r="W177" s="16">
        <f>COUNTIFS(M177:V177,"&gt;0")</f>
        <v>1</v>
      </c>
    </row>
    <row r="178" spans="1:23" ht="12.75" customHeight="1">
      <c r="A178" s="13">
        <v>174</v>
      </c>
      <c r="B178" s="13"/>
      <c r="C178" s="60" t="s">
        <v>551</v>
      </c>
      <c r="D178" s="60" t="s">
        <v>576</v>
      </c>
      <c r="E178" s="69">
        <f>VLOOKUP(C178,Spisok!$A$1:$AA$7829,5,0)</f>
        <v>1629.5583024101879</v>
      </c>
      <c r="F178" s="43">
        <f>VLOOKUP(C178,Spisok!$A$1:$AA$7829,2,0)</f>
        <v>0</v>
      </c>
      <c r="G178" s="44" t="str">
        <f>VLOOKUP(C178,Spisok!$A$1:$AA$7829,4,0)</f>
        <v>USA</v>
      </c>
      <c r="H178" s="10">
        <v>57.453166302723822</v>
      </c>
      <c r="I178" s="10">
        <v>80.380380380380373</v>
      </c>
      <c r="J178" s="10">
        <v>0</v>
      </c>
      <c r="K178" s="10">
        <f>LARGE(M178:V178,1)+LARGE(M178:V178,2)+LARGE(M178:V178,3)+LARGE(M178:V178,4)+LARGE(M178:V178,5)</f>
        <v>0</v>
      </c>
      <c r="L178" s="5">
        <f>SUM(H178:K178)</f>
        <v>137.8335466831042</v>
      </c>
      <c r="M178" s="10">
        <f>VLOOKUP(C178,Spisok!$A$5:$AC$1630,7,0)</f>
        <v>0</v>
      </c>
      <c r="N178" s="10">
        <f>VLOOKUP(C178,Spisok!$A$5:$AC$1630,9,0)</f>
        <v>0</v>
      </c>
      <c r="O178" s="10">
        <f>VLOOKUP(C178,Spisok!$A$5:$AC$1630,11,0)</f>
        <v>0</v>
      </c>
      <c r="P178" s="10">
        <f>VLOOKUP(C178,Spisok!$A$5:$AC$1630,13,0)</f>
        <v>0</v>
      </c>
      <c r="Q178" s="10">
        <f>VLOOKUP(C178,Spisok!$A$5:$AC$1630,15,0)</f>
        <v>0</v>
      </c>
      <c r="R178" s="10">
        <f>VLOOKUP(C178,Spisok!$A$5:$AC$1630,17,0)</f>
        <v>0</v>
      </c>
      <c r="S178" s="10">
        <f>VLOOKUP(C178,Spisok!$A$5:$AC$1630,19,0)</f>
        <v>0</v>
      </c>
      <c r="T178" s="10">
        <f>VLOOKUP(C178,Spisok!$A$5:$AC$1630,21,0)</f>
        <v>0</v>
      </c>
      <c r="U178" s="10">
        <f>VLOOKUP(C178,Spisok!$A$5:$AC$1630,23,0)</f>
        <v>0</v>
      </c>
      <c r="V178" s="18">
        <f>VLOOKUP(C178,Spisok!$A$5:$AC$1630,25,0)</f>
        <v>0</v>
      </c>
      <c r="W178" s="16">
        <f>COUNTIFS(M178:V178,"&gt;0")</f>
        <v>0</v>
      </c>
    </row>
    <row r="179" spans="1:23" ht="12.75" customHeight="1">
      <c r="A179" s="13">
        <v>175</v>
      </c>
      <c r="B179" s="13"/>
      <c r="C179" s="46" t="s">
        <v>156</v>
      </c>
      <c r="D179" s="46"/>
      <c r="E179" s="65">
        <f>VLOOKUP(C179,Spisok!$A$1:$AA$7829,5,0)</f>
        <v>1738.0081300810164</v>
      </c>
      <c r="F179" s="43">
        <f>VLOOKUP(C179,Spisok!$A$1:$AA$7829,2,0)</f>
        <v>0</v>
      </c>
      <c r="G179" s="44" t="str">
        <f>VLOOKUP(C179,Spisok!$A$1:$AA$7829,4,0)</f>
        <v>LAT</v>
      </c>
      <c r="H179" s="10"/>
      <c r="I179" s="10">
        <v>119.06419080644869</v>
      </c>
      <c r="J179" s="10">
        <v>18.336425216264885</v>
      </c>
      <c r="K179" s="10">
        <f>LARGE(M179:V179,1)+LARGE(M179:V179,2)+LARGE(M179:V179,3)+LARGE(M179:V179,4)+LARGE(M179:V179,5)</f>
        <v>0</v>
      </c>
      <c r="L179" s="5">
        <f>SUM(H179:K179)</f>
        <v>137.40061602271356</v>
      </c>
      <c r="M179" s="10">
        <f>VLOOKUP(C179,Spisok!$A$5:$AC$1630,7,0)</f>
        <v>0</v>
      </c>
      <c r="N179" s="10">
        <f>VLOOKUP(C179,Spisok!$A$5:$AC$1630,9,0)</f>
        <v>0</v>
      </c>
      <c r="O179" s="10">
        <f>VLOOKUP(C179,Spisok!$A$5:$AC$1630,11,0)</f>
        <v>0</v>
      </c>
      <c r="P179" s="10">
        <f>VLOOKUP(C179,Spisok!$A$5:$AC$1630,13,0)</f>
        <v>0</v>
      </c>
      <c r="Q179" s="10">
        <f>VLOOKUP(C179,Spisok!$A$5:$AC$1630,15,0)</f>
        <v>0</v>
      </c>
      <c r="R179" s="10">
        <f>VLOOKUP(C179,Spisok!$A$5:$AC$1630,17,0)</f>
        <v>0</v>
      </c>
      <c r="S179" s="10">
        <f>VLOOKUP(C179,Spisok!$A$5:$AC$1630,19,0)</f>
        <v>0</v>
      </c>
      <c r="T179" s="10">
        <f>VLOOKUP(C179,Spisok!$A$5:$AC$1630,21,0)</f>
        <v>0</v>
      </c>
      <c r="U179" s="10">
        <f>VLOOKUP(C179,Spisok!$A$5:$AC$1630,23,0)</f>
        <v>0</v>
      </c>
      <c r="V179" s="18">
        <f>VLOOKUP(C179,Spisok!$A$5:$AC$1630,25,0)</f>
        <v>0</v>
      </c>
      <c r="W179" s="16">
        <f>COUNTIFS(M179:V179,"&gt;0")</f>
        <v>0</v>
      </c>
    </row>
    <row r="180" spans="1:23" ht="12.75" customHeight="1">
      <c r="A180" s="13">
        <v>176</v>
      </c>
      <c r="B180" s="13">
        <v>75</v>
      </c>
      <c r="C180" s="46" t="s">
        <v>1053</v>
      </c>
      <c r="D180" s="46"/>
      <c r="E180" s="65">
        <f>VLOOKUP(C180,Spisok!$A$1:$AA$7829,5,0)</f>
        <v>1533.4075116740134</v>
      </c>
      <c r="F180" s="43">
        <f>VLOOKUP(C180,Spisok!$A$1:$AA$7829,2,0)</f>
        <v>0</v>
      </c>
      <c r="G180" s="44" t="str">
        <f>VLOOKUP(C180,Spisok!$A$1:$AA$7829,4,0)</f>
        <v>LAT</v>
      </c>
      <c r="H180" s="10">
        <v>46.94605991535704</v>
      </c>
      <c r="I180" s="10">
        <v>0</v>
      </c>
      <c r="J180" s="10">
        <v>47.70650027870245</v>
      </c>
      <c r="K180" s="10">
        <f>LARGE(M180:V180,1)+LARGE(M180:V180,2)+LARGE(M180:V180,3)+LARGE(M180:V180,4)+LARGE(M180:V180,5)</f>
        <v>41.380495366930418</v>
      </c>
      <c r="L180" s="5">
        <f>SUM(H180:K180)</f>
        <v>136.03305556098991</v>
      </c>
      <c r="M180" s="10">
        <f>VLOOKUP(C180,Spisok!$A$5:$AC$1630,7,0)</f>
        <v>0</v>
      </c>
      <c r="N180" s="10">
        <f>VLOOKUP(C180,Spisok!$A$5:$AC$1630,9,0)</f>
        <v>41.380495366930418</v>
      </c>
      <c r="O180" s="10">
        <f>VLOOKUP(C180,Spisok!$A$5:$AC$1630,11,0)</f>
        <v>0</v>
      </c>
      <c r="P180" s="10">
        <f>VLOOKUP(C180,Spisok!$A$5:$AC$1630,13,0)</f>
        <v>0</v>
      </c>
      <c r="Q180" s="10">
        <f>VLOOKUP(C180,Spisok!$A$5:$AC$1630,15,0)</f>
        <v>0</v>
      </c>
      <c r="R180" s="10">
        <f>VLOOKUP(C180,Spisok!$A$5:$AC$1630,17,0)</f>
        <v>0</v>
      </c>
      <c r="S180" s="10">
        <f>VLOOKUP(C180,Spisok!$A$5:$AC$1630,19,0)</f>
        <v>0</v>
      </c>
      <c r="T180" s="10">
        <f>VLOOKUP(C180,Spisok!$A$5:$AC$1630,21,0)</f>
        <v>0</v>
      </c>
      <c r="U180" s="10">
        <f>VLOOKUP(C180,Spisok!$A$5:$AC$1630,23,0)</f>
        <v>0</v>
      </c>
      <c r="V180" s="18">
        <f>VLOOKUP(C180,Spisok!$A$5:$AC$1630,25,0)</f>
        <v>0</v>
      </c>
      <c r="W180" s="16">
        <f>COUNTIFS(M180:V180,"&gt;0")</f>
        <v>1</v>
      </c>
    </row>
    <row r="181" spans="1:23" ht="12.75" customHeight="1">
      <c r="A181" s="13">
        <v>177</v>
      </c>
      <c r="B181" s="13"/>
      <c r="C181" s="60" t="s">
        <v>845</v>
      </c>
      <c r="D181" s="60"/>
      <c r="E181" s="65">
        <f>VLOOKUP(C181,Spisok!$A$1:$AA$7829,5,0)</f>
        <v>1349</v>
      </c>
      <c r="F181" s="43">
        <f>VLOOKUP(C181,Spisok!$A$1:$AA$7829,2,0)</f>
        <v>0</v>
      </c>
      <c r="G181" s="44" t="str">
        <f>VLOOKUP(C181,Spisok!$A$1:$AA$7829,4,0)</f>
        <v>LAT</v>
      </c>
      <c r="H181" s="10">
        <v>18.204505959246443</v>
      </c>
      <c r="I181" s="10">
        <v>65.30176250667617</v>
      </c>
      <c r="J181" s="10">
        <v>52.134839460660714</v>
      </c>
      <c r="K181" s="10">
        <f>LARGE(M181:V181,1)+LARGE(M181:V181,2)+LARGE(M181:V181,3)+LARGE(M181:V181,4)+LARGE(M181:V181,5)</f>
        <v>0</v>
      </c>
      <c r="L181" s="5">
        <f>SUM(H181:K181)</f>
        <v>135.64110792658335</v>
      </c>
      <c r="M181" s="10">
        <f>VLOOKUP(C181,Spisok!$A$5:$AC$1630,7,0)</f>
        <v>0</v>
      </c>
      <c r="N181" s="10">
        <f>VLOOKUP(C181,Spisok!$A$5:$AC$1630,9,0)</f>
        <v>0</v>
      </c>
      <c r="O181" s="10">
        <f>VLOOKUP(C181,Spisok!$A$5:$AC$1630,11,0)</f>
        <v>0</v>
      </c>
      <c r="P181" s="10">
        <f>VLOOKUP(C181,Spisok!$A$5:$AC$1630,13,0)</f>
        <v>0</v>
      </c>
      <c r="Q181" s="10">
        <f>VLOOKUP(C181,Spisok!$A$5:$AC$1630,15,0)</f>
        <v>0</v>
      </c>
      <c r="R181" s="10">
        <f>VLOOKUP(C181,Spisok!$A$5:$AC$1630,17,0)</f>
        <v>0</v>
      </c>
      <c r="S181" s="10">
        <f>VLOOKUP(C181,Spisok!$A$5:$AC$1630,19,0)</f>
        <v>0</v>
      </c>
      <c r="T181" s="10">
        <f>VLOOKUP(C181,Spisok!$A$5:$AC$1630,21,0)</f>
        <v>0</v>
      </c>
      <c r="U181" s="10">
        <f>VLOOKUP(C181,Spisok!$A$5:$AC$1630,23,0)</f>
        <v>0</v>
      </c>
      <c r="V181" s="18">
        <f>VLOOKUP(C181,Spisok!$A$5:$AC$1630,25,0)</f>
        <v>0</v>
      </c>
      <c r="W181" s="16">
        <f>COUNTIFS(M181:V181,"&gt;0")</f>
        <v>0</v>
      </c>
    </row>
    <row r="182" spans="1:23" ht="12.75" customHeight="1">
      <c r="A182" s="13">
        <v>178</v>
      </c>
      <c r="B182" s="13"/>
      <c r="C182" s="46" t="s">
        <v>1123</v>
      </c>
      <c r="D182" s="46"/>
      <c r="E182" s="65">
        <f>VLOOKUP(C182,Spisok!$A$1:$AA$7829,5,0)</f>
        <v>1564.949179392604</v>
      </c>
      <c r="F182" s="43">
        <f>VLOOKUP(C182,Spisok!$A$1:$AA$7829,2,0)</f>
        <v>0</v>
      </c>
      <c r="G182" s="44" t="str">
        <f>VLOOKUP(C182,Spisok!$A$1:$AA$7829,4,0)</f>
        <v>LAT</v>
      </c>
      <c r="H182" s="10"/>
      <c r="I182" s="10">
        <v>90.496230125598458</v>
      </c>
      <c r="J182" s="10">
        <v>44.489252284583223</v>
      </c>
      <c r="K182" s="10">
        <f>LARGE(M182:V182,1)+LARGE(M182:V182,2)+LARGE(M182:V182,3)+LARGE(M182:V182,4)+LARGE(M182:V182,5)</f>
        <v>0</v>
      </c>
      <c r="L182" s="5">
        <f>SUM(H182:K182)</f>
        <v>134.98548241018167</v>
      </c>
      <c r="M182" s="10">
        <f>VLOOKUP(C182,Spisok!$A$5:$AC$1630,7,0)</f>
        <v>0</v>
      </c>
      <c r="N182" s="10">
        <f>VLOOKUP(C182,Spisok!$A$5:$AC$1630,9,0)</f>
        <v>0</v>
      </c>
      <c r="O182" s="10">
        <f>VLOOKUP(C182,Spisok!$A$5:$AC$1630,11,0)</f>
        <v>0</v>
      </c>
      <c r="P182" s="10">
        <f>VLOOKUP(C182,Spisok!$A$5:$AC$1630,13,0)</f>
        <v>0</v>
      </c>
      <c r="Q182" s="10">
        <f>VLOOKUP(C182,Spisok!$A$5:$AC$1630,15,0)</f>
        <v>0</v>
      </c>
      <c r="R182" s="10">
        <f>VLOOKUP(C182,Spisok!$A$5:$AC$1630,17,0)</f>
        <v>0</v>
      </c>
      <c r="S182" s="10">
        <f>VLOOKUP(C182,Spisok!$A$5:$AC$1630,19,0)</f>
        <v>0</v>
      </c>
      <c r="T182" s="10">
        <f>VLOOKUP(C182,Spisok!$A$5:$AC$1630,21,0)</f>
        <v>0</v>
      </c>
      <c r="U182" s="10">
        <f>VLOOKUP(C182,Spisok!$A$5:$AC$1630,23,0)</f>
        <v>0</v>
      </c>
      <c r="V182" s="18">
        <f>VLOOKUP(C182,Spisok!$A$5:$AC$1630,25,0)</f>
        <v>0</v>
      </c>
      <c r="W182" s="16">
        <f>COUNTIFS(M182:V182,"&gt;0")</f>
        <v>0</v>
      </c>
    </row>
    <row r="183" spans="1:23" ht="12.75" customHeight="1">
      <c r="A183" s="13">
        <v>179</v>
      </c>
      <c r="B183" s="13">
        <v>155</v>
      </c>
      <c r="C183" s="60" t="s">
        <v>800</v>
      </c>
      <c r="D183" s="60"/>
      <c r="E183" s="65">
        <f>VLOOKUP(C183,Spisok!$A$1:$AA$7829,5,0)</f>
        <v>1311.0748747873799</v>
      </c>
      <c r="F183" s="43">
        <f>VLOOKUP(C183,Spisok!$A$1:$AA$7829,2,0)</f>
        <v>0</v>
      </c>
      <c r="G183" s="44" t="str">
        <f>VLOOKUP(C183,Spisok!$A$1:$AA$7829,4,0)</f>
        <v>POL</v>
      </c>
      <c r="H183" s="10">
        <v>24.508617364899631</v>
      </c>
      <c r="I183" s="10">
        <v>27.388403064577126</v>
      </c>
      <c r="J183" s="10">
        <v>75.712123707610985</v>
      </c>
      <c r="K183" s="10">
        <f>LARGE(M183:V183,1)+LARGE(M183:V183,2)+LARGE(M183:V183,3)+LARGE(M183:V183,4)+LARGE(M183:V183,5)</f>
        <v>6.0978288417673392</v>
      </c>
      <c r="L183" s="5">
        <f>SUM(H183:K183)</f>
        <v>133.70697297885508</v>
      </c>
      <c r="M183" s="10">
        <f>VLOOKUP(C183,Spisok!$A$5:$AC$1630,7,0)</f>
        <v>6.0978288417673392</v>
      </c>
      <c r="N183" s="10">
        <f>VLOOKUP(C183,Spisok!$A$5:$AC$1630,9,0)</f>
        <v>0</v>
      </c>
      <c r="O183" s="10">
        <f>VLOOKUP(C183,Spisok!$A$5:$AC$1630,11,0)</f>
        <v>0</v>
      </c>
      <c r="P183" s="10">
        <f>VLOOKUP(C183,Spisok!$A$5:$AC$1630,13,0)</f>
        <v>0</v>
      </c>
      <c r="Q183" s="10">
        <f>VLOOKUP(C183,Spisok!$A$5:$AC$1630,15,0)</f>
        <v>0</v>
      </c>
      <c r="R183" s="10">
        <f>VLOOKUP(C183,Spisok!$A$5:$AC$1630,17,0)</f>
        <v>0</v>
      </c>
      <c r="S183" s="10">
        <f>VLOOKUP(C183,Spisok!$A$5:$AC$1630,19,0)</f>
        <v>0</v>
      </c>
      <c r="T183" s="10">
        <f>VLOOKUP(C183,Spisok!$A$5:$AC$1630,21,0)</f>
        <v>0</v>
      </c>
      <c r="U183" s="10">
        <f>VLOOKUP(C183,Spisok!$A$5:$AC$1630,23,0)</f>
        <v>0</v>
      </c>
      <c r="V183" s="18">
        <f>VLOOKUP(C183,Spisok!$A$5:$AC$1630,25,0)</f>
        <v>0</v>
      </c>
      <c r="W183" s="16">
        <f>COUNTIFS(M183:V183,"&gt;0")</f>
        <v>1</v>
      </c>
    </row>
    <row r="184" spans="1:23" ht="12.75" customHeight="1">
      <c r="A184" s="13">
        <v>180</v>
      </c>
      <c r="B184" s="13">
        <v>113</v>
      </c>
      <c r="C184" s="60" t="s">
        <v>594</v>
      </c>
      <c r="D184" s="60" t="s">
        <v>637</v>
      </c>
      <c r="E184" s="65">
        <f>VLOOKUP(C184,Spisok!$A$1:$AA$7829,5,0)</f>
        <v>1427.817692507286</v>
      </c>
      <c r="F184" s="43">
        <f>VLOOKUP(C184,Spisok!$A$1:$AA$7829,2,0)</f>
        <v>0</v>
      </c>
      <c r="G184" s="44" t="str">
        <f>VLOOKUP(C184,Spisok!$A$1:$AA$7829,4,0)</f>
        <v>LAT</v>
      </c>
      <c r="H184" s="10">
        <v>64.712220491450111</v>
      </c>
      <c r="I184" s="10">
        <v>28.965894933988846</v>
      </c>
      <c r="J184" s="10">
        <v>15.667288494199267</v>
      </c>
      <c r="K184" s="10">
        <f>LARGE(M184:V184,1)+LARGE(M184:V184,2)+LARGE(M184:V184,3)+LARGE(M184:V184,4)+LARGE(M184:V184,5)</f>
        <v>23.608360667816861</v>
      </c>
      <c r="L184" s="5">
        <f>SUM(H184:K184)</f>
        <v>132.95376458745508</v>
      </c>
      <c r="M184" s="10">
        <f>VLOOKUP(C184,Spisok!$A$5:$AC$1630,7,0)</f>
        <v>0</v>
      </c>
      <c r="N184" s="10">
        <f>VLOOKUP(C184,Spisok!$A$5:$AC$1630,9,0)</f>
        <v>23.608360667816861</v>
      </c>
      <c r="O184" s="10">
        <f>VLOOKUP(C184,Spisok!$A$5:$AC$1630,11,0)</f>
        <v>0</v>
      </c>
      <c r="P184" s="10">
        <f>VLOOKUP(C184,Spisok!$A$5:$AC$1630,13,0)</f>
        <v>0</v>
      </c>
      <c r="Q184" s="10">
        <f>VLOOKUP(C184,Spisok!$A$5:$AC$1630,15,0)</f>
        <v>0</v>
      </c>
      <c r="R184" s="10">
        <f>VLOOKUP(C184,Spisok!$A$5:$AC$1630,17,0)</f>
        <v>0</v>
      </c>
      <c r="S184" s="10">
        <f>VLOOKUP(C184,Spisok!$A$5:$AC$1630,19,0)</f>
        <v>0</v>
      </c>
      <c r="T184" s="10">
        <f>VLOOKUP(C184,Spisok!$A$5:$AC$1630,21,0)</f>
        <v>0</v>
      </c>
      <c r="U184" s="10">
        <f>VLOOKUP(C184,Spisok!$A$5:$AC$1630,23,0)</f>
        <v>0</v>
      </c>
      <c r="V184" s="18">
        <f>VLOOKUP(C184,Spisok!$A$5:$AC$1630,25,0)</f>
        <v>0</v>
      </c>
      <c r="W184" s="16">
        <f>COUNTIFS(M184:V184,"&gt;0")</f>
        <v>1</v>
      </c>
    </row>
    <row r="185" spans="1:23" ht="12.75" customHeight="1">
      <c r="A185" s="13">
        <v>181</v>
      </c>
      <c r="B185" s="13"/>
      <c r="C185" s="46" t="s">
        <v>782</v>
      </c>
      <c r="D185" s="46"/>
      <c r="E185" s="69">
        <f>VLOOKUP(C185,Spisok!$A$1:$AA$7829,5,0)</f>
        <v>1670.5018147110486</v>
      </c>
      <c r="F185" s="43">
        <f>VLOOKUP(C185,Spisok!$A$1:$AA$7829,2,0)</f>
        <v>0</v>
      </c>
      <c r="G185" s="44" t="str">
        <f>VLOOKUP(C185,Spisok!$A$1:$AA$7829,4,0)</f>
        <v>LAT</v>
      </c>
      <c r="H185" s="10"/>
      <c r="I185" s="10">
        <v>132.44754636398739</v>
      </c>
      <c r="J185" s="10">
        <v>0</v>
      </c>
      <c r="K185" s="10">
        <f>LARGE(M185:V185,1)+LARGE(M185:V185,2)+LARGE(M185:V185,3)+LARGE(M185:V185,4)+LARGE(M185:V185,5)</f>
        <v>0</v>
      </c>
      <c r="L185" s="5">
        <f>SUM(H185:K185)</f>
        <v>132.44754636398739</v>
      </c>
      <c r="M185" s="10">
        <f>VLOOKUP(C185,Spisok!$A$5:$AC$1630,7,0)</f>
        <v>0</v>
      </c>
      <c r="N185" s="10">
        <f>VLOOKUP(C185,Spisok!$A$5:$AC$1630,9,0)</f>
        <v>0</v>
      </c>
      <c r="O185" s="10">
        <f>VLOOKUP(C185,Spisok!$A$5:$AC$1630,11,0)</f>
        <v>0</v>
      </c>
      <c r="P185" s="10">
        <f>VLOOKUP(C185,Spisok!$A$5:$AC$1630,13,0)</f>
        <v>0</v>
      </c>
      <c r="Q185" s="10">
        <f>VLOOKUP(C185,Spisok!$A$5:$AC$1630,15,0)</f>
        <v>0</v>
      </c>
      <c r="R185" s="10">
        <f>VLOOKUP(C185,Spisok!$A$5:$AC$1630,17,0)</f>
        <v>0</v>
      </c>
      <c r="S185" s="10">
        <f>VLOOKUP(C185,Spisok!$A$5:$AC$1630,19,0)</f>
        <v>0</v>
      </c>
      <c r="T185" s="10">
        <f>VLOOKUP(C185,Spisok!$A$5:$AC$1630,21,0)</f>
        <v>0</v>
      </c>
      <c r="U185" s="10">
        <f>VLOOKUP(C185,Spisok!$A$5:$AC$1630,23,0)</f>
        <v>0</v>
      </c>
      <c r="V185" s="18">
        <f>VLOOKUP(C185,Spisok!$A$5:$AC$1630,25,0)</f>
        <v>0</v>
      </c>
      <c r="W185" s="16">
        <f>COUNTIFS(M185:V185,"&gt;0")</f>
        <v>0</v>
      </c>
    </row>
    <row r="186" spans="1:23" ht="12.75" customHeight="1">
      <c r="A186" s="13">
        <v>182</v>
      </c>
      <c r="B186" s="13"/>
      <c r="C186" s="60" t="s">
        <v>788</v>
      </c>
      <c r="D186" s="60"/>
      <c r="E186" s="69">
        <f>VLOOKUP(C186,Spisok!$A$1:$AA$7829,5,0)</f>
        <v>1672</v>
      </c>
      <c r="F186" s="43">
        <f>VLOOKUP(C186,Spisok!$A$1:$AA$7829,2,0)</f>
        <v>0</v>
      </c>
      <c r="G186" s="44" t="str">
        <f>VLOOKUP(C186,Spisok!$A$1:$AA$7829,4,0)</f>
        <v>LAT</v>
      </c>
      <c r="H186" s="10">
        <v>70.02469783221207</v>
      </c>
      <c r="I186" s="10">
        <v>61.111896051726113</v>
      </c>
      <c r="J186" s="10">
        <v>0</v>
      </c>
      <c r="K186" s="10">
        <f>LARGE(M186:V186,1)+LARGE(M186:V186,2)+LARGE(M186:V186,3)+LARGE(M186:V186,4)+LARGE(M186:V186,5)</f>
        <v>0</v>
      </c>
      <c r="L186" s="5">
        <f>SUM(H186:K186)</f>
        <v>131.13659388393819</v>
      </c>
      <c r="M186" s="10">
        <f>VLOOKUP(C186,Spisok!$A$5:$AC$1630,7,0)</f>
        <v>0</v>
      </c>
      <c r="N186" s="10">
        <f>VLOOKUP(C186,Spisok!$A$5:$AC$1630,9,0)</f>
        <v>0</v>
      </c>
      <c r="O186" s="10">
        <f>VLOOKUP(C186,Spisok!$A$5:$AC$1630,11,0)</f>
        <v>0</v>
      </c>
      <c r="P186" s="10">
        <f>VLOOKUP(C186,Spisok!$A$5:$AC$1630,13,0)</f>
        <v>0</v>
      </c>
      <c r="Q186" s="10">
        <f>VLOOKUP(C186,Spisok!$A$5:$AC$1630,15,0)</f>
        <v>0</v>
      </c>
      <c r="R186" s="10">
        <f>VLOOKUP(C186,Spisok!$A$5:$AC$1630,17,0)</f>
        <v>0</v>
      </c>
      <c r="S186" s="10">
        <f>VLOOKUP(C186,Spisok!$A$5:$AC$1630,19,0)</f>
        <v>0</v>
      </c>
      <c r="T186" s="10">
        <f>VLOOKUP(C186,Spisok!$A$5:$AC$1630,21,0)</f>
        <v>0</v>
      </c>
      <c r="U186" s="10">
        <f>VLOOKUP(C186,Spisok!$A$5:$AC$1630,23,0)</f>
        <v>0</v>
      </c>
      <c r="V186" s="18">
        <f>VLOOKUP(C186,Spisok!$A$5:$AC$1630,25,0)</f>
        <v>0</v>
      </c>
      <c r="W186" s="16">
        <f>COUNTIFS(M186:V186,"&gt;0")</f>
        <v>0</v>
      </c>
    </row>
    <row r="187" spans="1:23" ht="12.75" customHeight="1">
      <c r="A187" s="13">
        <v>183</v>
      </c>
      <c r="B187" s="13">
        <v>63</v>
      </c>
      <c r="C187" s="46" t="s">
        <v>1164</v>
      </c>
      <c r="D187" s="46"/>
      <c r="E187" s="65">
        <f>VLOOKUP(C187,Spisok!$A$1:$AA$7829,5,0)</f>
        <v>1545.6084858199961</v>
      </c>
      <c r="F187" s="43">
        <f>VLOOKUP(C187,Spisok!$A$1:$AA$7829,2,0)</f>
        <v>0</v>
      </c>
      <c r="G187" s="44" t="str">
        <f>VLOOKUP(C187,Spisok!$A$1:$AA$7829,4,0)</f>
        <v>LAT</v>
      </c>
      <c r="H187" s="10"/>
      <c r="I187" s="10">
        <v>36.475136266644228</v>
      </c>
      <c r="J187" s="10">
        <v>45.24377724986784</v>
      </c>
      <c r="K187" s="10">
        <f>LARGE(M187:V187,1)+LARGE(M187:V187,2)+LARGE(M187:V187,3)+LARGE(M187:V187,4)+LARGE(M187:V187,5)</f>
        <v>49.119069871889145</v>
      </c>
      <c r="L187" s="5">
        <f>SUM(H187:K187)</f>
        <v>130.8379833884012</v>
      </c>
      <c r="M187" s="10">
        <f>VLOOKUP(C187,Spisok!$A$5:$AC$1630,7,0)</f>
        <v>0</v>
      </c>
      <c r="N187" s="10">
        <f>VLOOKUP(C187,Spisok!$A$5:$AC$1630,9,0)</f>
        <v>49.119069871889145</v>
      </c>
      <c r="O187" s="10">
        <f>VLOOKUP(C187,Spisok!$A$5:$AC$1630,11,0)</f>
        <v>0</v>
      </c>
      <c r="P187" s="10">
        <f>VLOOKUP(C187,Spisok!$A$5:$AC$1630,13,0)</f>
        <v>0</v>
      </c>
      <c r="Q187" s="10">
        <f>VLOOKUP(C187,Spisok!$A$5:$AC$1630,15,0)</f>
        <v>0</v>
      </c>
      <c r="R187" s="10">
        <f>VLOOKUP(C187,Spisok!$A$5:$AC$1630,17,0)</f>
        <v>0</v>
      </c>
      <c r="S187" s="10">
        <f>VLOOKUP(C187,Spisok!$A$5:$AC$1630,19,0)</f>
        <v>0</v>
      </c>
      <c r="T187" s="10">
        <f>VLOOKUP(C187,Spisok!$A$5:$AC$1630,21,0)</f>
        <v>0</v>
      </c>
      <c r="U187" s="10">
        <f>VLOOKUP(C187,Spisok!$A$5:$AC$1630,23,0)</f>
        <v>0</v>
      </c>
      <c r="V187" s="18">
        <f>VLOOKUP(C187,Spisok!$A$5:$AC$1630,25,0)</f>
        <v>0</v>
      </c>
      <c r="W187" s="16">
        <f>COUNTIFS(M187:V187,"&gt;0")</f>
        <v>1</v>
      </c>
    </row>
    <row r="188" spans="1:23" ht="12.75" customHeight="1">
      <c r="A188" s="13">
        <v>184</v>
      </c>
      <c r="B188" s="13"/>
      <c r="C188" s="60" t="s">
        <v>844</v>
      </c>
      <c r="D188" s="60"/>
      <c r="E188" s="65">
        <f>VLOOKUP(C188,Spisok!$A$1:$AA$7829,5,0)</f>
        <v>1507.3321546458446</v>
      </c>
      <c r="F188" s="43">
        <f>VLOOKUP(C188,Spisok!$A$1:$AA$7829,2,0)</f>
        <v>0</v>
      </c>
      <c r="G188" s="44" t="str">
        <f>VLOOKUP(C188,Spisok!$A$1:$AA$7829,4,0)</f>
        <v>LAT</v>
      </c>
      <c r="H188" s="10">
        <v>42.630222887648699</v>
      </c>
      <c r="I188" s="10">
        <v>41.675104269353099</v>
      </c>
      <c r="J188" s="10">
        <v>45.728929338494986</v>
      </c>
      <c r="K188" s="10">
        <f>LARGE(M188:V188,1)+LARGE(M188:V188,2)+LARGE(M188:V188,3)+LARGE(M188:V188,4)+LARGE(M188:V188,5)</f>
        <v>0</v>
      </c>
      <c r="L188" s="5">
        <f>SUM(H188:K188)</f>
        <v>130.03425649549678</v>
      </c>
      <c r="M188" s="10">
        <f>VLOOKUP(C188,Spisok!$A$5:$AC$1630,7,0)</f>
        <v>0</v>
      </c>
      <c r="N188" s="10">
        <f>VLOOKUP(C188,Spisok!$A$5:$AC$1630,9,0)</f>
        <v>0</v>
      </c>
      <c r="O188" s="10">
        <f>VLOOKUP(C188,Spisok!$A$5:$AC$1630,11,0)</f>
        <v>0</v>
      </c>
      <c r="P188" s="10">
        <f>VLOOKUP(C188,Spisok!$A$5:$AC$1630,13,0)</f>
        <v>0</v>
      </c>
      <c r="Q188" s="10">
        <f>VLOOKUP(C188,Spisok!$A$5:$AC$1630,15,0)</f>
        <v>0</v>
      </c>
      <c r="R188" s="10">
        <f>VLOOKUP(C188,Spisok!$A$5:$AC$1630,17,0)</f>
        <v>0</v>
      </c>
      <c r="S188" s="10">
        <f>VLOOKUP(C188,Spisok!$A$5:$AC$1630,19,0)</f>
        <v>0</v>
      </c>
      <c r="T188" s="10">
        <f>VLOOKUP(C188,Spisok!$A$5:$AC$1630,21,0)</f>
        <v>0</v>
      </c>
      <c r="U188" s="10">
        <f>VLOOKUP(C188,Spisok!$A$5:$AC$1630,23,0)</f>
        <v>0</v>
      </c>
      <c r="V188" s="18">
        <f>VLOOKUP(C188,Spisok!$A$5:$AC$1630,25,0)</f>
        <v>0</v>
      </c>
      <c r="W188" s="16">
        <f>COUNTIFS(M188:V188,"&gt;0")</f>
        <v>0</v>
      </c>
    </row>
    <row r="189" spans="1:23" ht="12.75" customHeight="1">
      <c r="A189" s="13">
        <v>185</v>
      </c>
      <c r="B189" s="13"/>
      <c r="C189" s="60" t="s">
        <v>716</v>
      </c>
      <c r="D189" s="60" t="s">
        <v>575</v>
      </c>
      <c r="E189" s="69">
        <f>VLOOKUP(C189,Spisok!$A$1:$AA$7829,5,0)</f>
        <v>1538.8711078253748</v>
      </c>
      <c r="F189" s="43" t="str">
        <f>VLOOKUP(C189,Spisok!$A$1:$AA$7829,2,0)</f>
        <v>GM</v>
      </c>
      <c r="G189" s="44" t="str">
        <f>VLOOKUP(C189,Spisok!$A$1:$AA$7829,4,0)</f>
        <v>LAT</v>
      </c>
      <c r="H189" s="98">
        <v>129.68624840559028</v>
      </c>
      <c r="I189" s="10">
        <v>0</v>
      </c>
      <c r="J189" s="10">
        <v>0</v>
      </c>
      <c r="K189" s="10">
        <f>LARGE(M189:V189,1)+LARGE(M189:V189,2)+LARGE(M189:V189,3)+LARGE(M189:V189,4)+LARGE(M189:V189,5)</f>
        <v>0</v>
      </c>
      <c r="L189" s="5">
        <f>SUM(H189:K189)</f>
        <v>129.68624840559028</v>
      </c>
      <c r="M189" s="10">
        <f>VLOOKUP(C189,Spisok!$A$5:$AC$1630,7,0)</f>
        <v>0</v>
      </c>
      <c r="N189" s="10">
        <f>VLOOKUP(C189,Spisok!$A$5:$AC$1630,9,0)</f>
        <v>0</v>
      </c>
      <c r="O189" s="10">
        <f>VLOOKUP(C189,Spisok!$A$5:$AC$1630,11,0)</f>
        <v>0</v>
      </c>
      <c r="P189" s="10">
        <f>VLOOKUP(C189,Spisok!$A$5:$AC$1630,13,0)</f>
        <v>0</v>
      </c>
      <c r="Q189" s="10">
        <f>VLOOKUP(C189,Spisok!$A$5:$AC$1630,15,0)</f>
        <v>0</v>
      </c>
      <c r="R189" s="10">
        <f>VLOOKUP(C189,Spisok!$A$5:$AC$1630,17,0)</f>
        <v>0</v>
      </c>
      <c r="S189" s="10">
        <f>VLOOKUP(C189,Spisok!$A$5:$AC$1630,19,0)</f>
        <v>0</v>
      </c>
      <c r="T189" s="10">
        <f>VLOOKUP(C189,Spisok!$A$5:$AC$1630,21,0)</f>
        <v>0</v>
      </c>
      <c r="U189" s="10">
        <f>VLOOKUP(C189,Spisok!$A$5:$AC$1630,23,0)</f>
        <v>0</v>
      </c>
      <c r="V189" s="18">
        <f>VLOOKUP(C189,Spisok!$A$5:$AC$1630,25,0)</f>
        <v>0</v>
      </c>
      <c r="W189" s="16">
        <f>COUNTIFS(M189:V189,"&gt;0")</f>
        <v>0</v>
      </c>
    </row>
    <row r="190" spans="1:23" ht="12.75" customHeight="1">
      <c r="A190" s="13">
        <v>186</v>
      </c>
      <c r="B190" s="13"/>
      <c r="C190" s="46" t="s">
        <v>1010</v>
      </c>
      <c r="D190" s="46"/>
      <c r="E190" s="69">
        <f>VLOOKUP(C190,Spisok!$A$1:$AA$7829,5,0)</f>
        <v>1382.100853406311</v>
      </c>
      <c r="F190" s="43">
        <f>VLOOKUP(C190,Spisok!$A$1:$AA$7829,2,0)</f>
        <v>0</v>
      </c>
      <c r="G190" s="44" t="str">
        <f>VLOOKUP(C190,Spisok!$A$1:$AA$7829,4,0)</f>
        <v>LAT</v>
      </c>
      <c r="H190" s="10">
        <v>77.670928669234456</v>
      </c>
      <c r="I190" s="10">
        <v>51.619352259096367</v>
      </c>
      <c r="J190" s="10">
        <v>0</v>
      </c>
      <c r="K190" s="10">
        <f>LARGE(M190:V190,1)+LARGE(M190:V190,2)+LARGE(M190:V190,3)+LARGE(M190:V190,4)+LARGE(M190:V190,5)</f>
        <v>0</v>
      </c>
      <c r="L190" s="5">
        <f>SUM(H190:K190)</f>
        <v>129.29028092833082</v>
      </c>
      <c r="M190" s="10">
        <f>VLOOKUP(C190,Spisok!$A$5:$AC$1630,7,0)</f>
        <v>0</v>
      </c>
      <c r="N190" s="10">
        <f>VLOOKUP(C190,Spisok!$A$5:$AC$1630,9,0)</f>
        <v>0</v>
      </c>
      <c r="O190" s="10">
        <f>VLOOKUP(C190,Spisok!$A$5:$AC$1630,11,0)</f>
        <v>0</v>
      </c>
      <c r="P190" s="10">
        <f>VLOOKUP(C190,Spisok!$A$5:$AC$1630,13,0)</f>
        <v>0</v>
      </c>
      <c r="Q190" s="10">
        <f>VLOOKUP(C190,Spisok!$A$5:$AC$1630,15,0)</f>
        <v>0</v>
      </c>
      <c r="R190" s="10">
        <f>VLOOKUP(C190,Spisok!$A$5:$AC$1630,17,0)</f>
        <v>0</v>
      </c>
      <c r="S190" s="10">
        <f>VLOOKUP(C190,Spisok!$A$5:$AC$1630,19,0)</f>
        <v>0</v>
      </c>
      <c r="T190" s="10">
        <f>VLOOKUP(C190,Spisok!$A$5:$AC$1630,21,0)</f>
        <v>0</v>
      </c>
      <c r="U190" s="10">
        <f>VLOOKUP(C190,Spisok!$A$5:$AC$1630,23,0)</f>
        <v>0</v>
      </c>
      <c r="V190" s="18">
        <f>VLOOKUP(C190,Spisok!$A$5:$AC$1630,25,0)</f>
        <v>0</v>
      </c>
      <c r="W190" s="16">
        <f>COUNTIFS(M190:V190,"&gt;0")</f>
        <v>0</v>
      </c>
    </row>
    <row r="191" spans="1:23" ht="12.75" customHeight="1">
      <c r="A191" s="13">
        <v>187</v>
      </c>
      <c r="B191" s="13"/>
      <c r="C191" s="46" t="s">
        <v>1058</v>
      </c>
      <c r="D191" s="46"/>
      <c r="E191" s="69">
        <f>VLOOKUP(C191,Spisok!$A$1:$AA$7829,5,0)</f>
        <v>1516.3294557509093</v>
      </c>
      <c r="F191" s="43">
        <f>VLOOKUP(C191,Spisok!$A$1:$AA$7829,2,0)</f>
        <v>0</v>
      </c>
      <c r="G191" s="44" t="str">
        <f>VLOOKUP(C191,Spisok!$A$1:$AA$7829,4,0)</f>
        <v>LAT</v>
      </c>
      <c r="H191" s="10">
        <v>14.458480457221151</v>
      </c>
      <c r="I191" s="10">
        <v>114.12454415354689</v>
      </c>
      <c r="J191" s="10">
        <v>0</v>
      </c>
      <c r="K191" s="10">
        <f>LARGE(M191:V191,1)+LARGE(M191:V191,2)+LARGE(M191:V191,3)+LARGE(M191:V191,4)+LARGE(M191:V191,5)</f>
        <v>0</v>
      </c>
      <c r="L191" s="5">
        <f>SUM(H191:K191)</f>
        <v>128.58302461076804</v>
      </c>
      <c r="M191" s="10">
        <f>VLOOKUP(C191,Spisok!$A$5:$AC$1630,7,0)</f>
        <v>0</v>
      </c>
      <c r="N191" s="10">
        <f>VLOOKUP(C191,Spisok!$A$5:$AC$1630,9,0)</f>
        <v>0</v>
      </c>
      <c r="O191" s="10">
        <f>VLOOKUP(C191,Spisok!$A$5:$AC$1630,11,0)</f>
        <v>0</v>
      </c>
      <c r="P191" s="10">
        <f>VLOOKUP(C191,Spisok!$A$5:$AC$1630,13,0)</f>
        <v>0</v>
      </c>
      <c r="Q191" s="10">
        <f>VLOOKUP(C191,Spisok!$A$5:$AC$1630,15,0)</f>
        <v>0</v>
      </c>
      <c r="R191" s="10">
        <f>VLOOKUP(C191,Spisok!$A$5:$AC$1630,17,0)</f>
        <v>0</v>
      </c>
      <c r="S191" s="10">
        <f>VLOOKUP(C191,Spisok!$A$5:$AC$1630,19,0)</f>
        <v>0</v>
      </c>
      <c r="T191" s="10">
        <f>VLOOKUP(C191,Spisok!$A$5:$AC$1630,21,0)</f>
        <v>0</v>
      </c>
      <c r="U191" s="10">
        <f>VLOOKUP(C191,Spisok!$A$5:$AC$1630,23,0)</f>
        <v>0</v>
      </c>
      <c r="V191" s="18">
        <f>VLOOKUP(C191,Spisok!$A$5:$AC$1630,25,0)</f>
        <v>0</v>
      </c>
      <c r="W191" s="16">
        <f>COUNTIFS(M191:V191,"&gt;0")</f>
        <v>0</v>
      </c>
    </row>
    <row r="192" spans="1:23" ht="12.75" customHeight="1">
      <c r="A192" s="13">
        <v>188</v>
      </c>
      <c r="B192" s="13"/>
      <c r="C192" s="60" t="s">
        <v>207</v>
      </c>
      <c r="D192" s="60" t="s">
        <v>278</v>
      </c>
      <c r="E192" s="65">
        <f>VLOOKUP(C192,Spisok!$A$1:$AA$7829,5,0)</f>
        <v>1403.3675682132678</v>
      </c>
      <c r="F192" s="43">
        <f>VLOOKUP(C192,Spisok!$A$1:$AA$7829,2,0)</f>
        <v>0</v>
      </c>
      <c r="G192" s="44" t="str">
        <f>VLOOKUP(C192,Spisok!$A$1:$AA$7829,4,0)</f>
        <v>EST</v>
      </c>
      <c r="H192" s="10">
        <v>23.150581019978492</v>
      </c>
      <c r="I192" s="10">
        <v>50.882141581451691</v>
      </c>
      <c r="J192" s="10">
        <v>53.973367259854967</v>
      </c>
      <c r="K192" s="10">
        <f>LARGE(M192:V192,1)+LARGE(M192:V192,2)+LARGE(M192:V192,3)+LARGE(M192:V192,4)+LARGE(M192:V192,5)</f>
        <v>0</v>
      </c>
      <c r="L192" s="5">
        <f>SUM(H192:K192)</f>
        <v>128.00608986128515</v>
      </c>
      <c r="M192" s="10">
        <f>VLOOKUP(C192,Spisok!$A$5:$AC$1630,7,0)</f>
        <v>0</v>
      </c>
      <c r="N192" s="10">
        <f>VLOOKUP(C192,Spisok!$A$5:$AC$1630,9,0)</f>
        <v>0</v>
      </c>
      <c r="O192" s="10">
        <f>VLOOKUP(C192,Spisok!$A$5:$AC$1630,11,0)</f>
        <v>0</v>
      </c>
      <c r="P192" s="10">
        <f>VLOOKUP(C192,Spisok!$A$5:$AC$1630,13,0)</f>
        <v>0</v>
      </c>
      <c r="Q192" s="10">
        <f>VLOOKUP(C192,Spisok!$A$5:$AC$1630,15,0)</f>
        <v>0</v>
      </c>
      <c r="R192" s="10">
        <f>VLOOKUP(C192,Spisok!$A$5:$AC$1630,17,0)</f>
        <v>0</v>
      </c>
      <c r="S192" s="10">
        <f>VLOOKUP(C192,Spisok!$A$5:$AC$1630,19,0)</f>
        <v>0</v>
      </c>
      <c r="T192" s="10">
        <f>VLOOKUP(C192,Spisok!$A$5:$AC$1630,21,0)</f>
        <v>0</v>
      </c>
      <c r="U192" s="10">
        <f>VLOOKUP(C192,Spisok!$A$5:$AC$1630,23,0)</f>
        <v>0</v>
      </c>
      <c r="V192" s="18">
        <f>VLOOKUP(C192,Spisok!$A$5:$AC$1630,25,0)</f>
        <v>0</v>
      </c>
      <c r="W192" s="16">
        <f>COUNTIFS(M192:V192,"&gt;0")</f>
        <v>0</v>
      </c>
    </row>
    <row r="193" spans="1:23" ht="12.75" customHeight="1">
      <c r="A193" s="13">
        <v>189</v>
      </c>
      <c r="B193" s="13">
        <v>3</v>
      </c>
      <c r="C193" s="46" t="s">
        <v>152</v>
      </c>
      <c r="D193" s="46"/>
      <c r="E193" s="65">
        <f>VLOOKUP(C193,Spisok!$A$1:$AA$7829,5,0)</f>
        <v>1644.0054911962141</v>
      </c>
      <c r="F193" s="43" t="str">
        <f>VLOOKUP(C193,Spisok!$A$1:$AA$7829,2,0)</f>
        <v>IM</v>
      </c>
      <c r="G193" s="44" t="str">
        <f>VLOOKUP(C193,Spisok!$A$1:$AA$7829,4,0)</f>
        <v>LAT</v>
      </c>
      <c r="H193" s="10"/>
      <c r="I193" s="10"/>
      <c r="J193" s="10"/>
      <c r="K193" s="10">
        <f>LARGE(M193:V193,1)+LARGE(M193:V193,2)+LARGE(M193:V193,3)+LARGE(M193:V193,4)+LARGE(M193:V193,5)</f>
        <v>125.6964892551042</v>
      </c>
      <c r="L193" s="5">
        <f>SUM(H193:K193)</f>
        <v>125.6964892551042</v>
      </c>
      <c r="M193" s="10">
        <f>VLOOKUP(C193,Spisok!$A$5:$AC$1630,7,0)</f>
        <v>83.790399947070682</v>
      </c>
      <c r="N193" s="10">
        <f>VLOOKUP(C193,Spisok!$A$5:$AC$1630,9,0)</f>
        <v>41.906089308033515</v>
      </c>
      <c r="O193" s="10">
        <f>VLOOKUP(C193,Spisok!$A$5:$AC$1630,11,0)</f>
        <v>0</v>
      </c>
      <c r="P193" s="10">
        <f>VLOOKUP(C193,Spisok!$A$5:$AC$1630,13,0)</f>
        <v>0</v>
      </c>
      <c r="Q193" s="10">
        <f>VLOOKUP(C193,Spisok!$A$5:$AC$1630,15,0)</f>
        <v>0</v>
      </c>
      <c r="R193" s="10">
        <f>VLOOKUP(C193,Spisok!$A$5:$AC$1630,17,0)</f>
        <v>0</v>
      </c>
      <c r="S193" s="10">
        <f>VLOOKUP(C193,Spisok!$A$5:$AC$1630,19,0)</f>
        <v>0</v>
      </c>
      <c r="T193" s="10">
        <f>VLOOKUP(C193,Spisok!$A$5:$AC$1630,21,0)</f>
        <v>0</v>
      </c>
      <c r="U193" s="10">
        <f>VLOOKUP(C193,Spisok!$A$5:$AC$1630,23,0)</f>
        <v>0</v>
      </c>
      <c r="V193" s="18">
        <f>VLOOKUP(C193,Spisok!$A$5:$AC$1630,25,0)</f>
        <v>0</v>
      </c>
      <c r="W193" s="16">
        <f>COUNTIFS(M193:V193,"&gt;0")</f>
        <v>2</v>
      </c>
    </row>
    <row r="194" spans="1:23" ht="12.75" customHeight="1">
      <c r="A194" s="13">
        <v>190</v>
      </c>
      <c r="B194" s="13">
        <v>74</v>
      </c>
      <c r="C194" s="46" t="s">
        <v>1250</v>
      </c>
      <c r="D194" s="46"/>
      <c r="E194" s="65">
        <f>VLOOKUP(C194,Spisok!$A$1:$AA$7829,5,0)</f>
        <v>1410.5445494409366</v>
      </c>
      <c r="F194" s="43">
        <f>VLOOKUP(C194,Spisok!$A$1:$AA$7829,2,0)</f>
        <v>0</v>
      </c>
      <c r="G194" s="44" t="str">
        <f>VLOOKUP(C194,Spisok!$A$1:$AA$7829,4,0)</f>
        <v>LAT</v>
      </c>
      <c r="H194" s="10"/>
      <c r="I194" s="10"/>
      <c r="J194" s="10">
        <v>82.489740082079351</v>
      </c>
      <c r="K194" s="10">
        <f>LARGE(M194:V194,1)+LARGE(M194:V194,2)+LARGE(M194:V194,3)+LARGE(M194:V194,4)+LARGE(M194:V194,5)</f>
        <v>42.968123437541713</v>
      </c>
      <c r="L194" s="5">
        <f>SUM(H194:K194)</f>
        <v>125.45786351962107</v>
      </c>
      <c r="M194" s="10">
        <f>VLOOKUP(C194,Spisok!$A$5:$AC$1630,7,0)</f>
        <v>0</v>
      </c>
      <c r="N194" s="10">
        <f>VLOOKUP(C194,Spisok!$A$5:$AC$1630,9,0)</f>
        <v>42.968123437541713</v>
      </c>
      <c r="O194" s="10">
        <f>VLOOKUP(C194,Spisok!$A$5:$AC$1630,11,0)</f>
        <v>0</v>
      </c>
      <c r="P194" s="10">
        <f>VLOOKUP(C194,Spisok!$A$5:$AC$1630,13,0)</f>
        <v>0</v>
      </c>
      <c r="Q194" s="10">
        <f>VLOOKUP(C194,Spisok!$A$5:$AC$1630,15,0)</f>
        <v>0</v>
      </c>
      <c r="R194" s="10">
        <f>VLOOKUP(C194,Spisok!$A$5:$AC$1630,17,0)</f>
        <v>0</v>
      </c>
      <c r="S194" s="10">
        <f>VLOOKUP(C194,Spisok!$A$5:$AC$1630,19,0)</f>
        <v>0</v>
      </c>
      <c r="T194" s="10">
        <f>VLOOKUP(C194,Spisok!$A$5:$AC$1630,21,0)</f>
        <v>0</v>
      </c>
      <c r="U194" s="10">
        <f>VLOOKUP(C194,Spisok!$A$5:$AC$1630,23,0)</f>
        <v>0</v>
      </c>
      <c r="V194" s="18">
        <f>VLOOKUP(C194,Spisok!$A$5:$AC$1630,25,0)</f>
        <v>0</v>
      </c>
      <c r="W194" s="16">
        <f>COUNTIFS(M194:V194,"&gt;0")</f>
        <v>1</v>
      </c>
    </row>
    <row r="195" spans="1:23" ht="12.75" customHeight="1">
      <c r="A195" s="13">
        <v>191</v>
      </c>
      <c r="B195" s="13"/>
      <c r="C195" s="46" t="s">
        <v>947</v>
      </c>
      <c r="D195" s="46"/>
      <c r="E195" s="69">
        <f>VLOOKUP(C195,Spisok!$A$1:$AA$7829,5,0)</f>
        <v>1532.6398384516895</v>
      </c>
      <c r="F195" s="43">
        <f>VLOOKUP(C195,Spisok!$A$1:$AA$7829,2,0)</f>
        <v>0</v>
      </c>
      <c r="G195" s="44" t="str">
        <f>VLOOKUP(C195,Spisok!$A$1:$AA$7829,4,0)</f>
        <v>LAT</v>
      </c>
      <c r="H195" s="10">
        <v>49.877877746271615</v>
      </c>
      <c r="I195" s="10">
        <v>75.48142425453274</v>
      </c>
      <c r="J195" s="10">
        <v>0</v>
      </c>
      <c r="K195" s="10">
        <f>LARGE(M195:V195,1)+LARGE(M195:V195,2)+LARGE(M195:V195,3)+LARGE(M195:V195,4)+LARGE(M195:V195,5)</f>
        <v>0</v>
      </c>
      <c r="L195" s="5">
        <f>SUM(H195:K195)</f>
        <v>125.35930200080435</v>
      </c>
      <c r="M195" s="10">
        <f>VLOOKUP(C195,Spisok!$A$5:$AC$1630,7,0)</f>
        <v>0</v>
      </c>
      <c r="N195" s="10">
        <f>VLOOKUP(C195,Spisok!$A$5:$AC$1630,9,0)</f>
        <v>0</v>
      </c>
      <c r="O195" s="10">
        <f>VLOOKUP(C195,Spisok!$A$5:$AC$1630,11,0)</f>
        <v>0</v>
      </c>
      <c r="P195" s="10">
        <f>VLOOKUP(C195,Spisok!$A$5:$AC$1630,13,0)</f>
        <v>0</v>
      </c>
      <c r="Q195" s="10">
        <f>VLOOKUP(C195,Spisok!$A$5:$AC$1630,15,0)</f>
        <v>0</v>
      </c>
      <c r="R195" s="10">
        <f>VLOOKUP(C195,Spisok!$A$5:$AC$1630,17,0)</f>
        <v>0</v>
      </c>
      <c r="S195" s="10">
        <f>VLOOKUP(C195,Spisok!$A$5:$AC$1630,19,0)</f>
        <v>0</v>
      </c>
      <c r="T195" s="10">
        <f>VLOOKUP(C195,Spisok!$A$5:$AC$1630,21,0)</f>
        <v>0</v>
      </c>
      <c r="U195" s="10">
        <f>VLOOKUP(C195,Spisok!$A$5:$AC$1630,23,0)</f>
        <v>0</v>
      </c>
      <c r="V195" s="18">
        <f>VLOOKUP(C195,Spisok!$A$5:$AC$1630,25,0)</f>
        <v>0</v>
      </c>
      <c r="W195" s="16">
        <f>COUNTIFS(M195:V195,"&gt;0")</f>
        <v>0</v>
      </c>
    </row>
    <row r="196" spans="1:23" ht="12.75" customHeight="1">
      <c r="A196" s="13">
        <v>192</v>
      </c>
      <c r="B196" s="13"/>
      <c r="C196" s="46" t="s">
        <v>1109</v>
      </c>
      <c r="D196" s="46"/>
      <c r="E196" s="65">
        <f>VLOOKUP(C196,Spisok!$A$1:$AA$7829,5,0)</f>
        <v>1472.9501916917225</v>
      </c>
      <c r="F196" s="43">
        <f>VLOOKUP(C196,Spisok!$A$1:$AA$7829,2,0)</f>
        <v>0</v>
      </c>
      <c r="G196" s="44" t="str">
        <f>VLOOKUP(C196,Spisok!$A$1:$AA$7829,4,0)</f>
        <v>LAT</v>
      </c>
      <c r="H196" s="10"/>
      <c r="I196" s="10">
        <v>92.207930276498629</v>
      </c>
      <c r="J196" s="10">
        <v>32.91788856304985</v>
      </c>
      <c r="K196" s="10">
        <f>LARGE(M196:V196,1)+LARGE(M196:V196,2)+LARGE(M196:V196,3)+LARGE(M196:V196,4)+LARGE(M196:V196,5)</f>
        <v>0</v>
      </c>
      <c r="L196" s="5">
        <f>SUM(H196:K196)</f>
        <v>125.12581883954849</v>
      </c>
      <c r="M196" s="10">
        <f>VLOOKUP(C196,Spisok!$A$5:$AC$1630,7,0)</f>
        <v>0</v>
      </c>
      <c r="N196" s="10">
        <f>VLOOKUP(C196,Spisok!$A$5:$AC$1630,9,0)</f>
        <v>0</v>
      </c>
      <c r="O196" s="10">
        <f>VLOOKUP(C196,Spisok!$A$5:$AC$1630,11,0)</f>
        <v>0</v>
      </c>
      <c r="P196" s="10">
        <f>VLOOKUP(C196,Spisok!$A$5:$AC$1630,13,0)</f>
        <v>0</v>
      </c>
      <c r="Q196" s="10">
        <f>VLOOKUP(C196,Spisok!$A$5:$AC$1630,15,0)</f>
        <v>0</v>
      </c>
      <c r="R196" s="10">
        <f>VLOOKUP(C196,Spisok!$A$5:$AC$1630,17,0)</f>
        <v>0</v>
      </c>
      <c r="S196" s="10">
        <f>VLOOKUP(C196,Spisok!$A$5:$AC$1630,19,0)</f>
        <v>0</v>
      </c>
      <c r="T196" s="10">
        <f>VLOOKUP(C196,Spisok!$A$5:$AC$1630,21,0)</f>
        <v>0</v>
      </c>
      <c r="U196" s="10">
        <f>VLOOKUP(C196,Spisok!$A$5:$AC$1630,23,0)</f>
        <v>0</v>
      </c>
      <c r="V196" s="18">
        <f>VLOOKUP(C196,Spisok!$A$5:$AC$1630,25,0)</f>
        <v>0</v>
      </c>
      <c r="W196" s="16">
        <f>COUNTIFS(M196:V196,"&gt;0")</f>
        <v>0</v>
      </c>
    </row>
    <row r="197" spans="1:23" ht="12.75" customHeight="1">
      <c r="A197" s="13">
        <v>193</v>
      </c>
      <c r="B197" s="13">
        <v>129</v>
      </c>
      <c r="C197" s="46" t="s">
        <v>1207</v>
      </c>
      <c r="D197" s="46"/>
      <c r="E197" s="65">
        <f>VLOOKUP(C197,Spisok!$A$1:$AA$7829,5,0)</f>
        <v>1335.9907543201841</v>
      </c>
      <c r="F197" s="43">
        <f>VLOOKUP(C197,Spisok!$A$1:$AA$7829,2,0)</f>
        <v>0</v>
      </c>
      <c r="G197" s="44" t="str">
        <f>VLOOKUP(C197,Spisok!$A$1:$AA$7829,4,0)</f>
        <v>GBR</v>
      </c>
      <c r="H197" s="10"/>
      <c r="I197" s="10"/>
      <c r="J197" s="10">
        <v>107.46221727441889</v>
      </c>
      <c r="K197" s="10">
        <f>LARGE(M197:V197,1)+LARGE(M197:V197,2)+LARGE(M197:V197,3)+LARGE(M197:V197,4)+LARGE(M197:V197,5)</f>
        <v>16.945838598202993</v>
      </c>
      <c r="L197" s="5">
        <f>SUM(H197:K197)</f>
        <v>124.40805587262189</v>
      </c>
      <c r="M197" s="10">
        <f>VLOOKUP(C197,Spisok!$A$5:$AC$1630,7,0)</f>
        <v>0</v>
      </c>
      <c r="N197" s="10">
        <f>VLOOKUP(C197,Spisok!$A$5:$AC$1630,9,0)</f>
        <v>16.945838598202993</v>
      </c>
      <c r="O197" s="10">
        <f>VLOOKUP(C197,Spisok!$A$5:$AC$1630,11,0)</f>
        <v>0</v>
      </c>
      <c r="P197" s="10">
        <f>VLOOKUP(C197,Spisok!$A$5:$AC$1630,13,0)</f>
        <v>0</v>
      </c>
      <c r="Q197" s="10">
        <f>VLOOKUP(C197,Spisok!$A$5:$AC$1630,15,0)</f>
        <v>0</v>
      </c>
      <c r="R197" s="10">
        <f>VLOOKUP(C197,Spisok!$A$5:$AC$1630,17,0)</f>
        <v>0</v>
      </c>
      <c r="S197" s="10">
        <f>VLOOKUP(C197,Spisok!$A$5:$AC$1630,19,0)</f>
        <v>0</v>
      </c>
      <c r="T197" s="10">
        <f>VLOOKUP(C197,Spisok!$A$5:$AC$1630,21,0)</f>
        <v>0</v>
      </c>
      <c r="U197" s="10">
        <f>VLOOKUP(C197,Spisok!$A$5:$AC$1630,23,0)</f>
        <v>0</v>
      </c>
      <c r="V197" s="18">
        <f>VLOOKUP(C197,Spisok!$A$5:$AC$1630,25,0)</f>
        <v>0</v>
      </c>
      <c r="W197" s="16">
        <f>COUNTIFS(M197:V197,"&gt;0")</f>
        <v>1</v>
      </c>
    </row>
    <row r="198" spans="1:23" ht="12.75" customHeight="1">
      <c r="A198" s="13">
        <v>194</v>
      </c>
      <c r="B198" s="13"/>
      <c r="C198" s="46" t="s">
        <v>668</v>
      </c>
      <c r="D198" s="46"/>
      <c r="E198" s="69">
        <f>VLOOKUP(C198,Spisok!$A$1:$AA$7829,5,0)</f>
        <v>1575.3316133396027</v>
      </c>
      <c r="F198" s="43">
        <f>VLOOKUP(C198,Spisok!$A$1:$AA$7829,2,0)</f>
        <v>0</v>
      </c>
      <c r="G198" s="44" t="str">
        <f>VLOOKUP(C198,Spisok!$A$1:$AA$7829,4,0)</f>
        <v>LAT</v>
      </c>
      <c r="H198" s="10">
        <v>78.292607979476799</v>
      </c>
      <c r="I198" s="10">
        <v>44.498050752913578</v>
      </c>
      <c r="J198" s="10">
        <v>0</v>
      </c>
      <c r="K198" s="10">
        <f>LARGE(M198:V198,1)+LARGE(M198:V198,2)+LARGE(M198:V198,3)+LARGE(M198:V198,4)+LARGE(M198:V198,5)</f>
        <v>0</v>
      </c>
      <c r="L198" s="5">
        <f>SUM(H198:K198)</f>
        <v>122.79065873239037</v>
      </c>
      <c r="M198" s="10">
        <f>VLOOKUP(C198,Spisok!$A$5:$AC$1630,7,0)</f>
        <v>0</v>
      </c>
      <c r="N198" s="10">
        <f>VLOOKUP(C198,Spisok!$A$5:$AC$1630,9,0)</f>
        <v>0</v>
      </c>
      <c r="O198" s="10">
        <f>VLOOKUP(C198,Spisok!$A$5:$AC$1630,11,0)</f>
        <v>0</v>
      </c>
      <c r="P198" s="10">
        <f>VLOOKUP(C198,Spisok!$A$5:$AC$1630,13,0)</f>
        <v>0</v>
      </c>
      <c r="Q198" s="10">
        <f>VLOOKUP(C198,Spisok!$A$5:$AC$1630,15,0)</f>
        <v>0</v>
      </c>
      <c r="R198" s="10">
        <f>VLOOKUP(C198,Spisok!$A$5:$AC$1630,17,0)</f>
        <v>0</v>
      </c>
      <c r="S198" s="10">
        <f>VLOOKUP(C198,Spisok!$A$5:$AC$1630,19,0)</f>
        <v>0</v>
      </c>
      <c r="T198" s="10">
        <f>VLOOKUP(C198,Spisok!$A$5:$AC$1630,21,0)</f>
        <v>0</v>
      </c>
      <c r="U198" s="10">
        <f>VLOOKUP(C198,Spisok!$A$5:$AC$1630,23,0)</f>
        <v>0</v>
      </c>
      <c r="V198" s="18">
        <f>VLOOKUP(C198,Spisok!$A$5:$AC$1630,25,0)</f>
        <v>0</v>
      </c>
      <c r="W198" s="16">
        <f>COUNTIFS(M198:V198,"&gt;0")</f>
        <v>0</v>
      </c>
    </row>
    <row r="199" spans="1:23" ht="12.75" customHeight="1">
      <c r="A199" s="13">
        <v>195</v>
      </c>
      <c r="B199" s="13"/>
      <c r="C199" s="46" t="s">
        <v>1015</v>
      </c>
      <c r="D199" s="46"/>
      <c r="E199" s="65">
        <f>VLOOKUP(C199,Spisok!$A$1:$AA$7829,5,0)</f>
        <v>1451.474241700934</v>
      </c>
      <c r="F199" s="43">
        <f>VLOOKUP(C199,Spisok!$A$1:$AA$7829,2,0)</f>
        <v>0</v>
      </c>
      <c r="G199" s="44" t="str">
        <f>VLOOKUP(C199,Spisok!$A$1:$AA$7829,4,0)</f>
        <v>LAT</v>
      </c>
      <c r="H199" s="10">
        <v>57.575239459438222</v>
      </c>
      <c r="I199" s="10">
        <v>43.024842322043241</v>
      </c>
      <c r="J199" s="10">
        <v>22.123664808873798</v>
      </c>
      <c r="K199" s="10">
        <f>LARGE(M199:V199,1)+LARGE(M199:V199,2)+LARGE(M199:V199,3)+LARGE(M199:V199,4)+LARGE(M199:V199,5)</f>
        <v>0</v>
      </c>
      <c r="L199" s="5">
        <f>SUM(H199:K199)</f>
        <v>122.72374659035526</v>
      </c>
      <c r="M199" s="10">
        <f>VLOOKUP(C199,Spisok!$A$5:$AC$1630,7,0)</f>
        <v>0</v>
      </c>
      <c r="N199" s="10">
        <f>VLOOKUP(C199,Spisok!$A$5:$AC$1630,9,0)</f>
        <v>0</v>
      </c>
      <c r="O199" s="10">
        <f>VLOOKUP(C199,Spisok!$A$5:$AC$1630,11,0)</f>
        <v>0</v>
      </c>
      <c r="P199" s="10">
        <f>VLOOKUP(C199,Spisok!$A$5:$AC$1630,13,0)</f>
        <v>0</v>
      </c>
      <c r="Q199" s="10">
        <f>VLOOKUP(C199,Spisok!$A$5:$AC$1630,15,0)</f>
        <v>0</v>
      </c>
      <c r="R199" s="10">
        <f>VLOOKUP(C199,Spisok!$A$5:$AC$1630,17,0)</f>
        <v>0</v>
      </c>
      <c r="S199" s="10">
        <f>VLOOKUP(C199,Spisok!$A$5:$AC$1630,19,0)</f>
        <v>0</v>
      </c>
      <c r="T199" s="10">
        <f>VLOOKUP(C199,Spisok!$A$5:$AC$1630,21,0)</f>
        <v>0</v>
      </c>
      <c r="U199" s="10">
        <f>VLOOKUP(C199,Spisok!$A$5:$AC$1630,23,0)</f>
        <v>0</v>
      </c>
      <c r="V199" s="18">
        <f>VLOOKUP(C199,Spisok!$A$5:$AC$1630,25,0)</f>
        <v>0</v>
      </c>
      <c r="W199" s="16">
        <f>COUNTIFS(M199:V199,"&gt;0")</f>
        <v>0</v>
      </c>
    </row>
    <row r="200" spans="1:23" ht="12.75" customHeight="1">
      <c r="A200" s="13">
        <v>196</v>
      </c>
      <c r="B200" s="13"/>
      <c r="C200" s="46" t="s">
        <v>1133</v>
      </c>
      <c r="D200" s="46"/>
      <c r="E200" s="65">
        <f>VLOOKUP(C200,Spisok!$A$1:$AA$7829,5,0)</f>
        <v>1396</v>
      </c>
      <c r="F200" s="43">
        <f>VLOOKUP(C200,Spisok!$A$1:$AA$7829,2,0)</f>
        <v>0</v>
      </c>
      <c r="G200" s="44" t="str">
        <f>VLOOKUP(C200,Spisok!$A$1:$AA$7829,4,0)</f>
        <v>LAT</v>
      </c>
      <c r="H200" s="10"/>
      <c r="I200" s="10">
        <v>28.445717819110257</v>
      </c>
      <c r="J200" s="10">
        <v>90.569827953596217</v>
      </c>
      <c r="K200" s="10">
        <f>LARGE(M200:V200,1)+LARGE(M200:V200,2)+LARGE(M200:V200,3)+LARGE(M200:V200,4)+LARGE(M200:V200,5)</f>
        <v>0</v>
      </c>
      <c r="L200" s="5">
        <f>SUM(H200:K200)</f>
        <v>119.01554577270647</v>
      </c>
      <c r="M200" s="10">
        <f>VLOOKUP(C200,Spisok!$A$5:$AC$1630,7,0)</f>
        <v>0</v>
      </c>
      <c r="N200" s="10">
        <f>VLOOKUP(C200,Spisok!$A$5:$AC$1630,9,0)</f>
        <v>0</v>
      </c>
      <c r="O200" s="10">
        <f>VLOOKUP(C200,Spisok!$A$5:$AC$1630,11,0)</f>
        <v>0</v>
      </c>
      <c r="P200" s="10">
        <f>VLOOKUP(C200,Spisok!$A$5:$AC$1630,13,0)</f>
        <v>0</v>
      </c>
      <c r="Q200" s="10">
        <f>VLOOKUP(C200,Spisok!$A$5:$AC$1630,15,0)</f>
        <v>0</v>
      </c>
      <c r="R200" s="10">
        <f>VLOOKUP(C200,Spisok!$A$5:$AC$1630,17,0)</f>
        <v>0</v>
      </c>
      <c r="S200" s="10">
        <f>VLOOKUP(C200,Spisok!$A$5:$AC$1630,19,0)</f>
        <v>0</v>
      </c>
      <c r="T200" s="10">
        <f>VLOOKUP(C200,Spisok!$A$5:$AC$1630,21,0)</f>
        <v>0</v>
      </c>
      <c r="U200" s="10">
        <f>VLOOKUP(C200,Spisok!$A$5:$AC$1630,23,0)</f>
        <v>0</v>
      </c>
      <c r="V200" s="18">
        <f>VLOOKUP(C200,Spisok!$A$5:$AC$1630,25,0)</f>
        <v>0</v>
      </c>
      <c r="W200" s="16">
        <f>COUNTIFS(M200:V200,"&gt;0")</f>
        <v>0</v>
      </c>
    </row>
    <row r="201" spans="1:23" ht="12.75" customHeight="1">
      <c r="A201" s="13">
        <v>197</v>
      </c>
      <c r="B201" s="13"/>
      <c r="C201" s="46" t="s">
        <v>1136</v>
      </c>
      <c r="D201" s="46"/>
      <c r="E201" s="65">
        <f>VLOOKUP(C201,Spisok!$A$1:$AA$7829,5,0)</f>
        <v>1497.594527587007</v>
      </c>
      <c r="F201" s="43">
        <f>VLOOKUP(C201,Spisok!$A$1:$AA$7829,2,0)</f>
        <v>0</v>
      </c>
      <c r="G201" s="44" t="str">
        <f>VLOOKUP(C201,Spisok!$A$1:$AA$7829,4,0)</f>
        <v>LAT</v>
      </c>
      <c r="H201" s="10"/>
      <c r="I201" s="10">
        <v>79.511303729844144</v>
      </c>
      <c r="J201" s="10">
        <v>39.213702020141447</v>
      </c>
      <c r="K201" s="10">
        <f>LARGE(M201:V201,1)+LARGE(M201:V201,2)+LARGE(M201:V201,3)+LARGE(M201:V201,4)+LARGE(M201:V201,5)</f>
        <v>0</v>
      </c>
      <c r="L201" s="5">
        <f>SUM(H201:K201)</f>
        <v>118.7250057499856</v>
      </c>
      <c r="M201" s="10">
        <f>VLOOKUP(C201,Spisok!$A$5:$AC$1630,7,0)</f>
        <v>0</v>
      </c>
      <c r="N201" s="10">
        <f>VLOOKUP(C201,Spisok!$A$5:$AC$1630,9,0)</f>
        <v>0</v>
      </c>
      <c r="O201" s="10">
        <f>VLOOKUP(C201,Spisok!$A$5:$AC$1630,11,0)</f>
        <v>0</v>
      </c>
      <c r="P201" s="10">
        <f>VLOOKUP(C201,Spisok!$A$5:$AC$1630,13,0)</f>
        <v>0</v>
      </c>
      <c r="Q201" s="10">
        <f>VLOOKUP(C201,Spisok!$A$5:$AC$1630,15,0)</f>
        <v>0</v>
      </c>
      <c r="R201" s="10">
        <f>VLOOKUP(C201,Spisok!$A$5:$AC$1630,17,0)</f>
        <v>0</v>
      </c>
      <c r="S201" s="10">
        <f>VLOOKUP(C201,Spisok!$A$5:$AC$1630,19,0)</f>
        <v>0</v>
      </c>
      <c r="T201" s="10">
        <f>VLOOKUP(C201,Spisok!$A$5:$AC$1630,21,0)</f>
        <v>0</v>
      </c>
      <c r="U201" s="10">
        <f>VLOOKUP(C201,Spisok!$A$5:$AC$1630,23,0)</f>
        <v>0</v>
      </c>
      <c r="V201" s="18">
        <f>VLOOKUP(C201,Spisok!$A$5:$AC$1630,25,0)</f>
        <v>0</v>
      </c>
      <c r="W201" s="16">
        <f>COUNTIFS(M201:V201,"&gt;0")</f>
        <v>0</v>
      </c>
    </row>
    <row r="202" spans="1:23" ht="12.75" customHeight="1">
      <c r="A202" s="13">
        <v>198</v>
      </c>
      <c r="B202" s="13"/>
      <c r="C202" s="46" t="s">
        <v>968</v>
      </c>
      <c r="D202" s="46"/>
      <c r="E202" s="65">
        <f>VLOOKUP(C202,Spisok!$A$1:$AA$7829,5,0)</f>
        <v>1402.476203047871</v>
      </c>
      <c r="F202" s="43">
        <f>VLOOKUP(C202,Spisok!$A$1:$AA$7829,2,0)</f>
        <v>0</v>
      </c>
      <c r="G202" s="44" t="str">
        <f>VLOOKUP(C202,Spisok!$A$1:$AA$7829,4,0)</f>
        <v>EST</v>
      </c>
      <c r="H202" s="10">
        <v>11.835107301063355</v>
      </c>
      <c r="I202" s="10">
        <v>68.52784205457391</v>
      </c>
      <c r="J202" s="10">
        <v>35.538953626683593</v>
      </c>
      <c r="K202" s="10">
        <f>LARGE(M202:V202,1)+LARGE(M202:V202,2)+LARGE(M202:V202,3)+LARGE(M202:V202,4)+LARGE(M202:V202,5)</f>
        <v>0</v>
      </c>
      <c r="L202" s="5">
        <f>SUM(H202:K202)</f>
        <v>115.90190298232086</v>
      </c>
      <c r="M202" s="10">
        <f>VLOOKUP(C202,Spisok!$A$5:$AC$1630,7,0)</f>
        <v>0</v>
      </c>
      <c r="N202" s="10">
        <f>VLOOKUP(C202,Spisok!$A$5:$AC$1630,9,0)</f>
        <v>0</v>
      </c>
      <c r="O202" s="10">
        <f>VLOOKUP(C202,Spisok!$A$5:$AC$1630,11,0)</f>
        <v>0</v>
      </c>
      <c r="P202" s="10">
        <f>VLOOKUP(C202,Spisok!$A$5:$AC$1630,13,0)</f>
        <v>0</v>
      </c>
      <c r="Q202" s="10">
        <f>VLOOKUP(C202,Spisok!$A$5:$AC$1630,15,0)</f>
        <v>0</v>
      </c>
      <c r="R202" s="10">
        <f>VLOOKUP(C202,Spisok!$A$5:$AC$1630,17,0)</f>
        <v>0</v>
      </c>
      <c r="S202" s="10">
        <f>VLOOKUP(C202,Spisok!$A$5:$AC$1630,19,0)</f>
        <v>0</v>
      </c>
      <c r="T202" s="10">
        <f>VLOOKUP(C202,Spisok!$A$5:$AC$1630,21,0)</f>
        <v>0</v>
      </c>
      <c r="U202" s="10">
        <f>VLOOKUP(C202,Spisok!$A$5:$AC$1630,23,0)</f>
        <v>0</v>
      </c>
      <c r="V202" s="18">
        <f>VLOOKUP(C202,Spisok!$A$5:$AC$1630,25,0)</f>
        <v>0</v>
      </c>
      <c r="W202" s="16">
        <f>COUNTIFS(M202:V202,"&gt;0")</f>
        <v>0</v>
      </c>
    </row>
    <row r="203" spans="1:23" ht="12.75" customHeight="1">
      <c r="A203" s="13">
        <v>199</v>
      </c>
      <c r="B203" s="13">
        <v>82</v>
      </c>
      <c r="C203" s="46" t="s">
        <v>961</v>
      </c>
      <c r="D203" s="46"/>
      <c r="E203" s="65">
        <f>VLOOKUP(C203,Spisok!$A$1:$AA$7829,5,0)</f>
        <v>1492.3145528696734</v>
      </c>
      <c r="F203" s="43">
        <f>VLOOKUP(C203,Spisok!$A$1:$AA$7829,2,0)</f>
        <v>0</v>
      </c>
      <c r="G203" s="44" t="str">
        <f>VLOOKUP(C203,Spisok!$A$1:$AA$7829,4,0)</f>
        <v>LAT</v>
      </c>
      <c r="H203" s="10">
        <v>77.902200662420611</v>
      </c>
      <c r="I203" s="10">
        <v>0</v>
      </c>
      <c r="J203" s="10">
        <v>0</v>
      </c>
      <c r="K203" s="10">
        <f>LARGE(M203:V203,1)+LARGE(M203:V203,2)+LARGE(M203:V203,3)+LARGE(M203:V203,4)+LARGE(M203:V203,5)</f>
        <v>37.79126541237892</v>
      </c>
      <c r="L203" s="5">
        <f>SUM(H203:K203)</f>
        <v>115.69346607479953</v>
      </c>
      <c r="M203" s="10">
        <f>VLOOKUP(C203,Spisok!$A$5:$AC$1630,7,0)</f>
        <v>0</v>
      </c>
      <c r="N203" s="10">
        <f>VLOOKUP(C203,Spisok!$A$5:$AC$1630,9,0)</f>
        <v>37.79126541237892</v>
      </c>
      <c r="O203" s="10">
        <f>VLOOKUP(C203,Spisok!$A$5:$AC$1630,11,0)</f>
        <v>0</v>
      </c>
      <c r="P203" s="10">
        <f>VLOOKUP(C203,Spisok!$A$5:$AC$1630,13,0)</f>
        <v>0</v>
      </c>
      <c r="Q203" s="10">
        <f>VLOOKUP(C203,Spisok!$A$5:$AC$1630,15,0)</f>
        <v>0</v>
      </c>
      <c r="R203" s="10">
        <f>VLOOKUP(C203,Spisok!$A$5:$AC$1630,17,0)</f>
        <v>0</v>
      </c>
      <c r="S203" s="10">
        <f>VLOOKUP(C203,Spisok!$A$5:$AC$1630,19,0)</f>
        <v>0</v>
      </c>
      <c r="T203" s="10">
        <f>VLOOKUP(C203,Spisok!$A$5:$AC$1630,21,0)</f>
        <v>0</v>
      </c>
      <c r="U203" s="10">
        <f>VLOOKUP(C203,Spisok!$A$5:$AC$1630,23,0)</f>
        <v>0</v>
      </c>
      <c r="V203" s="18">
        <f>VLOOKUP(C203,Spisok!$A$5:$AC$1630,25,0)</f>
        <v>0</v>
      </c>
      <c r="W203" s="16">
        <f>COUNTIFS(M203:V203,"&gt;0")</f>
        <v>1</v>
      </c>
    </row>
    <row r="204" spans="1:23" ht="12.75" customHeight="1">
      <c r="A204" s="13">
        <v>200</v>
      </c>
      <c r="B204" s="13">
        <v>166</v>
      </c>
      <c r="C204" s="60" t="s">
        <v>1267</v>
      </c>
      <c r="D204" s="60"/>
      <c r="E204" s="65">
        <f>VLOOKUP(C204,Spisok!$A$1:$AA$7829,5,0)</f>
        <v>1749.5090422741112</v>
      </c>
      <c r="F204" s="43">
        <f>VLOOKUP(C204,Spisok!$A$1:$AA$7829,2,0)</f>
        <v>0</v>
      </c>
      <c r="G204" s="44" t="str">
        <f>VLOOKUP(C204,Spisok!$A$1:$AA$7829,4,0)</f>
        <v>LAT</v>
      </c>
      <c r="H204" s="10">
        <v>0</v>
      </c>
      <c r="I204" s="10">
        <v>52.65447634902997</v>
      </c>
      <c r="J204" s="10">
        <v>60.7211138651178</v>
      </c>
      <c r="K204" s="10">
        <f>LARGE(M204:V204,1)+LARGE(M204:V204,2)+LARGE(M204:V204,3)+LARGE(M204:V204,4)+LARGE(M204:V204,5)</f>
        <v>1.5048401099002289</v>
      </c>
      <c r="L204" s="5">
        <f>SUM(H204:K204)</f>
        <v>114.88043032404799</v>
      </c>
      <c r="M204" s="10">
        <f>VLOOKUP(C204,Spisok!$A$5:$AC$1630,7,0)</f>
        <v>0</v>
      </c>
      <c r="N204" s="10">
        <f>VLOOKUP(C204,Spisok!$A$5:$AC$1630,9,0)</f>
        <v>1.5048401099002289</v>
      </c>
      <c r="O204" s="10">
        <f>VLOOKUP(C204,Spisok!$A$5:$AC$1630,11,0)</f>
        <v>0</v>
      </c>
      <c r="P204" s="10">
        <f>VLOOKUP(C204,Spisok!$A$5:$AC$1630,13,0)</f>
        <v>0</v>
      </c>
      <c r="Q204" s="10">
        <f>VLOOKUP(C204,Spisok!$A$5:$AC$1630,15,0)</f>
        <v>0</v>
      </c>
      <c r="R204" s="10">
        <f>VLOOKUP(C204,Spisok!$A$5:$AC$1630,17,0)</f>
        <v>0</v>
      </c>
      <c r="S204" s="10">
        <f>VLOOKUP(C204,Spisok!$A$5:$AC$1630,19,0)</f>
        <v>0</v>
      </c>
      <c r="T204" s="10">
        <f>VLOOKUP(C204,Spisok!$A$5:$AC$1630,21,0)</f>
        <v>0</v>
      </c>
      <c r="U204" s="10">
        <f>VLOOKUP(C204,Spisok!$A$5:$AC$1630,23,0)</f>
        <v>0</v>
      </c>
      <c r="V204" s="18">
        <f>VLOOKUP(C204,Spisok!$A$5:$AC$1630,25,0)</f>
        <v>0</v>
      </c>
      <c r="W204" s="16">
        <f>COUNTIFS(M204:V204,"&gt;0")</f>
        <v>1</v>
      </c>
    </row>
    <row r="205" spans="1:23" ht="12.75" customHeight="1">
      <c r="A205" s="13">
        <v>201</v>
      </c>
      <c r="B205" s="13">
        <v>68</v>
      </c>
      <c r="C205" s="46" t="s">
        <v>660</v>
      </c>
      <c r="D205" s="46"/>
      <c r="E205" s="65">
        <f>VLOOKUP(C205,Spisok!$A$1:$AA$7829,5,0)</f>
        <v>1815.5044574424267</v>
      </c>
      <c r="F205" s="43">
        <f>VLOOKUP(C205,Spisok!$A$1:$AA$7829,2,0)</f>
        <v>0</v>
      </c>
      <c r="G205" s="44" t="str">
        <f>VLOOKUP(C205,Spisok!$A$1:$AA$7829,4,0)</f>
        <v>LAT</v>
      </c>
      <c r="H205" s="10"/>
      <c r="I205" s="10">
        <v>68.57702274903815</v>
      </c>
      <c r="J205" s="10">
        <v>0</v>
      </c>
      <c r="K205" s="10">
        <f>LARGE(M205:V205,1)+LARGE(M205:V205,2)+LARGE(M205:V205,3)+LARGE(M205:V205,4)+LARGE(M205:V205,5)</f>
        <v>46.25139798054753</v>
      </c>
      <c r="L205" s="5">
        <f>SUM(H205:K205)</f>
        <v>114.82842072958567</v>
      </c>
      <c r="M205" s="10">
        <f>VLOOKUP(C205,Spisok!$A$5:$AC$1630,7,0)</f>
        <v>0</v>
      </c>
      <c r="N205" s="10">
        <f>VLOOKUP(C205,Spisok!$A$5:$AC$1630,9,0)</f>
        <v>46.25139798054753</v>
      </c>
      <c r="O205" s="10">
        <f>VLOOKUP(C205,Spisok!$A$5:$AC$1630,11,0)</f>
        <v>0</v>
      </c>
      <c r="P205" s="10">
        <f>VLOOKUP(C205,Spisok!$A$5:$AC$1630,13,0)</f>
        <v>0</v>
      </c>
      <c r="Q205" s="10">
        <f>VLOOKUP(C205,Spisok!$A$5:$AC$1630,15,0)</f>
        <v>0</v>
      </c>
      <c r="R205" s="10">
        <f>VLOOKUP(C205,Spisok!$A$5:$AC$1630,17,0)</f>
        <v>0</v>
      </c>
      <c r="S205" s="10">
        <f>VLOOKUP(C205,Spisok!$A$5:$AC$1630,19,0)</f>
        <v>0</v>
      </c>
      <c r="T205" s="10">
        <f>VLOOKUP(C205,Spisok!$A$5:$AC$1630,21,0)</f>
        <v>0</v>
      </c>
      <c r="U205" s="10">
        <f>VLOOKUP(C205,Spisok!$A$5:$AC$1630,23,0)</f>
        <v>0</v>
      </c>
      <c r="V205" s="18">
        <f>VLOOKUP(C205,Spisok!$A$5:$AC$1630,25,0)</f>
        <v>0</v>
      </c>
      <c r="W205" s="16">
        <f>COUNTIFS(M205:V205,"&gt;0")</f>
        <v>1</v>
      </c>
    </row>
    <row r="206" spans="1:23" ht="12.75" customHeight="1">
      <c r="A206" s="13">
        <v>202</v>
      </c>
      <c r="B206" s="13">
        <v>50</v>
      </c>
      <c r="C206" s="60" t="s">
        <v>1264</v>
      </c>
      <c r="D206" s="60"/>
      <c r="E206" s="65">
        <f>VLOOKUP(C206,Spisok!$A$1:$AA$7829,5,0)</f>
        <v>1471.766020146247</v>
      </c>
      <c r="F206" s="43">
        <f>VLOOKUP(C206,Spisok!$A$1:$AA$7829,2,0)</f>
        <v>0</v>
      </c>
      <c r="G206" s="8" t="str">
        <f>VLOOKUP(C206,Spisok!$A$1:$AA$7829,4,0)</f>
        <v>LAT</v>
      </c>
      <c r="H206" s="10">
        <v>55.654696356867355</v>
      </c>
      <c r="I206" s="10">
        <v>0</v>
      </c>
      <c r="J206" s="10">
        <v>0</v>
      </c>
      <c r="K206" s="10">
        <f>LARGE(M206:V206,1)+LARGE(M206:V206,2)+LARGE(M206:V206,3)+LARGE(M206:V206,4)+LARGE(M206:V206,5)</f>
        <v>58.050030039370121</v>
      </c>
      <c r="L206" s="5">
        <f>SUM(H206:K206)</f>
        <v>113.70472639623748</v>
      </c>
      <c r="M206" s="10">
        <f>VLOOKUP(C206,Spisok!$A$5:$AC$1630,7,0)</f>
        <v>0</v>
      </c>
      <c r="N206" s="10">
        <f>VLOOKUP(C206,Spisok!$A$5:$AC$1630,9,0)</f>
        <v>58.050030039370121</v>
      </c>
      <c r="O206" s="10">
        <f>VLOOKUP(C206,Spisok!$A$5:$AC$1630,11,0)</f>
        <v>0</v>
      </c>
      <c r="P206" s="10">
        <f>VLOOKUP(C206,Spisok!$A$5:$AC$1630,13,0)</f>
        <v>0</v>
      </c>
      <c r="Q206" s="10">
        <f>VLOOKUP(C206,Spisok!$A$5:$AC$1630,15,0)</f>
        <v>0</v>
      </c>
      <c r="R206" s="10">
        <f>VLOOKUP(C206,Spisok!$A$5:$AC$1630,17,0)</f>
        <v>0</v>
      </c>
      <c r="S206" s="10">
        <f>VLOOKUP(C206,Spisok!$A$5:$AC$1630,19,0)</f>
        <v>0</v>
      </c>
      <c r="T206" s="10">
        <f>VLOOKUP(C206,Spisok!$A$5:$AC$1630,21,0)</f>
        <v>0</v>
      </c>
      <c r="U206" s="10">
        <f>VLOOKUP(C206,Spisok!$A$5:$AC$1630,23,0)</f>
        <v>0</v>
      </c>
      <c r="V206" s="18">
        <f>VLOOKUP(C206,Spisok!$A$5:$AC$1630,25,0)</f>
        <v>0</v>
      </c>
      <c r="W206" s="16">
        <f>COUNTIFS(M206:V206,"&gt;0")</f>
        <v>1</v>
      </c>
    </row>
    <row r="207" spans="1:23" ht="12.75" customHeight="1">
      <c r="A207" s="13">
        <v>203</v>
      </c>
      <c r="B207" s="13"/>
      <c r="C207" s="46" t="s">
        <v>1198</v>
      </c>
      <c r="D207" s="46"/>
      <c r="E207" s="65">
        <f>VLOOKUP(C207,Spisok!$A$1:$AA$7829,5,0)</f>
        <v>1389</v>
      </c>
      <c r="F207" s="43">
        <f>VLOOKUP(C207,Spisok!$A$1:$AA$7829,2,0)</f>
        <v>0</v>
      </c>
      <c r="G207" s="44" t="str">
        <f>VLOOKUP(C207,Spisok!$A$1:$AA$7829,4,0)</f>
        <v>LAT</v>
      </c>
      <c r="H207" s="10"/>
      <c r="I207" s="10"/>
      <c r="J207" s="10">
        <v>110.82956989886667</v>
      </c>
      <c r="K207" s="10">
        <f>LARGE(M207:V207,1)+LARGE(M207:V207,2)+LARGE(M207:V207,3)+LARGE(M207:V207,4)+LARGE(M207:V207,5)</f>
        <v>0</v>
      </c>
      <c r="L207" s="5">
        <f>SUM(H207:K207)</f>
        <v>110.82956989886667</v>
      </c>
      <c r="M207" s="10">
        <f>VLOOKUP(C207,Spisok!$A$5:$AC$1630,7,0)</f>
        <v>0</v>
      </c>
      <c r="N207" s="10">
        <f>VLOOKUP(C207,Spisok!$A$5:$AC$1630,9,0)</f>
        <v>0</v>
      </c>
      <c r="O207" s="10">
        <f>VLOOKUP(C207,Spisok!$A$5:$AC$1630,11,0)</f>
        <v>0</v>
      </c>
      <c r="P207" s="10">
        <f>VLOOKUP(C207,Spisok!$A$5:$AC$1630,13,0)</f>
        <v>0</v>
      </c>
      <c r="Q207" s="10">
        <f>VLOOKUP(C207,Spisok!$A$5:$AC$1630,15,0)</f>
        <v>0</v>
      </c>
      <c r="R207" s="10">
        <f>VLOOKUP(C207,Spisok!$A$5:$AC$1630,17,0)</f>
        <v>0</v>
      </c>
      <c r="S207" s="10">
        <f>VLOOKUP(C207,Spisok!$A$5:$AC$1630,19,0)</f>
        <v>0</v>
      </c>
      <c r="T207" s="10">
        <f>VLOOKUP(C207,Spisok!$A$5:$AC$1630,21,0)</f>
        <v>0</v>
      </c>
      <c r="U207" s="10">
        <f>VLOOKUP(C207,Spisok!$A$5:$AC$1630,23,0)</f>
        <v>0</v>
      </c>
      <c r="V207" s="18">
        <f>VLOOKUP(C207,Spisok!$A$5:$AC$1630,25,0)</f>
        <v>0</v>
      </c>
      <c r="W207" s="16">
        <f>COUNTIFS(M207:V207,"&gt;0")</f>
        <v>0</v>
      </c>
    </row>
    <row r="208" spans="1:23" ht="12.75" customHeight="1">
      <c r="A208" s="13">
        <v>204</v>
      </c>
      <c r="B208" s="13"/>
      <c r="C208" s="60" t="s">
        <v>928</v>
      </c>
      <c r="D208" s="60"/>
      <c r="E208" s="65">
        <f>VLOOKUP(C208,Spisok!$A$1:$AA$7829,5,0)</f>
        <v>1263.9459304148875</v>
      </c>
      <c r="F208" s="43">
        <f>VLOOKUP(C208,Spisok!$A$1:$AA$7829,2,0)</f>
        <v>0</v>
      </c>
      <c r="G208" s="8" t="str">
        <f>VLOOKUP(C208,Spisok!$A$1:$AA$7829,4,0)</f>
        <v>USA</v>
      </c>
      <c r="H208" s="10">
        <v>31.414309083687986</v>
      </c>
      <c r="I208" s="10">
        <v>77.797886546967391</v>
      </c>
      <c r="J208" s="10">
        <v>0.67035914847286682</v>
      </c>
      <c r="K208" s="10">
        <f>LARGE(M208:V208,1)+LARGE(M208:V208,2)+LARGE(M208:V208,3)+LARGE(M208:V208,4)+LARGE(M208:V208,5)</f>
        <v>0</v>
      </c>
      <c r="L208" s="5">
        <f>SUM(H208:K208)</f>
        <v>109.88255477912824</v>
      </c>
      <c r="M208" s="10">
        <f>VLOOKUP(C208,Spisok!$A$5:$AC$1630,7,0)</f>
        <v>0</v>
      </c>
      <c r="N208" s="10">
        <f>VLOOKUP(C208,Spisok!$A$5:$AC$1630,9,0)</f>
        <v>0</v>
      </c>
      <c r="O208" s="10">
        <f>VLOOKUP(C208,Spisok!$A$5:$AC$1630,11,0)</f>
        <v>0</v>
      </c>
      <c r="P208" s="10">
        <f>VLOOKUP(C208,Spisok!$A$5:$AC$1630,13,0)</f>
        <v>0</v>
      </c>
      <c r="Q208" s="10">
        <f>VLOOKUP(C208,Spisok!$A$5:$AC$1630,15,0)</f>
        <v>0</v>
      </c>
      <c r="R208" s="10">
        <f>VLOOKUP(C208,Spisok!$A$5:$AC$1630,17,0)</f>
        <v>0</v>
      </c>
      <c r="S208" s="10">
        <f>VLOOKUP(C208,Spisok!$A$5:$AC$1630,19,0)</f>
        <v>0</v>
      </c>
      <c r="T208" s="10">
        <f>VLOOKUP(C208,Spisok!$A$5:$AC$1630,21,0)</f>
        <v>0</v>
      </c>
      <c r="U208" s="10">
        <f>VLOOKUP(C208,Spisok!$A$5:$AC$1630,23,0)</f>
        <v>0</v>
      </c>
      <c r="V208" s="18">
        <f>VLOOKUP(C208,Spisok!$A$5:$AC$1630,25,0)</f>
        <v>0</v>
      </c>
      <c r="W208" s="16">
        <f>COUNTIFS(M208:V208,"&gt;0")</f>
        <v>0</v>
      </c>
    </row>
    <row r="209" spans="1:23" ht="12.75" customHeight="1">
      <c r="A209" s="13">
        <v>205</v>
      </c>
      <c r="B209" s="13">
        <v>85</v>
      </c>
      <c r="C209" s="46" t="s">
        <v>1206</v>
      </c>
      <c r="D209" s="46"/>
      <c r="E209" s="65">
        <f>VLOOKUP(C209,Spisok!$A$1:$AA$7829,5,0)</f>
        <v>1381.3332248937445</v>
      </c>
      <c r="F209" s="43">
        <f>VLOOKUP(C209,Spisok!$A$1:$AA$7829,2,0)</f>
        <v>0</v>
      </c>
      <c r="G209" s="44" t="str">
        <f>VLOOKUP(C209,Spisok!$A$1:$AA$7829,4,0)</f>
        <v>LAT</v>
      </c>
      <c r="H209" s="10"/>
      <c r="I209" s="10"/>
      <c r="J209" s="10">
        <v>71.562784880229941</v>
      </c>
      <c r="K209" s="10">
        <f>LARGE(M209:V209,1)+LARGE(M209:V209,2)+LARGE(M209:V209,3)+LARGE(M209:V209,4)+LARGE(M209:V209,5)</f>
        <v>36.295395939825177</v>
      </c>
      <c r="L209" s="5">
        <f>SUM(H209:K209)</f>
        <v>107.85818082005511</v>
      </c>
      <c r="M209" s="10">
        <f>VLOOKUP(C209,Spisok!$A$5:$AC$1630,7,0)</f>
        <v>0</v>
      </c>
      <c r="N209" s="10">
        <f>VLOOKUP(C209,Spisok!$A$5:$AC$1630,9,0)</f>
        <v>36.295395939825177</v>
      </c>
      <c r="O209" s="10">
        <f>VLOOKUP(C209,Spisok!$A$5:$AC$1630,11,0)</f>
        <v>0</v>
      </c>
      <c r="P209" s="10">
        <f>VLOOKUP(C209,Spisok!$A$5:$AC$1630,13,0)</f>
        <v>0</v>
      </c>
      <c r="Q209" s="10">
        <f>VLOOKUP(C209,Spisok!$A$5:$AC$1630,15,0)</f>
        <v>0</v>
      </c>
      <c r="R209" s="10">
        <f>VLOOKUP(C209,Spisok!$A$5:$AC$1630,17,0)</f>
        <v>0</v>
      </c>
      <c r="S209" s="10">
        <f>VLOOKUP(C209,Spisok!$A$5:$AC$1630,19,0)</f>
        <v>0</v>
      </c>
      <c r="T209" s="10">
        <f>VLOOKUP(C209,Spisok!$A$5:$AC$1630,21,0)</f>
        <v>0</v>
      </c>
      <c r="U209" s="10">
        <f>VLOOKUP(C209,Spisok!$A$5:$AC$1630,23,0)</f>
        <v>0</v>
      </c>
      <c r="V209" s="18">
        <f>VLOOKUP(C209,Spisok!$A$5:$AC$1630,25,0)</f>
        <v>0</v>
      </c>
      <c r="W209" s="16">
        <f>COUNTIFS(M209:V209,"&gt;0")</f>
        <v>1</v>
      </c>
    </row>
    <row r="210" spans="1:23" ht="12.75" customHeight="1">
      <c r="A210" s="13">
        <v>206</v>
      </c>
      <c r="B210" s="13"/>
      <c r="C210" s="62" t="s">
        <v>309</v>
      </c>
      <c r="D210" s="60" t="s">
        <v>285</v>
      </c>
      <c r="E210" s="69">
        <f>VLOOKUP(C210,Spisok!$A$1:$AA$7829,5,0)</f>
        <v>0</v>
      </c>
      <c r="F210" s="43">
        <f>VLOOKUP(C210,Spisok!$A$1:$AA$7829,2,0)</f>
        <v>0</v>
      </c>
      <c r="G210" s="44" t="str">
        <f>VLOOKUP(C210,Spisok!$A$1:$AA$7829,4,0)</f>
        <v>EST</v>
      </c>
      <c r="H210" s="10">
        <v>107.13540183402398</v>
      </c>
      <c r="I210" s="10">
        <v>0</v>
      </c>
      <c r="J210" s="10">
        <v>0</v>
      </c>
      <c r="K210" s="10">
        <f>LARGE(M210:V210,1)+LARGE(M210:V210,2)+LARGE(M210:V210,3)+LARGE(M210:V210,4)+LARGE(M210:V210,5)</f>
        <v>0</v>
      </c>
      <c r="L210" s="5">
        <f>SUM(H210:K210)</f>
        <v>107.13540183402398</v>
      </c>
      <c r="M210" s="10">
        <f>VLOOKUP(C210,Spisok!$A$5:$AC$1630,7,0)</f>
        <v>0</v>
      </c>
      <c r="N210" s="10">
        <f>VLOOKUP(C210,Spisok!$A$5:$AC$1630,9,0)</f>
        <v>0</v>
      </c>
      <c r="O210" s="10">
        <f>VLOOKUP(C210,Spisok!$A$5:$AC$1630,11,0)</f>
        <v>0</v>
      </c>
      <c r="P210" s="10">
        <f>VLOOKUP(C210,Spisok!$A$5:$AC$1630,13,0)</f>
        <v>0</v>
      </c>
      <c r="Q210" s="10">
        <f>VLOOKUP(C210,Spisok!$A$5:$AC$1630,15,0)</f>
        <v>0</v>
      </c>
      <c r="R210" s="10">
        <f>VLOOKUP(C210,Spisok!$A$5:$AC$1630,17,0)</f>
        <v>0</v>
      </c>
      <c r="S210" s="10">
        <f>VLOOKUP(C210,Spisok!$A$5:$AC$1630,19,0)</f>
        <v>0</v>
      </c>
      <c r="T210" s="10">
        <f>VLOOKUP(C210,Spisok!$A$5:$AC$1630,21,0)</f>
        <v>0</v>
      </c>
      <c r="U210" s="10">
        <f>VLOOKUP(C210,Spisok!$A$5:$AC$1630,23,0)</f>
        <v>0</v>
      </c>
      <c r="V210" s="18">
        <f>VLOOKUP(C210,Spisok!$A$5:$AC$1630,25,0)</f>
        <v>0</v>
      </c>
      <c r="W210" s="16">
        <f>COUNTIFS(M210:V210,"&gt;0")</f>
        <v>0</v>
      </c>
    </row>
    <row r="211" spans="1:23" ht="12.75" customHeight="1">
      <c r="A211" s="13">
        <v>207</v>
      </c>
      <c r="B211" s="13"/>
      <c r="C211" s="60" t="s">
        <v>832</v>
      </c>
      <c r="D211" s="60"/>
      <c r="E211" s="65">
        <f>VLOOKUP(C211,Spisok!$A$1:$AA$7829,5,0)</f>
        <v>1386.8649465381163</v>
      </c>
      <c r="F211" s="43">
        <f>VLOOKUP(C211,Spisok!$A$1:$AA$7829,2,0)</f>
        <v>0</v>
      </c>
      <c r="G211" s="44" t="str">
        <f>VLOOKUP(C211,Spisok!$A$1:$AA$7829,4,0)</f>
        <v>EST</v>
      </c>
      <c r="H211" s="10">
        <v>39.510330422201449</v>
      </c>
      <c r="I211" s="10">
        <v>40.592464662007643</v>
      </c>
      <c r="J211" s="10">
        <v>24.53163372104979</v>
      </c>
      <c r="K211" s="10">
        <f>LARGE(M211:V211,1)+LARGE(M211:V211,2)+LARGE(M211:V211,3)+LARGE(M211:V211,4)+LARGE(M211:V211,5)</f>
        <v>0</v>
      </c>
      <c r="L211" s="5">
        <f>SUM(H211:K211)</f>
        <v>104.63442880525888</v>
      </c>
      <c r="M211" s="10">
        <f>VLOOKUP(C211,Spisok!$A$5:$AC$1630,7,0)</f>
        <v>0</v>
      </c>
      <c r="N211" s="10">
        <f>VLOOKUP(C211,Spisok!$A$5:$AC$1630,9,0)</f>
        <v>0</v>
      </c>
      <c r="O211" s="10">
        <f>VLOOKUP(C211,Spisok!$A$5:$AC$1630,11,0)</f>
        <v>0</v>
      </c>
      <c r="P211" s="10">
        <f>VLOOKUP(C211,Spisok!$A$5:$AC$1630,13,0)</f>
        <v>0</v>
      </c>
      <c r="Q211" s="10">
        <f>VLOOKUP(C211,Spisok!$A$5:$AC$1630,15,0)</f>
        <v>0</v>
      </c>
      <c r="R211" s="10">
        <f>VLOOKUP(C211,Spisok!$A$5:$AC$1630,17,0)</f>
        <v>0</v>
      </c>
      <c r="S211" s="10">
        <f>VLOOKUP(C211,Spisok!$A$5:$AC$1630,19,0)</f>
        <v>0</v>
      </c>
      <c r="T211" s="10">
        <f>VLOOKUP(C211,Spisok!$A$5:$AC$1630,21,0)</f>
        <v>0</v>
      </c>
      <c r="U211" s="10">
        <f>VLOOKUP(C211,Spisok!$A$5:$AC$1630,23,0)</f>
        <v>0</v>
      </c>
      <c r="V211" s="18">
        <f>VLOOKUP(C211,Spisok!$A$5:$AC$1630,25,0)</f>
        <v>0</v>
      </c>
      <c r="W211" s="16">
        <f>COUNTIFS(M211:V211,"&gt;0")</f>
        <v>0</v>
      </c>
    </row>
    <row r="212" spans="1:23" ht="12.75" customHeight="1">
      <c r="A212" s="13">
        <v>208</v>
      </c>
      <c r="B212" s="13"/>
      <c r="C212" s="46" t="s">
        <v>204</v>
      </c>
      <c r="D212" s="46"/>
      <c r="E212" s="69">
        <f>VLOOKUP(C212,Spisok!$A$1:$AA$7829,5,0)</f>
        <v>1584.3023479201333</v>
      </c>
      <c r="F212" s="43">
        <f>VLOOKUP(C212,Spisok!$A$1:$AA$7829,2,0)</f>
        <v>0</v>
      </c>
      <c r="G212" s="44" t="str">
        <f>VLOOKUP(C212,Spisok!$A$1:$AA$7829,4,0)</f>
        <v>LAT</v>
      </c>
      <c r="H212" s="10"/>
      <c r="I212" s="10">
        <v>104.56961961789253</v>
      </c>
      <c r="J212" s="10">
        <v>0</v>
      </c>
      <c r="K212" s="10">
        <f>LARGE(M212:V212,1)+LARGE(M212:V212,2)+LARGE(M212:V212,3)+LARGE(M212:V212,4)+LARGE(M212:V212,5)</f>
        <v>0</v>
      </c>
      <c r="L212" s="5">
        <f>SUM(H212:K212)</f>
        <v>104.56961961789253</v>
      </c>
      <c r="M212" s="10">
        <f>VLOOKUP(C212,Spisok!$A$5:$AC$1630,7,0)</f>
        <v>0</v>
      </c>
      <c r="N212" s="10">
        <f>VLOOKUP(C212,Spisok!$A$5:$AC$1630,9,0)</f>
        <v>0</v>
      </c>
      <c r="O212" s="10">
        <f>VLOOKUP(C212,Spisok!$A$5:$AC$1630,11,0)</f>
        <v>0</v>
      </c>
      <c r="P212" s="10">
        <f>VLOOKUP(C212,Spisok!$A$5:$AC$1630,13,0)</f>
        <v>0</v>
      </c>
      <c r="Q212" s="10">
        <f>VLOOKUP(C212,Spisok!$A$5:$AC$1630,15,0)</f>
        <v>0</v>
      </c>
      <c r="R212" s="10">
        <f>VLOOKUP(C212,Spisok!$A$5:$AC$1630,17,0)</f>
        <v>0</v>
      </c>
      <c r="S212" s="10">
        <f>VLOOKUP(C212,Spisok!$A$5:$AC$1630,19,0)</f>
        <v>0</v>
      </c>
      <c r="T212" s="10">
        <f>VLOOKUP(C212,Spisok!$A$5:$AC$1630,21,0)</f>
        <v>0</v>
      </c>
      <c r="U212" s="10">
        <f>VLOOKUP(C212,Spisok!$A$5:$AC$1630,23,0)</f>
        <v>0</v>
      </c>
      <c r="V212" s="18">
        <f>VLOOKUP(C212,Spisok!$A$5:$AC$1630,25,0)</f>
        <v>0</v>
      </c>
      <c r="W212" s="16">
        <f>COUNTIFS(M212:V212,"&gt;0")</f>
        <v>0</v>
      </c>
    </row>
    <row r="213" spans="1:23" ht="12.75" customHeight="1">
      <c r="A213" s="13">
        <v>209</v>
      </c>
      <c r="B213" s="13"/>
      <c r="C213" s="46" t="s">
        <v>1009</v>
      </c>
      <c r="D213" s="46"/>
      <c r="E213" s="69">
        <f>VLOOKUP(C213,Spisok!$A$1:$AA$7829,5,0)</f>
        <v>1384.0070016712264</v>
      </c>
      <c r="F213" s="43">
        <f>VLOOKUP(C213,Spisok!$A$1:$AA$7829,2,0)</f>
        <v>0</v>
      </c>
      <c r="G213" s="44" t="str">
        <f>VLOOKUP(C213,Spisok!$A$1:$AA$7829,4,0)</f>
        <v>LAT</v>
      </c>
      <c r="H213" s="10">
        <v>57.520577193536255</v>
      </c>
      <c r="I213" s="10">
        <v>46.41814280956401</v>
      </c>
      <c r="J213" s="10">
        <v>0</v>
      </c>
      <c r="K213" s="10">
        <f>LARGE(M213:V213,1)+LARGE(M213:V213,2)+LARGE(M213:V213,3)+LARGE(M213:V213,4)+LARGE(M213:V213,5)</f>
        <v>0</v>
      </c>
      <c r="L213" s="5">
        <f>SUM(H213:K213)</f>
        <v>103.93872000310026</v>
      </c>
      <c r="M213" s="10">
        <f>VLOOKUP(C213,Spisok!$A$5:$AC$1630,7,0)</f>
        <v>0</v>
      </c>
      <c r="N213" s="10">
        <f>VLOOKUP(C213,Spisok!$A$5:$AC$1630,9,0)</f>
        <v>0</v>
      </c>
      <c r="O213" s="10">
        <f>VLOOKUP(C213,Spisok!$A$5:$AC$1630,11,0)</f>
        <v>0</v>
      </c>
      <c r="P213" s="10">
        <f>VLOOKUP(C213,Spisok!$A$5:$AC$1630,13,0)</f>
        <v>0</v>
      </c>
      <c r="Q213" s="10">
        <f>VLOOKUP(C213,Spisok!$A$5:$AC$1630,15,0)</f>
        <v>0</v>
      </c>
      <c r="R213" s="10">
        <f>VLOOKUP(C213,Spisok!$A$5:$AC$1630,17,0)</f>
        <v>0</v>
      </c>
      <c r="S213" s="10">
        <f>VLOOKUP(C213,Spisok!$A$5:$AC$1630,19,0)</f>
        <v>0</v>
      </c>
      <c r="T213" s="10">
        <f>VLOOKUP(C213,Spisok!$A$5:$AC$1630,21,0)</f>
        <v>0</v>
      </c>
      <c r="U213" s="10">
        <f>VLOOKUP(C213,Spisok!$A$5:$AC$1630,23,0)</f>
        <v>0</v>
      </c>
      <c r="V213" s="18">
        <f>VLOOKUP(C213,Spisok!$A$5:$AC$1630,25,0)</f>
        <v>0</v>
      </c>
      <c r="W213" s="16">
        <f>COUNTIFS(M213:V213,"&gt;0")</f>
        <v>0</v>
      </c>
    </row>
    <row r="214" spans="1:23" ht="12.75" customHeight="1">
      <c r="A214" s="13">
        <v>210</v>
      </c>
      <c r="B214" s="13"/>
      <c r="C214" s="60" t="s">
        <v>875</v>
      </c>
      <c r="D214" s="60" t="s">
        <v>622</v>
      </c>
      <c r="E214" s="65">
        <f>VLOOKUP(C214,Spisok!$A$1:$AA$7829,5,0)</f>
        <v>1582</v>
      </c>
      <c r="F214" s="43" t="str">
        <f>VLOOKUP(C214,Spisok!$A$1:$AA$7829,2,0)</f>
        <v>IM</v>
      </c>
      <c r="G214" s="44" t="str">
        <f>VLOOKUP(C214,Spisok!$A$1:$AA$7829,4,0)</f>
        <v>LAT</v>
      </c>
      <c r="H214" s="10">
        <v>15.602699020832427</v>
      </c>
      <c r="I214" s="10">
        <v>0</v>
      </c>
      <c r="J214" s="10">
        <v>87.772389612755859</v>
      </c>
      <c r="K214" s="10">
        <f>LARGE(M214:V214,1)+LARGE(M214:V214,2)+LARGE(M214:V214,3)+LARGE(M214:V214,4)+LARGE(M214:V214,5)</f>
        <v>0</v>
      </c>
      <c r="L214" s="5">
        <f>SUM(H214:K214)</f>
        <v>103.37508863358829</v>
      </c>
      <c r="M214" s="10">
        <f>VLOOKUP(C214,Spisok!$A$5:$AC$1630,7,0)</f>
        <v>0</v>
      </c>
      <c r="N214" s="10">
        <f>VLOOKUP(C214,Spisok!$A$5:$AC$1630,9,0)</f>
        <v>0</v>
      </c>
      <c r="O214" s="10">
        <f>VLOOKUP(C214,Spisok!$A$5:$AC$1630,11,0)</f>
        <v>0</v>
      </c>
      <c r="P214" s="10">
        <f>VLOOKUP(C214,Spisok!$A$5:$AC$1630,13,0)</f>
        <v>0</v>
      </c>
      <c r="Q214" s="10">
        <f>VLOOKUP(C214,Spisok!$A$5:$AC$1630,15,0)</f>
        <v>0</v>
      </c>
      <c r="R214" s="10">
        <f>VLOOKUP(C214,Spisok!$A$5:$AC$1630,17,0)</f>
        <v>0</v>
      </c>
      <c r="S214" s="10">
        <f>VLOOKUP(C214,Spisok!$A$5:$AC$1630,19,0)</f>
        <v>0</v>
      </c>
      <c r="T214" s="10">
        <f>VLOOKUP(C214,Spisok!$A$5:$AC$1630,21,0)</f>
        <v>0</v>
      </c>
      <c r="U214" s="10">
        <f>VLOOKUP(C214,Spisok!$A$5:$AC$1630,23,0)</f>
        <v>0</v>
      </c>
      <c r="V214" s="18">
        <f>VLOOKUP(C214,Spisok!$A$5:$AC$1630,25,0)</f>
        <v>0</v>
      </c>
      <c r="W214" s="16">
        <f>COUNTIFS(M214:V214,"&gt;0")</f>
        <v>0</v>
      </c>
    </row>
    <row r="215" spans="1:23" ht="12.75" customHeight="1">
      <c r="A215" s="13">
        <v>211</v>
      </c>
      <c r="B215" s="13">
        <v>104</v>
      </c>
      <c r="C215" s="46" t="s">
        <v>1170</v>
      </c>
      <c r="D215" s="46"/>
      <c r="E215" s="65">
        <f>VLOOKUP(C215,Spisok!$A$1:$AA$7829,5,0)</f>
        <v>1432.2054534129054</v>
      </c>
      <c r="F215" s="43">
        <f>VLOOKUP(C215,Spisok!$A$1:$AA$7829,2,0)</f>
        <v>0</v>
      </c>
      <c r="G215" s="44" t="str">
        <f>VLOOKUP(C215,Spisok!$A$1:$AA$7829,4,0)</f>
        <v>LAT</v>
      </c>
      <c r="H215" s="10"/>
      <c r="I215" s="10">
        <v>33.364164928009977</v>
      </c>
      <c r="J215" s="10">
        <v>43.174820816062592</v>
      </c>
      <c r="K215" s="10">
        <f>LARGE(M215:V215,1)+LARGE(M215:V215,2)+LARGE(M215:V215,3)+LARGE(M215:V215,4)+LARGE(M215:V215,5)</f>
        <v>26.334449715588331</v>
      </c>
      <c r="L215" s="5">
        <f>SUM(H215:K215)</f>
        <v>102.8734354596609</v>
      </c>
      <c r="M215" s="10">
        <f>VLOOKUP(C215,Spisok!$A$5:$AC$1630,7,0)</f>
        <v>0</v>
      </c>
      <c r="N215" s="10">
        <f>VLOOKUP(C215,Spisok!$A$5:$AC$1630,9,0)</f>
        <v>26.334449715588331</v>
      </c>
      <c r="O215" s="10">
        <f>VLOOKUP(C215,Spisok!$A$5:$AC$1630,11,0)</f>
        <v>0</v>
      </c>
      <c r="P215" s="10">
        <f>VLOOKUP(C215,Spisok!$A$5:$AC$1630,13,0)</f>
        <v>0</v>
      </c>
      <c r="Q215" s="10">
        <f>VLOOKUP(C215,Spisok!$A$5:$AC$1630,15,0)</f>
        <v>0</v>
      </c>
      <c r="R215" s="10">
        <f>VLOOKUP(C215,Spisok!$A$5:$AC$1630,17,0)</f>
        <v>0</v>
      </c>
      <c r="S215" s="10">
        <f>VLOOKUP(C215,Spisok!$A$5:$AC$1630,19,0)</f>
        <v>0</v>
      </c>
      <c r="T215" s="10">
        <f>VLOOKUP(C215,Spisok!$A$5:$AC$1630,21,0)</f>
        <v>0</v>
      </c>
      <c r="U215" s="10">
        <f>VLOOKUP(C215,Spisok!$A$5:$AC$1630,23,0)</f>
        <v>0</v>
      </c>
      <c r="V215" s="18">
        <f>VLOOKUP(C215,Spisok!$A$5:$AC$1630,25,0)</f>
        <v>0</v>
      </c>
      <c r="W215" s="16">
        <f>COUNTIFS(M215:V215,"&gt;0")</f>
        <v>1</v>
      </c>
    </row>
    <row r="216" spans="1:23" ht="12.75" customHeight="1">
      <c r="A216" s="13">
        <v>212</v>
      </c>
      <c r="B216" s="13"/>
      <c r="C216" s="46" t="s">
        <v>1140</v>
      </c>
      <c r="D216" s="46"/>
      <c r="E216" s="69">
        <f>VLOOKUP(C216,Spisok!$A$1:$AA$7829,5,0)</f>
        <v>1521.3713330985811</v>
      </c>
      <c r="F216" s="43">
        <f>VLOOKUP(C216,Spisok!$A$1:$AA$7829,2,0)</f>
        <v>0</v>
      </c>
      <c r="G216" s="44" t="str">
        <f>VLOOKUP(C216,Spisok!$A$1:$AA$7829,4,0)</f>
        <v>LAT</v>
      </c>
      <c r="H216" s="10"/>
      <c r="I216" s="10">
        <v>102.82564424340592</v>
      </c>
      <c r="J216" s="10">
        <v>0</v>
      </c>
      <c r="K216" s="10">
        <f>LARGE(M216:V216,1)+LARGE(M216:V216,2)+LARGE(M216:V216,3)+LARGE(M216:V216,4)+LARGE(M216:V216,5)</f>
        <v>0</v>
      </c>
      <c r="L216" s="5">
        <f>SUM(H216:K216)</f>
        <v>102.82564424340592</v>
      </c>
      <c r="M216" s="10">
        <f>VLOOKUP(C216,Spisok!$A$5:$AC$1630,7,0)</f>
        <v>0</v>
      </c>
      <c r="N216" s="10">
        <f>VLOOKUP(C216,Spisok!$A$5:$AC$1630,9,0)</f>
        <v>0</v>
      </c>
      <c r="O216" s="10">
        <f>VLOOKUP(C216,Spisok!$A$5:$AC$1630,11,0)</f>
        <v>0</v>
      </c>
      <c r="P216" s="10">
        <f>VLOOKUP(C216,Spisok!$A$5:$AC$1630,13,0)</f>
        <v>0</v>
      </c>
      <c r="Q216" s="10">
        <f>VLOOKUP(C216,Spisok!$A$5:$AC$1630,15,0)</f>
        <v>0</v>
      </c>
      <c r="R216" s="10">
        <f>VLOOKUP(C216,Spisok!$A$5:$AC$1630,17,0)</f>
        <v>0</v>
      </c>
      <c r="S216" s="10">
        <f>VLOOKUP(C216,Spisok!$A$5:$AC$1630,19,0)</f>
        <v>0</v>
      </c>
      <c r="T216" s="10">
        <f>VLOOKUP(C216,Spisok!$A$5:$AC$1630,21,0)</f>
        <v>0</v>
      </c>
      <c r="U216" s="10">
        <f>VLOOKUP(C216,Spisok!$A$5:$AC$1630,23,0)</f>
        <v>0</v>
      </c>
      <c r="V216" s="18">
        <f>VLOOKUP(C216,Spisok!$A$5:$AC$1630,25,0)</f>
        <v>0</v>
      </c>
      <c r="W216" s="16">
        <f>COUNTIFS(M216:V216,"&gt;0")</f>
        <v>0</v>
      </c>
    </row>
    <row r="217" spans="1:23" ht="12.75" customHeight="1">
      <c r="A217" s="13">
        <v>213</v>
      </c>
      <c r="B217" s="13"/>
      <c r="C217" s="46" t="s">
        <v>940</v>
      </c>
      <c r="D217" s="46"/>
      <c r="E217" s="69">
        <f>VLOOKUP(C217,Spisok!$A$1:$AA$7829,5,0)</f>
        <v>1610.921778431511</v>
      </c>
      <c r="F217" s="43">
        <f>VLOOKUP(C217,Spisok!$A$1:$AA$7829,2,0)</f>
        <v>0</v>
      </c>
      <c r="G217" s="44" t="str">
        <f>VLOOKUP(C217,Spisok!$A$1:$AA$7829,4,0)</f>
        <v>LAT</v>
      </c>
      <c r="H217" s="10">
        <v>30.300466913983975</v>
      </c>
      <c r="I217" s="10">
        <v>72.013761205484457</v>
      </c>
      <c r="J217" s="10">
        <v>0</v>
      </c>
      <c r="K217" s="10">
        <f>LARGE(M217:V217,1)+LARGE(M217:V217,2)+LARGE(M217:V217,3)+LARGE(M217:V217,4)+LARGE(M217:V217,5)</f>
        <v>0</v>
      </c>
      <c r="L217" s="5">
        <f>SUM(H217:K217)</f>
        <v>102.31422811946842</v>
      </c>
      <c r="M217" s="10">
        <f>VLOOKUP(C217,Spisok!$A$5:$AC$1630,7,0)</f>
        <v>0</v>
      </c>
      <c r="N217" s="10">
        <f>VLOOKUP(C217,Spisok!$A$5:$AC$1630,9,0)</f>
        <v>0</v>
      </c>
      <c r="O217" s="10">
        <f>VLOOKUP(C217,Spisok!$A$5:$AC$1630,11,0)</f>
        <v>0</v>
      </c>
      <c r="P217" s="10">
        <f>VLOOKUP(C217,Spisok!$A$5:$AC$1630,13,0)</f>
        <v>0</v>
      </c>
      <c r="Q217" s="10">
        <f>VLOOKUP(C217,Spisok!$A$5:$AC$1630,15,0)</f>
        <v>0</v>
      </c>
      <c r="R217" s="10">
        <f>VLOOKUP(C217,Spisok!$A$5:$AC$1630,17,0)</f>
        <v>0</v>
      </c>
      <c r="S217" s="10">
        <f>VLOOKUP(C217,Spisok!$A$5:$AC$1630,19,0)</f>
        <v>0</v>
      </c>
      <c r="T217" s="10">
        <f>VLOOKUP(C217,Spisok!$A$5:$AC$1630,21,0)</f>
        <v>0</v>
      </c>
      <c r="U217" s="10">
        <f>VLOOKUP(C217,Spisok!$A$5:$AC$1630,23,0)</f>
        <v>0</v>
      </c>
      <c r="V217" s="18">
        <f>VLOOKUP(C217,Spisok!$A$5:$AC$1630,25,0)</f>
        <v>0</v>
      </c>
      <c r="W217" s="16">
        <f>COUNTIFS(M217:V217,"&gt;0")</f>
        <v>0</v>
      </c>
    </row>
    <row r="218" spans="1:23" ht="12.75" customHeight="1">
      <c r="A218" s="13">
        <v>214</v>
      </c>
      <c r="B218" s="13"/>
      <c r="C218" s="46" t="s">
        <v>1087</v>
      </c>
      <c r="D218" s="46"/>
      <c r="E218" s="65">
        <f>VLOOKUP(C218,Spisok!$A$1:$AA$7829,5,0)</f>
        <v>1253</v>
      </c>
      <c r="F218" s="43">
        <f>VLOOKUP(C218,Spisok!$A$1:$AA$7829,2,0)</f>
        <v>0</v>
      </c>
      <c r="G218" s="44" t="str">
        <f>VLOOKUP(C218,Spisok!$A$1:$AA$7829,4,0)</f>
        <v>GBR</v>
      </c>
      <c r="H218" s="10">
        <v>22.187371452077333</v>
      </c>
      <c r="I218" s="10">
        <v>27.161465163038724</v>
      </c>
      <c r="J218" s="10">
        <v>51.780834955690771</v>
      </c>
      <c r="K218" s="10">
        <f>LARGE(M218:V218,1)+LARGE(M218:V218,2)+LARGE(M218:V218,3)+LARGE(M218:V218,4)+LARGE(M218:V218,5)</f>
        <v>0</v>
      </c>
      <c r="L218" s="5">
        <f>SUM(H218:K218)</f>
        <v>101.12967157080683</v>
      </c>
      <c r="M218" s="10">
        <f>VLOOKUP(C218,Spisok!$A$5:$AC$1630,7,0)</f>
        <v>0</v>
      </c>
      <c r="N218" s="10">
        <f>VLOOKUP(C218,Spisok!$A$5:$AC$1630,9,0)</f>
        <v>0</v>
      </c>
      <c r="O218" s="10">
        <f>VLOOKUP(C218,Spisok!$A$5:$AC$1630,11,0)</f>
        <v>0</v>
      </c>
      <c r="P218" s="10">
        <f>VLOOKUP(C218,Spisok!$A$5:$AC$1630,13,0)</f>
        <v>0</v>
      </c>
      <c r="Q218" s="10">
        <f>VLOOKUP(C218,Spisok!$A$5:$AC$1630,15,0)</f>
        <v>0</v>
      </c>
      <c r="R218" s="10">
        <f>VLOOKUP(C218,Spisok!$A$5:$AC$1630,17,0)</f>
        <v>0</v>
      </c>
      <c r="S218" s="10">
        <f>VLOOKUP(C218,Spisok!$A$5:$AC$1630,19,0)</f>
        <v>0</v>
      </c>
      <c r="T218" s="10">
        <f>VLOOKUP(C218,Spisok!$A$5:$AC$1630,21,0)</f>
        <v>0</v>
      </c>
      <c r="U218" s="10">
        <f>VLOOKUP(C218,Spisok!$A$5:$AC$1630,23,0)</f>
        <v>0</v>
      </c>
      <c r="V218" s="18">
        <f>VLOOKUP(C218,Spisok!$A$5:$AC$1630,25,0)</f>
        <v>0</v>
      </c>
      <c r="W218" s="16">
        <f>COUNTIFS(M218:V218,"&gt;0")</f>
        <v>0</v>
      </c>
    </row>
    <row r="219" spans="1:23" ht="12.75" customHeight="1">
      <c r="A219" s="13">
        <v>215</v>
      </c>
      <c r="B219" s="13">
        <v>125</v>
      </c>
      <c r="C219" s="60" t="s">
        <v>1043</v>
      </c>
      <c r="D219" s="60"/>
      <c r="E219" s="65">
        <f>VLOOKUP(C219,Spisok!$A$1:$AA$7829,5,0)</f>
        <v>1376.0672284378404</v>
      </c>
      <c r="F219" s="43">
        <f>VLOOKUP(C219,Spisok!$A$1:$AA$7829,2,0)</f>
        <v>0</v>
      </c>
      <c r="G219" s="8" t="str">
        <f>VLOOKUP(C219,Spisok!$A$1:$AA$7829,4,0)</f>
        <v>LAT</v>
      </c>
      <c r="H219" s="10">
        <v>7.2453119143326949</v>
      </c>
      <c r="I219" s="10">
        <v>21.02631111451425</v>
      </c>
      <c r="J219" s="10">
        <v>54.713195451972503</v>
      </c>
      <c r="K219" s="10">
        <f>LARGE(M219:V219,1)+LARGE(M219:V219,2)+LARGE(M219:V219,3)+LARGE(M219:V219,4)+LARGE(M219:V219,5)</f>
        <v>17.823662548201778</v>
      </c>
      <c r="L219" s="5">
        <f>SUM(H219:K219)</f>
        <v>100.80848102902124</v>
      </c>
      <c r="M219" s="10">
        <f>VLOOKUP(C219,Spisok!$A$5:$AC$1630,7,0)</f>
        <v>0</v>
      </c>
      <c r="N219" s="10">
        <f>VLOOKUP(C219,Spisok!$A$5:$AC$1630,9,0)</f>
        <v>17.823662548201778</v>
      </c>
      <c r="O219" s="10">
        <f>VLOOKUP(C219,Spisok!$A$5:$AC$1630,11,0)</f>
        <v>0</v>
      </c>
      <c r="P219" s="10">
        <f>VLOOKUP(C219,Spisok!$A$5:$AC$1630,13,0)</f>
        <v>0</v>
      </c>
      <c r="Q219" s="10">
        <f>VLOOKUP(C219,Spisok!$A$5:$AC$1630,15,0)</f>
        <v>0</v>
      </c>
      <c r="R219" s="10">
        <f>VLOOKUP(C219,Spisok!$A$5:$AC$1630,17,0)</f>
        <v>0</v>
      </c>
      <c r="S219" s="10">
        <f>VLOOKUP(C219,Spisok!$A$5:$AC$1630,19,0)</f>
        <v>0</v>
      </c>
      <c r="T219" s="10">
        <f>VLOOKUP(C219,Spisok!$A$5:$AC$1630,21,0)</f>
        <v>0</v>
      </c>
      <c r="U219" s="10">
        <f>VLOOKUP(C219,Spisok!$A$5:$AC$1630,23,0)</f>
        <v>0</v>
      </c>
      <c r="V219" s="18">
        <f>VLOOKUP(C219,Spisok!$A$5:$AC$1630,25,0)</f>
        <v>0</v>
      </c>
      <c r="W219" s="16">
        <f>COUNTIFS(M219:V219,"&gt;0")</f>
        <v>1</v>
      </c>
    </row>
    <row r="220" spans="1:23" ht="12.75" customHeight="1">
      <c r="A220" s="13">
        <v>216</v>
      </c>
      <c r="B220" s="13"/>
      <c r="C220" s="60" t="s">
        <v>732</v>
      </c>
      <c r="D220" s="60" t="s">
        <v>274</v>
      </c>
      <c r="E220" s="65">
        <f>VLOOKUP(C220,Spisok!$A$1:$AA$7829,5,0)</f>
        <v>1426</v>
      </c>
      <c r="F220" s="43">
        <f>VLOOKUP(C220,Spisok!$A$1:$AA$7829,2,0)</f>
        <v>0</v>
      </c>
      <c r="G220" s="44" t="str">
        <f>VLOOKUP(C220,Spisok!$A$1:$AA$7829,4,0)</f>
        <v>LAT</v>
      </c>
      <c r="H220" s="10">
        <v>30.733734852577619</v>
      </c>
      <c r="I220" s="10">
        <v>42.506314568908593</v>
      </c>
      <c r="J220" s="10">
        <v>26.034023773197674</v>
      </c>
      <c r="K220" s="10">
        <f>LARGE(M220:V220,1)+LARGE(M220:V220,2)+LARGE(M220:V220,3)+LARGE(M220:V220,4)+LARGE(M220:V220,5)</f>
        <v>0</v>
      </c>
      <c r="L220" s="5">
        <f>SUM(H220:K220)</f>
        <v>99.274073194683893</v>
      </c>
      <c r="M220" s="10">
        <f>VLOOKUP(C220,Spisok!$A$5:$AC$1630,7,0)</f>
        <v>0</v>
      </c>
      <c r="N220" s="10">
        <f>VLOOKUP(C220,Spisok!$A$5:$AC$1630,9,0)</f>
        <v>0</v>
      </c>
      <c r="O220" s="10">
        <f>VLOOKUP(C220,Spisok!$A$5:$AC$1630,11,0)</f>
        <v>0</v>
      </c>
      <c r="P220" s="10">
        <f>VLOOKUP(C220,Spisok!$A$5:$AC$1630,13,0)</f>
        <v>0</v>
      </c>
      <c r="Q220" s="10">
        <f>VLOOKUP(C220,Spisok!$A$5:$AC$1630,15,0)</f>
        <v>0</v>
      </c>
      <c r="R220" s="10">
        <f>VLOOKUP(C220,Spisok!$A$5:$AC$1630,17,0)</f>
        <v>0</v>
      </c>
      <c r="S220" s="10">
        <f>VLOOKUP(C220,Spisok!$A$5:$AC$1630,19,0)</f>
        <v>0</v>
      </c>
      <c r="T220" s="10">
        <f>VLOOKUP(C220,Spisok!$A$5:$AC$1630,21,0)</f>
        <v>0</v>
      </c>
      <c r="U220" s="10">
        <f>VLOOKUP(C220,Spisok!$A$5:$AC$1630,23,0)</f>
        <v>0</v>
      </c>
      <c r="V220" s="18">
        <f>VLOOKUP(C220,Spisok!$A$5:$AC$1630,25,0)</f>
        <v>0</v>
      </c>
      <c r="W220" s="16">
        <f>COUNTIFS(M220:V220,"&gt;0")</f>
        <v>0</v>
      </c>
    </row>
    <row r="221" spans="1:23" ht="12.75" customHeight="1">
      <c r="A221" s="13">
        <v>217</v>
      </c>
      <c r="B221" s="13">
        <v>159</v>
      </c>
      <c r="C221" s="46" t="s">
        <v>1066</v>
      </c>
      <c r="D221" s="46"/>
      <c r="E221" s="65">
        <f>VLOOKUP(C221,Spisok!$A$1:$AA$7829,5,0)</f>
        <v>1276.7299898232282</v>
      </c>
      <c r="F221" s="43">
        <f>VLOOKUP(C221,Spisok!$A$1:$AA$7829,2,0)</f>
        <v>0</v>
      </c>
      <c r="G221" s="44" t="str">
        <f>VLOOKUP(C221,Spisok!$A$1:$AA$7829,4,0)</f>
        <v>GBR</v>
      </c>
      <c r="H221" s="10">
        <v>29.944078815249014</v>
      </c>
      <c r="I221" s="10">
        <v>49.614554418211171</v>
      </c>
      <c r="J221" s="10">
        <v>16.066824719066958</v>
      </c>
      <c r="K221" s="10">
        <f>LARGE(M221:V221,1)+LARGE(M221:V221,2)+LARGE(M221:V221,3)+LARGE(M221:V221,4)+LARGE(M221:V221,5)</f>
        <v>3.6186536334017729</v>
      </c>
      <c r="L221" s="5">
        <f>SUM(H221:K221)</f>
        <v>99.24411158592892</v>
      </c>
      <c r="M221" s="10">
        <f>VLOOKUP(C221,Spisok!$A$5:$AC$1630,7,0)</f>
        <v>0</v>
      </c>
      <c r="N221" s="10">
        <f>VLOOKUP(C221,Spisok!$A$5:$AC$1630,9,0)</f>
        <v>3.6186536334017729</v>
      </c>
      <c r="O221" s="10">
        <f>VLOOKUP(C221,Spisok!$A$5:$AC$1630,11,0)</f>
        <v>0</v>
      </c>
      <c r="P221" s="10">
        <f>VLOOKUP(C221,Spisok!$A$5:$AC$1630,13,0)</f>
        <v>0</v>
      </c>
      <c r="Q221" s="10">
        <f>VLOOKUP(C221,Spisok!$A$5:$AC$1630,15,0)</f>
        <v>0</v>
      </c>
      <c r="R221" s="10">
        <f>VLOOKUP(C221,Spisok!$A$5:$AC$1630,17,0)</f>
        <v>0</v>
      </c>
      <c r="S221" s="10">
        <f>VLOOKUP(C221,Spisok!$A$5:$AC$1630,19,0)</f>
        <v>0</v>
      </c>
      <c r="T221" s="10">
        <f>VLOOKUP(C221,Spisok!$A$5:$AC$1630,21,0)</f>
        <v>0</v>
      </c>
      <c r="U221" s="10">
        <f>VLOOKUP(C221,Spisok!$A$5:$AC$1630,23,0)</f>
        <v>0</v>
      </c>
      <c r="V221" s="18">
        <f>VLOOKUP(C221,Spisok!$A$5:$AC$1630,25,0)</f>
        <v>0</v>
      </c>
      <c r="W221" s="16">
        <f>COUNTIFS(M221:V221,"&gt;0")</f>
        <v>1</v>
      </c>
    </row>
    <row r="222" spans="1:23" ht="12.75" customHeight="1">
      <c r="A222" s="13">
        <v>218</v>
      </c>
      <c r="B222" s="13"/>
      <c r="C222" s="60" t="s">
        <v>52</v>
      </c>
      <c r="D222" s="60" t="s">
        <v>648</v>
      </c>
      <c r="E222" s="69">
        <f>VLOOKUP(C222,Spisok!$A$1:$AA$7829,5,0)</f>
        <v>1900</v>
      </c>
      <c r="F222" s="43" t="str">
        <f>VLOOKUP(C222,Spisok!$A$1:$AA$7829,2,0)</f>
        <v>IM</v>
      </c>
      <c r="G222" s="44" t="str">
        <f>VLOOKUP(C222,Spisok!$A$1:$AA$7829,4,0)</f>
        <v>LAT</v>
      </c>
      <c r="H222" s="10">
        <v>0</v>
      </c>
      <c r="I222" s="10">
        <v>98.17746237865542</v>
      </c>
      <c r="J222" s="10">
        <v>0</v>
      </c>
      <c r="K222" s="10">
        <f>LARGE(M222:V222,1)+LARGE(M222:V222,2)+LARGE(M222:V222,3)+LARGE(M222:V222,4)+LARGE(M222:V222,5)</f>
        <v>0</v>
      </c>
      <c r="L222" s="5">
        <f>SUM(H222:K222)</f>
        <v>98.17746237865542</v>
      </c>
      <c r="M222" s="10">
        <f>VLOOKUP(C222,Spisok!$A$5:$AC$1630,7,0)</f>
        <v>0</v>
      </c>
      <c r="N222" s="10">
        <f>VLOOKUP(C222,Spisok!$A$5:$AC$1630,9,0)</f>
        <v>0</v>
      </c>
      <c r="O222" s="10">
        <f>VLOOKUP(C222,Spisok!$A$5:$AC$1630,11,0)</f>
        <v>0</v>
      </c>
      <c r="P222" s="10">
        <f>VLOOKUP(C222,Spisok!$A$5:$AC$1630,13,0)</f>
        <v>0</v>
      </c>
      <c r="Q222" s="10">
        <f>VLOOKUP(C222,Spisok!$A$5:$AC$1630,15,0)</f>
        <v>0</v>
      </c>
      <c r="R222" s="10">
        <f>VLOOKUP(C222,Spisok!$A$5:$AC$1630,17,0)</f>
        <v>0</v>
      </c>
      <c r="S222" s="10">
        <f>VLOOKUP(C222,Spisok!$A$5:$AC$1630,19,0)</f>
        <v>0</v>
      </c>
      <c r="T222" s="10">
        <f>VLOOKUP(C222,Spisok!$A$5:$AC$1630,21,0)</f>
        <v>0</v>
      </c>
      <c r="U222" s="10">
        <f>VLOOKUP(C222,Spisok!$A$5:$AC$1630,23,0)</f>
        <v>0</v>
      </c>
      <c r="V222" s="18">
        <f>VLOOKUP(C222,Spisok!$A$5:$AC$1630,25,0)</f>
        <v>0</v>
      </c>
      <c r="W222" s="16">
        <f>COUNTIFS(M222:V222,"&gt;0")</f>
        <v>0</v>
      </c>
    </row>
    <row r="223" spans="1:23" ht="12.75" customHeight="1">
      <c r="A223" s="13">
        <v>219</v>
      </c>
      <c r="B223" s="13">
        <v>24</v>
      </c>
      <c r="C223" s="46" t="s">
        <v>1018</v>
      </c>
      <c r="D223" s="46"/>
      <c r="E223" s="65">
        <f>VLOOKUP(C223,Spisok!$A$1:$AA$7829,5,0)</f>
        <v>1428.5970241411997</v>
      </c>
      <c r="F223" s="43">
        <f>VLOOKUP(C223,Spisok!$A$1:$AA$7829,2,0)</f>
        <v>0</v>
      </c>
      <c r="G223" s="44" t="str">
        <f>VLOOKUP(C223,Spisok!$A$1:$AA$7829,4,0)</f>
        <v>LAT</v>
      </c>
      <c r="H223" s="10">
        <v>19.016098958322811</v>
      </c>
      <c r="I223" s="10">
        <v>0</v>
      </c>
      <c r="J223" s="10">
        <v>0</v>
      </c>
      <c r="K223" s="10">
        <f>LARGE(M223:V223,1)+LARGE(M223:V223,2)+LARGE(M223:V223,3)+LARGE(M223:V223,4)+LARGE(M223:V223,5)</f>
        <v>78.503458447705157</v>
      </c>
      <c r="L223" s="5">
        <f>SUM(H223:K223)</f>
        <v>97.519557406027971</v>
      </c>
      <c r="M223" s="10">
        <f>VLOOKUP(C223,Spisok!$A$5:$AC$1630,7,0)</f>
        <v>0</v>
      </c>
      <c r="N223" s="10">
        <f>VLOOKUP(C223,Spisok!$A$5:$AC$1630,9,0)</f>
        <v>78.503458447705157</v>
      </c>
      <c r="O223" s="10">
        <f>VLOOKUP(C223,Spisok!$A$5:$AC$1630,11,0)</f>
        <v>0</v>
      </c>
      <c r="P223" s="10">
        <f>VLOOKUP(C223,Spisok!$A$5:$AC$1630,13,0)</f>
        <v>0</v>
      </c>
      <c r="Q223" s="10">
        <f>VLOOKUP(C223,Spisok!$A$5:$AC$1630,15,0)</f>
        <v>0</v>
      </c>
      <c r="R223" s="10">
        <f>VLOOKUP(C223,Spisok!$A$5:$AC$1630,17,0)</f>
        <v>0</v>
      </c>
      <c r="S223" s="10">
        <f>VLOOKUP(C223,Spisok!$A$5:$AC$1630,19,0)</f>
        <v>0</v>
      </c>
      <c r="T223" s="10">
        <f>VLOOKUP(C223,Spisok!$A$5:$AC$1630,21,0)</f>
        <v>0</v>
      </c>
      <c r="U223" s="10">
        <f>VLOOKUP(C223,Spisok!$A$5:$AC$1630,23,0)</f>
        <v>0</v>
      </c>
      <c r="V223" s="18">
        <f>VLOOKUP(C223,Spisok!$A$5:$AC$1630,25,0)</f>
        <v>0</v>
      </c>
      <c r="W223" s="16">
        <f>COUNTIFS(M223:V223,"&gt;0")</f>
        <v>1</v>
      </c>
    </row>
    <row r="224" spans="1:23" ht="12.75" customHeight="1">
      <c r="A224" s="13">
        <v>220</v>
      </c>
      <c r="B224" s="13">
        <v>21</v>
      </c>
      <c r="C224" s="46" t="s">
        <v>1200</v>
      </c>
      <c r="D224" s="46"/>
      <c r="E224" s="65">
        <f>VLOOKUP(C224,Spisok!$A$1:$AA$7829,5,0)</f>
        <v>1387.7997509751929</v>
      </c>
      <c r="F224" s="43">
        <f>VLOOKUP(C224,Spisok!$A$1:$AA$7829,2,0)</f>
        <v>0</v>
      </c>
      <c r="G224" s="44" t="str">
        <f>VLOOKUP(C224,Spisok!$A$1:$AA$7829,4,0)</f>
        <v>LAT</v>
      </c>
      <c r="H224" s="10"/>
      <c r="I224" s="10"/>
      <c r="J224" s="10">
        <v>14.126862908451356</v>
      </c>
      <c r="K224" s="10">
        <f>LARGE(M224:V224,1)+LARGE(M224:V224,2)+LARGE(M224:V224,3)+LARGE(M224:V224,4)+LARGE(M224:V224,5)</f>
        <v>82.568504579362298</v>
      </c>
      <c r="L224" s="5">
        <f>SUM(H224:K224)</f>
        <v>96.695367487813655</v>
      </c>
      <c r="M224" s="10">
        <f>VLOOKUP(C224,Spisok!$A$5:$AC$1630,7,0)</f>
        <v>31.050419847619338</v>
      </c>
      <c r="N224" s="10">
        <f>VLOOKUP(C224,Spisok!$A$5:$AC$1630,9,0)</f>
        <v>51.51808473174296</v>
      </c>
      <c r="O224" s="10">
        <f>VLOOKUP(C224,Spisok!$A$5:$AC$1630,11,0)</f>
        <v>0</v>
      </c>
      <c r="P224" s="10">
        <f>VLOOKUP(C224,Spisok!$A$5:$AC$1630,13,0)</f>
        <v>0</v>
      </c>
      <c r="Q224" s="10">
        <f>VLOOKUP(C224,Spisok!$A$5:$AC$1630,15,0)</f>
        <v>0</v>
      </c>
      <c r="R224" s="10">
        <f>VLOOKUP(C224,Spisok!$A$5:$AC$1630,17,0)</f>
        <v>0</v>
      </c>
      <c r="S224" s="10">
        <f>VLOOKUP(C224,Spisok!$A$5:$AC$1630,19,0)</f>
        <v>0</v>
      </c>
      <c r="T224" s="10">
        <f>VLOOKUP(C224,Spisok!$A$5:$AC$1630,21,0)</f>
        <v>0</v>
      </c>
      <c r="U224" s="10">
        <f>VLOOKUP(C224,Spisok!$A$5:$AC$1630,23,0)</f>
        <v>0</v>
      </c>
      <c r="V224" s="18">
        <f>VLOOKUP(C224,Spisok!$A$5:$AC$1630,25,0)</f>
        <v>0</v>
      </c>
      <c r="W224" s="16">
        <f>COUNTIFS(M224:V224,"&gt;0")</f>
        <v>2</v>
      </c>
    </row>
    <row r="225" spans="1:23" ht="12.75" customHeight="1">
      <c r="A225" s="13">
        <v>221</v>
      </c>
      <c r="B225" s="13"/>
      <c r="C225" s="46" t="s">
        <v>1138</v>
      </c>
      <c r="D225" s="46"/>
      <c r="E225" s="65">
        <f>VLOOKUP(C225,Spisok!$A$1:$AA$7829,5,0)</f>
        <v>1361</v>
      </c>
      <c r="F225" s="43">
        <f>VLOOKUP(C225,Spisok!$A$1:$AA$7829,2,0)</f>
        <v>0</v>
      </c>
      <c r="G225" s="44" t="str">
        <f>VLOOKUP(C225,Spisok!$A$1:$AA$7829,4,0)</f>
        <v>LAT</v>
      </c>
      <c r="H225" s="10"/>
      <c r="I225" s="10">
        <v>10.106640903634069</v>
      </c>
      <c r="J225" s="10">
        <v>86.357356197092926</v>
      </c>
      <c r="K225" s="10">
        <f>LARGE(M225:V225,1)+LARGE(M225:V225,2)+LARGE(M225:V225,3)+LARGE(M225:V225,4)+LARGE(M225:V225,5)</f>
        <v>0</v>
      </c>
      <c r="L225" s="5">
        <f>SUM(H225:K225)</f>
        <v>96.463997100726999</v>
      </c>
      <c r="M225" s="10">
        <f>VLOOKUP(C225,Spisok!$A$5:$AC$1630,7,0)</f>
        <v>0</v>
      </c>
      <c r="N225" s="10">
        <f>VLOOKUP(C225,Spisok!$A$5:$AC$1630,9,0)</f>
        <v>0</v>
      </c>
      <c r="O225" s="10">
        <f>VLOOKUP(C225,Spisok!$A$5:$AC$1630,11,0)</f>
        <v>0</v>
      </c>
      <c r="P225" s="10">
        <f>VLOOKUP(C225,Spisok!$A$5:$AC$1630,13,0)</f>
        <v>0</v>
      </c>
      <c r="Q225" s="10">
        <f>VLOOKUP(C225,Spisok!$A$5:$AC$1630,15,0)</f>
        <v>0</v>
      </c>
      <c r="R225" s="10">
        <f>VLOOKUP(C225,Spisok!$A$5:$AC$1630,17,0)</f>
        <v>0</v>
      </c>
      <c r="S225" s="10">
        <f>VLOOKUP(C225,Spisok!$A$5:$AC$1630,19,0)</f>
        <v>0</v>
      </c>
      <c r="T225" s="10">
        <f>VLOOKUP(C225,Spisok!$A$5:$AC$1630,21,0)</f>
        <v>0</v>
      </c>
      <c r="U225" s="10">
        <f>VLOOKUP(C225,Spisok!$A$5:$AC$1630,23,0)</f>
        <v>0</v>
      </c>
      <c r="V225" s="18">
        <f>VLOOKUP(C225,Spisok!$A$5:$AC$1630,25,0)</f>
        <v>0</v>
      </c>
      <c r="W225" s="16">
        <f>COUNTIFS(M225:V225,"&gt;0")</f>
        <v>0</v>
      </c>
    </row>
    <row r="226" spans="1:23" ht="12.75" customHeight="1">
      <c r="A226" s="13">
        <v>222</v>
      </c>
      <c r="B226" s="13"/>
      <c r="C226" s="60" t="s">
        <v>798</v>
      </c>
      <c r="D226" s="60"/>
      <c r="E226" s="69">
        <f>VLOOKUP(C226,Spisok!$A$1:$AA$7829,5,0)</f>
        <v>1541.5379295889118</v>
      </c>
      <c r="F226" s="43">
        <f>VLOOKUP(C226,Spisok!$A$1:$AA$7829,2,0)</f>
        <v>0</v>
      </c>
      <c r="G226" s="44" t="str">
        <f>VLOOKUP(C226,Spisok!$A$1:$AA$7829,4,0)</f>
        <v>LAT</v>
      </c>
      <c r="H226" s="10">
        <v>18.609979057961034</v>
      </c>
      <c r="I226" s="10">
        <v>77.57119275756645</v>
      </c>
      <c r="J226" s="10">
        <v>0</v>
      </c>
      <c r="K226" s="10">
        <f>LARGE(M226:V226,1)+LARGE(M226:V226,2)+LARGE(M226:V226,3)+LARGE(M226:V226,4)+LARGE(M226:V226,5)</f>
        <v>0</v>
      </c>
      <c r="L226" s="5">
        <f>SUM(H226:K226)</f>
        <v>96.181171815527478</v>
      </c>
      <c r="M226" s="10">
        <f>VLOOKUP(C226,Spisok!$A$5:$AC$1630,7,0)</f>
        <v>0</v>
      </c>
      <c r="N226" s="10">
        <f>VLOOKUP(C226,Spisok!$A$5:$AC$1630,9,0)</f>
        <v>0</v>
      </c>
      <c r="O226" s="10">
        <f>VLOOKUP(C226,Spisok!$A$5:$AC$1630,11,0)</f>
        <v>0</v>
      </c>
      <c r="P226" s="10">
        <f>VLOOKUP(C226,Spisok!$A$5:$AC$1630,13,0)</f>
        <v>0</v>
      </c>
      <c r="Q226" s="10">
        <f>VLOOKUP(C226,Spisok!$A$5:$AC$1630,15,0)</f>
        <v>0</v>
      </c>
      <c r="R226" s="10">
        <f>VLOOKUP(C226,Spisok!$A$5:$AC$1630,17,0)</f>
        <v>0</v>
      </c>
      <c r="S226" s="10">
        <f>VLOOKUP(C226,Spisok!$A$5:$AC$1630,19,0)</f>
        <v>0</v>
      </c>
      <c r="T226" s="10">
        <f>VLOOKUP(C226,Spisok!$A$5:$AC$1630,21,0)</f>
        <v>0</v>
      </c>
      <c r="U226" s="10">
        <f>VLOOKUP(C226,Spisok!$A$5:$AC$1630,23,0)</f>
        <v>0</v>
      </c>
      <c r="V226" s="18">
        <f>VLOOKUP(C226,Spisok!$A$5:$AC$1630,25,0)</f>
        <v>0</v>
      </c>
      <c r="W226" s="16">
        <f>COUNTIFS(M226:V226,"&gt;0")</f>
        <v>0</v>
      </c>
    </row>
    <row r="227" spans="1:23" ht="12.75" customHeight="1">
      <c r="A227" s="13">
        <v>223</v>
      </c>
      <c r="B227" s="13"/>
      <c r="C227" s="60" t="s">
        <v>384</v>
      </c>
      <c r="D227" s="60" t="s">
        <v>646</v>
      </c>
      <c r="E227" s="65">
        <f>VLOOKUP(C227,Spisok!$A$1:$AA$7829,5,0)</f>
        <v>1383.01008950188</v>
      </c>
      <c r="F227" s="43">
        <f>VLOOKUP(C227,Spisok!$A$1:$AA$7829,2,0)</f>
        <v>0</v>
      </c>
      <c r="G227" s="44" t="str">
        <f>VLOOKUP(C227,Spisok!$A$1:$AA$7829,4,0)</f>
        <v>USA</v>
      </c>
      <c r="H227" s="10">
        <v>42.129303349727046</v>
      </c>
      <c r="I227" s="10">
        <v>28.862195528862195</v>
      </c>
      <c r="J227" s="10">
        <v>23.469387755102041</v>
      </c>
      <c r="K227" s="10">
        <f>LARGE(M227:V227,1)+LARGE(M227:V227,2)+LARGE(M227:V227,3)+LARGE(M227:V227,4)+LARGE(M227:V227,5)</f>
        <v>0</v>
      </c>
      <c r="L227" s="5">
        <f>SUM(H227:K227)</f>
        <v>94.460886633691274</v>
      </c>
      <c r="M227" s="10">
        <f>VLOOKUP(C227,Spisok!$A$5:$AC$1630,7,0)</f>
        <v>0</v>
      </c>
      <c r="N227" s="10">
        <f>VLOOKUP(C227,Spisok!$A$5:$AC$1630,9,0)</f>
        <v>0</v>
      </c>
      <c r="O227" s="10">
        <f>VLOOKUP(C227,Spisok!$A$5:$AC$1630,11,0)</f>
        <v>0</v>
      </c>
      <c r="P227" s="10">
        <f>VLOOKUP(C227,Spisok!$A$5:$AC$1630,13,0)</f>
        <v>0</v>
      </c>
      <c r="Q227" s="10">
        <f>VLOOKUP(C227,Spisok!$A$5:$AC$1630,15,0)</f>
        <v>0</v>
      </c>
      <c r="R227" s="10">
        <f>VLOOKUP(C227,Spisok!$A$5:$AC$1630,17,0)</f>
        <v>0</v>
      </c>
      <c r="S227" s="10">
        <f>VLOOKUP(C227,Spisok!$A$5:$AC$1630,19,0)</f>
        <v>0</v>
      </c>
      <c r="T227" s="10">
        <f>VLOOKUP(C227,Spisok!$A$5:$AC$1630,21,0)</f>
        <v>0</v>
      </c>
      <c r="U227" s="10">
        <f>VLOOKUP(C227,Spisok!$A$5:$AC$1630,23,0)</f>
        <v>0</v>
      </c>
      <c r="V227" s="18">
        <f>VLOOKUP(C227,Spisok!$A$5:$AC$1630,25,0)</f>
        <v>0</v>
      </c>
      <c r="W227" s="16">
        <f>COUNTIFS(M227:V227,"&gt;0")</f>
        <v>0</v>
      </c>
    </row>
    <row r="228" spans="1:23" ht="12.75" customHeight="1">
      <c r="A228" s="13">
        <v>224</v>
      </c>
      <c r="B228" s="13">
        <v>160</v>
      </c>
      <c r="C228" s="46" t="s">
        <v>1172</v>
      </c>
      <c r="D228" s="46"/>
      <c r="E228" s="65">
        <f>VLOOKUP(C228,Spisok!$A$1:$AA$7829,5,0)</f>
        <v>1380.0623822699552</v>
      </c>
      <c r="F228" s="43">
        <f>VLOOKUP(C228,Spisok!$A$1:$AA$7829,2,0)</f>
        <v>0</v>
      </c>
      <c r="G228" s="44" t="str">
        <f>VLOOKUP(C228,Spisok!$A$1:$AA$7829,4,0)</f>
        <v>LAT</v>
      </c>
      <c r="H228" s="10"/>
      <c r="I228" s="10">
        <v>38.757263461737502</v>
      </c>
      <c r="J228" s="10">
        <v>52.132220461206046</v>
      </c>
      <c r="K228" s="10">
        <f>LARGE(M228:V228,1)+LARGE(M228:V228,2)+LARGE(M228:V228,3)+LARGE(M228:V228,4)+LARGE(M228:V228,5)</f>
        <v>3.1952917981464215</v>
      </c>
      <c r="L228" s="5">
        <f>SUM(H228:K228)</f>
        <v>94.084775721089983</v>
      </c>
      <c r="M228" s="10">
        <f>VLOOKUP(C228,Spisok!$A$5:$AC$1630,7,0)</f>
        <v>0</v>
      </c>
      <c r="N228" s="10">
        <f>VLOOKUP(C228,Spisok!$A$5:$AC$1630,9,0)</f>
        <v>3.1952917981464215</v>
      </c>
      <c r="O228" s="10">
        <f>VLOOKUP(C228,Spisok!$A$5:$AC$1630,11,0)</f>
        <v>0</v>
      </c>
      <c r="P228" s="10">
        <f>VLOOKUP(C228,Spisok!$A$5:$AC$1630,13,0)</f>
        <v>0</v>
      </c>
      <c r="Q228" s="10">
        <f>VLOOKUP(C228,Spisok!$A$5:$AC$1630,15,0)</f>
        <v>0</v>
      </c>
      <c r="R228" s="10">
        <f>VLOOKUP(C228,Spisok!$A$5:$AC$1630,17,0)</f>
        <v>0</v>
      </c>
      <c r="S228" s="10">
        <f>VLOOKUP(C228,Spisok!$A$5:$AC$1630,19,0)</f>
        <v>0</v>
      </c>
      <c r="T228" s="10">
        <f>VLOOKUP(C228,Spisok!$A$5:$AC$1630,21,0)</f>
        <v>0</v>
      </c>
      <c r="U228" s="10">
        <f>VLOOKUP(C228,Spisok!$A$5:$AC$1630,23,0)</f>
        <v>0</v>
      </c>
      <c r="V228" s="18">
        <f>VLOOKUP(C228,Spisok!$A$5:$AC$1630,25,0)</f>
        <v>0</v>
      </c>
      <c r="W228" s="16">
        <f>COUNTIFS(M228:V228,"&gt;0")</f>
        <v>1</v>
      </c>
    </row>
    <row r="229" spans="1:23" ht="12.75" customHeight="1">
      <c r="A229" s="13">
        <v>225</v>
      </c>
      <c r="B229" s="13">
        <v>133</v>
      </c>
      <c r="C229" s="60" t="s">
        <v>529</v>
      </c>
      <c r="D229" s="60" t="s">
        <v>553</v>
      </c>
      <c r="E229" s="65">
        <f>VLOOKUP(C229,Spisok!$A$1:$AA$7829,5,0)</f>
        <v>1427.0535000412842</v>
      </c>
      <c r="F229" s="43">
        <f>VLOOKUP(C229,Spisok!$A$1:$AA$7829,2,0)</f>
        <v>0</v>
      </c>
      <c r="G229" s="44" t="str">
        <f>VLOOKUP(C229,Spisok!$A$1:$AA$7829,4,0)</f>
        <v>GER</v>
      </c>
      <c r="H229" s="10">
        <v>0</v>
      </c>
      <c r="I229" s="10">
        <v>0</v>
      </c>
      <c r="J229" s="10">
        <v>78.361635667551013</v>
      </c>
      <c r="K229" s="10">
        <f>LARGE(M229:V229,1)+LARGE(M229:V229,2)+LARGE(M229:V229,3)+LARGE(M229:V229,4)+LARGE(M229:V229,5)</f>
        <v>14.894275553174708</v>
      </c>
      <c r="L229" s="5">
        <f>SUM(H229:K229)</f>
        <v>93.255911220725721</v>
      </c>
      <c r="M229" s="10">
        <f>VLOOKUP(C229,Spisok!$A$5:$AC$1630,7,0)</f>
        <v>14.894275553174708</v>
      </c>
      <c r="N229" s="10">
        <f>VLOOKUP(C229,Spisok!$A$5:$AC$1630,9,0)</f>
        <v>0</v>
      </c>
      <c r="O229" s="10">
        <f>VLOOKUP(C229,Spisok!$A$5:$AC$1630,11,0)</f>
        <v>0</v>
      </c>
      <c r="P229" s="10">
        <f>VLOOKUP(C229,Spisok!$A$5:$AC$1630,13,0)</f>
        <v>0</v>
      </c>
      <c r="Q229" s="10">
        <f>VLOOKUP(C229,Spisok!$A$5:$AC$1630,15,0)</f>
        <v>0</v>
      </c>
      <c r="R229" s="10">
        <f>VLOOKUP(C229,Spisok!$A$5:$AC$1630,17,0)</f>
        <v>0</v>
      </c>
      <c r="S229" s="10">
        <f>VLOOKUP(C229,Spisok!$A$5:$AC$1630,19,0)</f>
        <v>0</v>
      </c>
      <c r="T229" s="10">
        <f>VLOOKUP(C229,Spisok!$A$5:$AC$1630,21,0)</f>
        <v>0</v>
      </c>
      <c r="U229" s="10">
        <f>VLOOKUP(C229,Spisok!$A$5:$AC$1630,23,0)</f>
        <v>0</v>
      </c>
      <c r="V229" s="18">
        <f>VLOOKUP(C229,Spisok!$A$5:$AC$1630,25,0)</f>
        <v>0</v>
      </c>
      <c r="W229" s="16">
        <f>COUNTIFS(M229:V229,"&gt;0")</f>
        <v>1</v>
      </c>
    </row>
    <row r="230" spans="1:23" ht="12.75" customHeight="1">
      <c r="A230" s="13">
        <v>226</v>
      </c>
      <c r="B230" s="13"/>
      <c r="C230" s="46" t="s">
        <v>1014</v>
      </c>
      <c r="D230" s="46"/>
      <c r="E230" s="65">
        <f>VLOOKUP(C230,Spisok!$A$1:$AA$7829,5,0)</f>
        <v>1383.0817055563423</v>
      </c>
      <c r="F230" s="43">
        <f>VLOOKUP(C230,Spisok!$A$1:$AA$7829,2,0)</f>
        <v>0</v>
      </c>
      <c r="G230" s="44" t="str">
        <f>VLOOKUP(C230,Spisok!$A$1:$AA$7829,4,0)</f>
        <v>LAT</v>
      </c>
      <c r="H230" s="10">
        <v>25.449609060181629</v>
      </c>
      <c r="I230" s="10">
        <v>1.9334543110240916</v>
      </c>
      <c r="J230" s="10">
        <v>65.709267898591946</v>
      </c>
      <c r="K230" s="10">
        <f>LARGE(M230:V230,1)+LARGE(M230:V230,2)+LARGE(M230:V230,3)+LARGE(M230:V230,4)+LARGE(M230:V230,5)</f>
        <v>0</v>
      </c>
      <c r="L230" s="5">
        <f>SUM(H230:K230)</f>
        <v>93.092331269797668</v>
      </c>
      <c r="M230" s="10">
        <f>VLOOKUP(C230,Spisok!$A$5:$AC$1630,7,0)</f>
        <v>0</v>
      </c>
      <c r="N230" s="10">
        <f>VLOOKUP(C230,Spisok!$A$5:$AC$1630,9,0)</f>
        <v>0</v>
      </c>
      <c r="O230" s="10">
        <f>VLOOKUP(C230,Spisok!$A$5:$AC$1630,11,0)</f>
        <v>0</v>
      </c>
      <c r="P230" s="10">
        <f>VLOOKUP(C230,Spisok!$A$5:$AC$1630,13,0)</f>
        <v>0</v>
      </c>
      <c r="Q230" s="10">
        <f>VLOOKUP(C230,Spisok!$A$5:$AC$1630,15,0)</f>
        <v>0</v>
      </c>
      <c r="R230" s="10">
        <f>VLOOKUP(C230,Spisok!$A$5:$AC$1630,17,0)</f>
        <v>0</v>
      </c>
      <c r="S230" s="10">
        <f>VLOOKUP(C230,Spisok!$A$5:$AC$1630,19,0)</f>
        <v>0</v>
      </c>
      <c r="T230" s="10">
        <f>VLOOKUP(C230,Spisok!$A$5:$AC$1630,21,0)</f>
        <v>0</v>
      </c>
      <c r="U230" s="10">
        <f>VLOOKUP(C230,Spisok!$A$5:$AC$1630,23,0)</f>
        <v>0</v>
      </c>
      <c r="V230" s="18">
        <f>VLOOKUP(C230,Spisok!$A$5:$AC$1630,25,0)</f>
        <v>0</v>
      </c>
      <c r="W230" s="16">
        <f>COUNTIFS(M230:V230,"&gt;0")</f>
        <v>0</v>
      </c>
    </row>
    <row r="231" spans="1:23" ht="12.75" customHeight="1">
      <c r="A231" s="13">
        <v>227</v>
      </c>
      <c r="B231" s="13"/>
      <c r="C231" s="46" t="s">
        <v>167</v>
      </c>
      <c r="D231" s="46"/>
      <c r="E231" s="65">
        <f>VLOOKUP(C231,Spisok!$A$1:$AA$7829,5,0)</f>
        <v>1438</v>
      </c>
      <c r="F231" s="43">
        <f>VLOOKUP(C231,Spisok!$A$1:$AA$7829,2,0)</f>
        <v>0</v>
      </c>
      <c r="G231" s="44" t="str">
        <f>VLOOKUP(C231,Spisok!$A$1:$AA$7829,4,0)</f>
        <v>LAT</v>
      </c>
      <c r="H231" s="10">
        <v>33.462042218935814</v>
      </c>
      <c r="I231" s="10">
        <v>37.251670678872969</v>
      </c>
      <c r="J231" s="10">
        <v>21.232387736802622</v>
      </c>
      <c r="K231" s="10">
        <f>LARGE(M231:V231,1)+LARGE(M231:V231,2)+LARGE(M231:V231,3)+LARGE(M231:V231,4)+LARGE(M231:V231,5)</f>
        <v>0</v>
      </c>
      <c r="L231" s="5">
        <f>SUM(H231:K231)</f>
        <v>91.946100634611412</v>
      </c>
      <c r="M231" s="10">
        <f>VLOOKUP(C231,Spisok!$A$5:$AC$1630,7,0)</f>
        <v>0</v>
      </c>
      <c r="N231" s="10">
        <f>VLOOKUP(C231,Spisok!$A$5:$AC$1630,9,0)</f>
        <v>0</v>
      </c>
      <c r="O231" s="10">
        <f>VLOOKUP(C231,Spisok!$A$5:$AC$1630,11,0)</f>
        <v>0</v>
      </c>
      <c r="P231" s="10">
        <f>VLOOKUP(C231,Spisok!$A$5:$AC$1630,13,0)</f>
        <v>0</v>
      </c>
      <c r="Q231" s="10">
        <f>VLOOKUP(C231,Spisok!$A$5:$AC$1630,15,0)</f>
        <v>0</v>
      </c>
      <c r="R231" s="10">
        <f>VLOOKUP(C231,Spisok!$A$5:$AC$1630,17,0)</f>
        <v>0</v>
      </c>
      <c r="S231" s="10">
        <f>VLOOKUP(C231,Spisok!$A$5:$AC$1630,19,0)</f>
        <v>0</v>
      </c>
      <c r="T231" s="10">
        <f>VLOOKUP(C231,Spisok!$A$5:$AC$1630,21,0)</f>
        <v>0</v>
      </c>
      <c r="U231" s="10">
        <f>VLOOKUP(C231,Spisok!$A$5:$AC$1630,23,0)</f>
        <v>0</v>
      </c>
      <c r="V231" s="18">
        <f>VLOOKUP(C231,Spisok!$A$5:$AC$1630,25,0)</f>
        <v>0</v>
      </c>
      <c r="W231" s="16">
        <f>COUNTIFS(M231:V231,"&gt;0")</f>
        <v>0</v>
      </c>
    </row>
    <row r="232" spans="1:23" ht="12.75" customHeight="1">
      <c r="A232" s="13">
        <v>228</v>
      </c>
      <c r="B232" s="13">
        <v>54</v>
      </c>
      <c r="C232" s="46" t="s">
        <v>1217</v>
      </c>
      <c r="D232" s="46"/>
      <c r="E232" s="65">
        <f>VLOOKUP(C232,Spisok!$A$1:$AA$7829,5,0)</f>
        <v>1470.3058934247988</v>
      </c>
      <c r="F232" s="43">
        <f>VLOOKUP(C232,Spisok!$A$1:$AA$7829,2,0)</f>
        <v>0</v>
      </c>
      <c r="G232" s="44" t="str">
        <f>VLOOKUP(C232,Spisok!$A$1:$AA$7829,4,0)</f>
        <v>LAT</v>
      </c>
      <c r="H232" s="10"/>
      <c r="I232" s="10"/>
      <c r="J232" s="10">
        <v>36.137764899108191</v>
      </c>
      <c r="K232" s="10">
        <f>LARGE(M232:V232,1)+LARGE(M232:V232,2)+LARGE(M232:V232,3)+LARGE(M232:V232,4)+LARGE(M232:V232,5)</f>
        <v>55.331849281560771</v>
      </c>
      <c r="L232" s="5">
        <f>SUM(H232:K232)</f>
        <v>91.46961418066897</v>
      </c>
      <c r="M232" s="10">
        <f>VLOOKUP(C232,Spisok!$A$5:$AC$1630,7,0)</f>
        <v>0</v>
      </c>
      <c r="N232" s="10">
        <f>VLOOKUP(C232,Spisok!$A$5:$AC$1630,9,0)</f>
        <v>55.331849281560771</v>
      </c>
      <c r="O232" s="10">
        <f>VLOOKUP(C232,Spisok!$A$5:$AC$1630,11,0)</f>
        <v>0</v>
      </c>
      <c r="P232" s="10">
        <f>VLOOKUP(C232,Spisok!$A$5:$AC$1630,13,0)</f>
        <v>0</v>
      </c>
      <c r="Q232" s="10">
        <f>VLOOKUP(C232,Spisok!$A$5:$AC$1630,15,0)</f>
        <v>0</v>
      </c>
      <c r="R232" s="10">
        <f>VLOOKUP(C232,Spisok!$A$5:$AC$1630,17,0)</f>
        <v>0</v>
      </c>
      <c r="S232" s="10">
        <f>VLOOKUP(C232,Spisok!$A$5:$AC$1630,19,0)</f>
        <v>0</v>
      </c>
      <c r="T232" s="10">
        <f>VLOOKUP(C232,Spisok!$A$5:$AC$1630,21,0)</f>
        <v>0</v>
      </c>
      <c r="U232" s="10">
        <f>VLOOKUP(C232,Spisok!$A$5:$AC$1630,23,0)</f>
        <v>0</v>
      </c>
      <c r="V232" s="18">
        <f>VLOOKUP(C232,Spisok!$A$5:$AC$1630,25,0)</f>
        <v>0</v>
      </c>
      <c r="W232" s="16">
        <f>COUNTIFS(M232:V232,"&gt;0")</f>
        <v>1</v>
      </c>
    </row>
    <row r="233" spans="1:23" ht="12.75" customHeight="1">
      <c r="A233" s="13">
        <v>229</v>
      </c>
      <c r="B233" s="13"/>
      <c r="C233" s="60" t="s">
        <v>115</v>
      </c>
      <c r="D233" s="60" t="s">
        <v>263</v>
      </c>
      <c r="E233" s="65">
        <f>VLOOKUP(C233,Spisok!$A$1:$AA$7829,5,0)</f>
        <v>1596.4496577957775</v>
      </c>
      <c r="F233" s="43">
        <f>VLOOKUP(C233,Spisok!$A$1:$AA$7829,2,0)</f>
        <v>0</v>
      </c>
      <c r="G233" s="44" t="str">
        <f>VLOOKUP(C233,Spisok!$A$1:$AA$7829,4,0)</f>
        <v>LAT</v>
      </c>
      <c r="H233" s="10">
        <v>0</v>
      </c>
      <c r="I233" s="10">
        <v>47.548676998288038</v>
      </c>
      <c r="J233" s="10">
        <v>43.336576013593138</v>
      </c>
      <c r="K233" s="10">
        <f>LARGE(M233:V233,1)+LARGE(M233:V233,2)+LARGE(M233:V233,3)+LARGE(M233:V233,4)+LARGE(M233:V233,5)</f>
        <v>0</v>
      </c>
      <c r="L233" s="5">
        <f>SUM(H233:K233)</f>
        <v>90.885253011881176</v>
      </c>
      <c r="M233" s="10">
        <f>VLOOKUP(C233,Spisok!$A$5:$AC$1630,7,0)</f>
        <v>0</v>
      </c>
      <c r="N233" s="10">
        <f>VLOOKUP(C233,Spisok!$A$5:$AC$1630,9,0)</f>
        <v>0</v>
      </c>
      <c r="O233" s="10">
        <f>VLOOKUP(C233,Spisok!$A$5:$AC$1630,11,0)</f>
        <v>0</v>
      </c>
      <c r="P233" s="10">
        <f>VLOOKUP(C233,Spisok!$A$5:$AC$1630,13,0)</f>
        <v>0</v>
      </c>
      <c r="Q233" s="10">
        <f>VLOOKUP(C233,Spisok!$A$5:$AC$1630,15,0)</f>
        <v>0</v>
      </c>
      <c r="R233" s="10">
        <f>VLOOKUP(C233,Spisok!$A$5:$AC$1630,17,0)</f>
        <v>0</v>
      </c>
      <c r="S233" s="10">
        <f>VLOOKUP(C233,Spisok!$A$5:$AC$1630,19,0)</f>
        <v>0</v>
      </c>
      <c r="T233" s="10">
        <f>VLOOKUP(C233,Spisok!$A$5:$AC$1630,21,0)</f>
        <v>0</v>
      </c>
      <c r="U233" s="10">
        <f>VLOOKUP(C233,Spisok!$A$5:$AC$1630,23,0)</f>
        <v>0</v>
      </c>
      <c r="V233" s="18">
        <f>VLOOKUP(C233,Spisok!$A$5:$AC$1630,25,0)</f>
        <v>0</v>
      </c>
      <c r="W233" s="16">
        <f>COUNTIFS(M233:V233,"&gt;0")</f>
        <v>0</v>
      </c>
    </row>
    <row r="234" spans="1:23" ht="12.75" customHeight="1">
      <c r="A234" s="13">
        <v>230</v>
      </c>
      <c r="B234" s="13">
        <v>83</v>
      </c>
      <c r="C234" s="46" t="s">
        <v>1104</v>
      </c>
      <c r="D234" s="46"/>
      <c r="E234" s="65">
        <f>VLOOKUP(C234,Spisok!$A$1:$AA$7829,5,0)</f>
        <v>1461.7843477438389</v>
      </c>
      <c r="F234" s="43">
        <f>VLOOKUP(C234,Spisok!$A$1:$AA$7829,2,0)</f>
        <v>0</v>
      </c>
      <c r="G234" s="44" t="str">
        <f>VLOOKUP(C234,Spisok!$A$1:$AA$7829,4,0)</f>
        <v>LAT</v>
      </c>
      <c r="H234" s="10"/>
      <c r="I234" s="10">
        <v>52.997921217631827</v>
      </c>
      <c r="J234" s="10">
        <v>0</v>
      </c>
      <c r="K234" s="10">
        <f>LARGE(M234:V234,1)+LARGE(M234:V234,2)+LARGE(M234:V234,3)+LARGE(M234:V234,4)+LARGE(M234:V234,5)</f>
        <v>37.79126541237892</v>
      </c>
      <c r="L234" s="5">
        <f>SUM(H234:K234)</f>
        <v>90.789186630010747</v>
      </c>
      <c r="M234" s="10">
        <f>VLOOKUP(C234,Spisok!$A$5:$AC$1630,7,0)</f>
        <v>0</v>
      </c>
      <c r="N234" s="10">
        <f>VLOOKUP(C234,Spisok!$A$5:$AC$1630,9,0)</f>
        <v>37.79126541237892</v>
      </c>
      <c r="O234" s="10">
        <f>VLOOKUP(C234,Spisok!$A$5:$AC$1630,11,0)</f>
        <v>0</v>
      </c>
      <c r="P234" s="10">
        <f>VLOOKUP(C234,Spisok!$A$5:$AC$1630,13,0)</f>
        <v>0</v>
      </c>
      <c r="Q234" s="10">
        <f>VLOOKUP(C234,Spisok!$A$5:$AC$1630,15,0)</f>
        <v>0</v>
      </c>
      <c r="R234" s="10">
        <f>VLOOKUP(C234,Spisok!$A$5:$AC$1630,17,0)</f>
        <v>0</v>
      </c>
      <c r="S234" s="10">
        <f>VLOOKUP(C234,Spisok!$A$5:$AC$1630,19,0)</f>
        <v>0</v>
      </c>
      <c r="T234" s="10">
        <f>VLOOKUP(C234,Spisok!$A$5:$AC$1630,21,0)</f>
        <v>0</v>
      </c>
      <c r="U234" s="10">
        <f>VLOOKUP(C234,Spisok!$A$5:$AC$1630,23,0)</f>
        <v>0</v>
      </c>
      <c r="V234" s="18">
        <f>VLOOKUP(C234,Spisok!$A$5:$AC$1630,25,0)</f>
        <v>0</v>
      </c>
      <c r="W234" s="16">
        <f>COUNTIFS(M234:V234,"&gt;0")</f>
        <v>1</v>
      </c>
    </row>
    <row r="235" spans="1:23" ht="12.75" customHeight="1">
      <c r="A235" s="13">
        <v>231</v>
      </c>
      <c r="B235" s="13"/>
      <c r="C235" s="46" t="s">
        <v>1094</v>
      </c>
      <c r="D235" s="46"/>
      <c r="E235" s="65">
        <f>VLOOKUP(C235,Spisok!$A$1:$AA$7829,5,0)</f>
        <v>1234</v>
      </c>
      <c r="F235" s="43">
        <f>VLOOKUP(C235,Spisok!$A$1:$AA$7829,2,0)</f>
        <v>0</v>
      </c>
      <c r="G235" s="44" t="str">
        <f>VLOOKUP(C235,Spisok!$A$1:$AA$7829,4,0)</f>
        <v>GBR</v>
      </c>
      <c r="H235" s="10">
        <v>20.911756423211358</v>
      </c>
      <c r="I235" s="10">
        <v>37.05837464393273</v>
      </c>
      <c r="J235" s="10">
        <v>32.153690596562186</v>
      </c>
      <c r="K235" s="10">
        <f>LARGE(M235:V235,1)+LARGE(M235:V235,2)+LARGE(M235:V235,3)+LARGE(M235:V235,4)+LARGE(M235:V235,5)</f>
        <v>0</v>
      </c>
      <c r="L235" s="5">
        <f>SUM(H235:K235)</f>
        <v>90.123821663706281</v>
      </c>
      <c r="M235" s="10">
        <f>VLOOKUP(C235,Spisok!$A$5:$AC$1630,7,0)</f>
        <v>0</v>
      </c>
      <c r="N235" s="10">
        <f>VLOOKUP(C235,Spisok!$A$5:$AC$1630,9,0)</f>
        <v>0</v>
      </c>
      <c r="O235" s="10">
        <f>VLOOKUP(C235,Spisok!$A$5:$AC$1630,11,0)</f>
        <v>0</v>
      </c>
      <c r="P235" s="10">
        <f>VLOOKUP(C235,Spisok!$A$5:$AC$1630,13,0)</f>
        <v>0</v>
      </c>
      <c r="Q235" s="10">
        <f>VLOOKUP(C235,Spisok!$A$5:$AC$1630,15,0)</f>
        <v>0</v>
      </c>
      <c r="R235" s="10">
        <f>VLOOKUP(C235,Spisok!$A$5:$AC$1630,17,0)</f>
        <v>0</v>
      </c>
      <c r="S235" s="10">
        <f>VLOOKUP(C235,Spisok!$A$5:$AC$1630,19,0)</f>
        <v>0</v>
      </c>
      <c r="T235" s="10">
        <f>VLOOKUP(C235,Spisok!$A$5:$AC$1630,21,0)</f>
        <v>0</v>
      </c>
      <c r="U235" s="10">
        <f>VLOOKUP(C235,Spisok!$A$5:$AC$1630,23,0)</f>
        <v>0</v>
      </c>
      <c r="V235" s="18">
        <f>VLOOKUP(C235,Spisok!$A$5:$AC$1630,25,0)</f>
        <v>0</v>
      </c>
      <c r="W235" s="16">
        <f>COUNTIFS(M235:V235,"&gt;0")</f>
        <v>0</v>
      </c>
    </row>
    <row r="236" spans="1:23" ht="12.75" customHeight="1">
      <c r="A236" s="13">
        <v>232</v>
      </c>
      <c r="B236" s="13"/>
      <c r="C236" s="60" t="s">
        <v>164</v>
      </c>
      <c r="D236" s="60" t="s">
        <v>264</v>
      </c>
      <c r="E236" s="69">
        <f>VLOOKUP(C236,Spisok!$A$1:$AA$7829,5,0)</f>
        <v>1632.0404520796501</v>
      </c>
      <c r="F236" s="43">
        <f>VLOOKUP(C236,Spisok!$A$1:$AA$7829,2,0)</f>
        <v>0</v>
      </c>
      <c r="G236" s="44" t="str">
        <f>VLOOKUP(C236,Spisok!$A$1:$AA$7829,4,0)</f>
        <v>LAT</v>
      </c>
      <c r="H236" s="10">
        <v>88.760631618163785</v>
      </c>
      <c r="I236" s="10">
        <v>0</v>
      </c>
      <c r="J236" s="10">
        <v>0</v>
      </c>
      <c r="K236" s="10">
        <f>LARGE(M236:V236,1)+LARGE(M236:V236,2)+LARGE(M236:V236,3)+LARGE(M236:V236,4)+LARGE(M236:V236,5)</f>
        <v>0</v>
      </c>
      <c r="L236" s="5">
        <f>SUM(H236:K236)</f>
        <v>88.760631618163785</v>
      </c>
      <c r="M236" s="10">
        <f>VLOOKUP(C236,Spisok!$A$5:$AC$1630,7,0)</f>
        <v>0</v>
      </c>
      <c r="N236" s="10">
        <f>VLOOKUP(C236,Spisok!$A$5:$AC$1630,9,0)</f>
        <v>0</v>
      </c>
      <c r="O236" s="10">
        <f>VLOOKUP(C236,Spisok!$A$5:$AC$1630,11,0)</f>
        <v>0</v>
      </c>
      <c r="P236" s="10">
        <f>VLOOKUP(C236,Spisok!$A$5:$AC$1630,13,0)</f>
        <v>0</v>
      </c>
      <c r="Q236" s="10">
        <f>VLOOKUP(C236,Spisok!$A$5:$AC$1630,15,0)</f>
        <v>0</v>
      </c>
      <c r="R236" s="10">
        <f>VLOOKUP(C236,Spisok!$A$5:$AC$1630,17,0)</f>
        <v>0</v>
      </c>
      <c r="S236" s="10">
        <f>VLOOKUP(C236,Spisok!$A$5:$AC$1630,19,0)</f>
        <v>0</v>
      </c>
      <c r="T236" s="10">
        <f>VLOOKUP(C236,Spisok!$A$5:$AC$1630,21,0)</f>
        <v>0</v>
      </c>
      <c r="U236" s="10">
        <f>VLOOKUP(C236,Spisok!$A$5:$AC$1630,23,0)</f>
        <v>0</v>
      </c>
      <c r="V236" s="18">
        <f>VLOOKUP(C236,Spisok!$A$5:$AC$1630,25,0)</f>
        <v>0</v>
      </c>
      <c r="W236" s="16">
        <f>COUNTIFS(M236:V236,"&gt;0")</f>
        <v>0</v>
      </c>
    </row>
    <row r="237" spans="1:23" ht="12.75" customHeight="1">
      <c r="A237" s="13">
        <v>233</v>
      </c>
      <c r="B237" s="13">
        <v>106</v>
      </c>
      <c r="C237" s="46" t="s">
        <v>1252</v>
      </c>
      <c r="D237" s="46"/>
      <c r="E237" s="65">
        <f>VLOOKUP(C237,Spisok!$A$1:$AA$7829,5,0)</f>
        <v>1301.3171973384458</v>
      </c>
      <c r="F237" s="43">
        <f>VLOOKUP(C237,Spisok!$A$1:$AA$7829,2,0)</f>
        <v>0</v>
      </c>
      <c r="G237" s="44" t="str">
        <f>VLOOKUP(C237,Spisok!$A$1:$AA$7829,4,0)</f>
        <v>NLD</v>
      </c>
      <c r="H237" s="10"/>
      <c r="I237" s="10"/>
      <c r="J237" s="10">
        <v>61.082107261509258</v>
      </c>
      <c r="K237" s="10">
        <f>LARGE(M237:V237,1)+LARGE(M237:V237,2)+LARGE(M237:V237,3)+LARGE(M237:V237,4)+LARGE(M237:V237,5)</f>
        <v>25.877186317565002</v>
      </c>
      <c r="L237" s="5">
        <f>SUM(H237:K237)</f>
        <v>86.959293579074256</v>
      </c>
      <c r="M237" s="10">
        <f>VLOOKUP(C237,Spisok!$A$5:$AC$1630,7,0)</f>
        <v>0</v>
      </c>
      <c r="N237" s="10">
        <f>VLOOKUP(C237,Spisok!$A$5:$AC$1630,9,0)</f>
        <v>25.877186317565002</v>
      </c>
      <c r="O237" s="10">
        <f>VLOOKUP(C237,Spisok!$A$5:$AC$1630,11,0)</f>
        <v>0</v>
      </c>
      <c r="P237" s="10">
        <f>VLOOKUP(C237,Spisok!$A$5:$AC$1630,13,0)</f>
        <v>0</v>
      </c>
      <c r="Q237" s="10">
        <f>VLOOKUP(C237,Spisok!$A$5:$AC$1630,15,0)</f>
        <v>0</v>
      </c>
      <c r="R237" s="10">
        <f>VLOOKUP(C237,Spisok!$A$5:$AC$1630,17,0)</f>
        <v>0</v>
      </c>
      <c r="S237" s="10">
        <f>VLOOKUP(C237,Spisok!$A$5:$AC$1630,19,0)</f>
        <v>0</v>
      </c>
      <c r="T237" s="10">
        <f>VLOOKUP(C237,Spisok!$A$5:$AC$1630,21,0)</f>
        <v>0</v>
      </c>
      <c r="U237" s="10">
        <f>VLOOKUP(C237,Spisok!$A$5:$AC$1630,23,0)</f>
        <v>0</v>
      </c>
      <c r="V237" s="18">
        <f>VLOOKUP(C237,Spisok!$A$5:$AC$1630,25,0)</f>
        <v>0</v>
      </c>
      <c r="W237" s="16">
        <f>COUNTIFS(M237:V237,"&gt;0")</f>
        <v>1</v>
      </c>
    </row>
    <row r="238" spans="1:23" ht="12.75" customHeight="1">
      <c r="A238" s="13">
        <v>234</v>
      </c>
      <c r="B238" s="13"/>
      <c r="C238" s="60" t="s">
        <v>655</v>
      </c>
      <c r="D238" s="60" t="s">
        <v>397</v>
      </c>
      <c r="E238" s="65">
        <f>VLOOKUP(C238,Spisok!$A$1:$AA$7829,5,0)</f>
        <v>1473.4245877144135</v>
      </c>
      <c r="F238" s="43">
        <f>VLOOKUP(C238,Spisok!$A$1:$AA$7829,2,0)</f>
        <v>0</v>
      </c>
      <c r="G238" s="44" t="str">
        <f>VLOOKUP(C238,Spisok!$A$1:$AA$7829,4,0)</f>
        <v>USA</v>
      </c>
      <c r="H238" s="10">
        <v>15.849384001388167</v>
      </c>
      <c r="I238" s="10">
        <v>38.407157157157158</v>
      </c>
      <c r="J238" s="10">
        <v>31.509216589861751</v>
      </c>
      <c r="K238" s="10">
        <f>LARGE(M238:V238,1)+LARGE(M238:V238,2)+LARGE(M238:V238,3)+LARGE(M238:V238,4)+LARGE(M238:V238,5)</f>
        <v>0</v>
      </c>
      <c r="L238" s="5">
        <f>SUM(H238:K238)</f>
        <v>85.765757748407083</v>
      </c>
      <c r="M238" s="10">
        <f>VLOOKUP(C238,Spisok!$A$5:$AC$1630,7,0)</f>
        <v>0</v>
      </c>
      <c r="N238" s="10">
        <f>VLOOKUP(C238,Spisok!$A$5:$AC$1630,9,0)</f>
        <v>0</v>
      </c>
      <c r="O238" s="10">
        <f>VLOOKUP(C238,Spisok!$A$5:$AC$1630,11,0)</f>
        <v>0</v>
      </c>
      <c r="P238" s="10">
        <f>VLOOKUP(C238,Spisok!$A$5:$AC$1630,13,0)</f>
        <v>0</v>
      </c>
      <c r="Q238" s="10">
        <f>VLOOKUP(C238,Spisok!$A$5:$AC$1630,15,0)</f>
        <v>0</v>
      </c>
      <c r="R238" s="10">
        <f>VLOOKUP(C238,Spisok!$A$5:$AC$1630,17,0)</f>
        <v>0</v>
      </c>
      <c r="S238" s="10">
        <f>VLOOKUP(C238,Spisok!$A$5:$AC$1630,19,0)</f>
        <v>0</v>
      </c>
      <c r="T238" s="10">
        <f>VLOOKUP(C238,Spisok!$A$5:$AC$1630,21,0)</f>
        <v>0</v>
      </c>
      <c r="U238" s="10">
        <f>VLOOKUP(C238,Spisok!$A$5:$AC$1630,23,0)</f>
        <v>0</v>
      </c>
      <c r="V238" s="18">
        <f>VLOOKUP(C238,Spisok!$A$5:$AC$1630,25,0)</f>
        <v>0</v>
      </c>
      <c r="W238" s="16">
        <f>COUNTIFS(M238:V238,"&gt;0")</f>
        <v>0</v>
      </c>
    </row>
    <row r="239" spans="1:23" ht="12.75" customHeight="1">
      <c r="A239" s="13">
        <v>235</v>
      </c>
      <c r="B239" s="13">
        <v>102</v>
      </c>
      <c r="C239" s="46" t="s">
        <v>1216</v>
      </c>
      <c r="D239" s="46"/>
      <c r="E239" s="65">
        <f>VLOOKUP(C239,Spisok!$A$1:$AA$7829,5,0)</f>
        <v>1340.3174262207294</v>
      </c>
      <c r="F239" s="43">
        <f>VLOOKUP(C239,Spisok!$A$1:$AA$7829,2,0)</f>
        <v>0</v>
      </c>
      <c r="G239" s="44" t="str">
        <f>VLOOKUP(C239,Spisok!$A$1:$AA$7829,4,0)</f>
        <v>LAT</v>
      </c>
      <c r="H239" s="10"/>
      <c r="I239" s="10"/>
      <c r="J239" s="10">
        <v>58.151493126634598</v>
      </c>
      <c r="K239" s="10">
        <f>LARGE(M239:V239,1)+LARGE(M239:V239,2)+LARGE(M239:V239,3)+LARGE(M239:V239,4)+LARGE(M239:V239,5)</f>
        <v>27.252759817121344</v>
      </c>
      <c r="L239" s="5">
        <f>SUM(H239:K239)</f>
        <v>85.404252943755949</v>
      </c>
      <c r="M239" s="10">
        <f>VLOOKUP(C239,Spisok!$A$5:$AC$1630,7,0)</f>
        <v>0</v>
      </c>
      <c r="N239" s="10">
        <f>VLOOKUP(C239,Spisok!$A$5:$AC$1630,9,0)</f>
        <v>27.252759817121344</v>
      </c>
      <c r="O239" s="10">
        <f>VLOOKUP(C239,Spisok!$A$5:$AC$1630,11,0)</f>
        <v>0</v>
      </c>
      <c r="P239" s="10">
        <f>VLOOKUP(C239,Spisok!$A$5:$AC$1630,13,0)</f>
        <v>0</v>
      </c>
      <c r="Q239" s="10">
        <f>VLOOKUP(C239,Spisok!$A$5:$AC$1630,15,0)</f>
        <v>0</v>
      </c>
      <c r="R239" s="10">
        <f>VLOOKUP(C239,Spisok!$A$5:$AC$1630,17,0)</f>
        <v>0</v>
      </c>
      <c r="S239" s="10">
        <f>VLOOKUP(C239,Spisok!$A$5:$AC$1630,19,0)</f>
        <v>0</v>
      </c>
      <c r="T239" s="10">
        <f>VLOOKUP(C239,Spisok!$A$5:$AC$1630,21,0)</f>
        <v>0</v>
      </c>
      <c r="U239" s="10">
        <f>VLOOKUP(C239,Spisok!$A$5:$AC$1630,23,0)</f>
        <v>0</v>
      </c>
      <c r="V239" s="18">
        <f>VLOOKUP(C239,Spisok!$A$5:$AC$1630,25,0)</f>
        <v>0</v>
      </c>
      <c r="W239" s="16">
        <f>COUNTIFS(M239:V239,"&gt;0")</f>
        <v>1</v>
      </c>
    </row>
    <row r="240" spans="1:23" ht="12.75" customHeight="1">
      <c r="A240" s="13">
        <v>236</v>
      </c>
      <c r="B240" s="13"/>
      <c r="C240" s="46" t="s">
        <v>959</v>
      </c>
      <c r="D240" s="46"/>
      <c r="E240" s="69">
        <f>VLOOKUP(C240,Spisok!$A$1:$AA$7829,5,0)</f>
        <v>1297.606868455337</v>
      </c>
      <c r="F240" s="43">
        <f>VLOOKUP(C240,Spisok!$A$1:$AA$7829,2,0)</f>
        <v>0</v>
      </c>
      <c r="G240" s="44" t="str">
        <f>VLOOKUP(C240,Spisok!$A$1:$AA$7829,4,0)</f>
        <v>EST</v>
      </c>
      <c r="H240" s="10">
        <v>65.938711523538586</v>
      </c>
      <c r="I240" s="10">
        <v>19.243347036067245</v>
      </c>
      <c r="J240" s="10">
        <v>0</v>
      </c>
      <c r="K240" s="10">
        <f>LARGE(M240:V240,1)+LARGE(M240:V240,2)+LARGE(M240:V240,3)+LARGE(M240:V240,4)+LARGE(M240:V240,5)</f>
        <v>0</v>
      </c>
      <c r="L240" s="5">
        <f>SUM(H240:K240)</f>
        <v>85.182058559605835</v>
      </c>
      <c r="M240" s="10">
        <f>VLOOKUP(C240,Spisok!$A$5:$AC$1630,7,0)</f>
        <v>0</v>
      </c>
      <c r="N240" s="10">
        <f>VLOOKUP(C240,Spisok!$A$5:$AC$1630,9,0)</f>
        <v>0</v>
      </c>
      <c r="O240" s="10">
        <f>VLOOKUP(C240,Spisok!$A$5:$AC$1630,11,0)</f>
        <v>0</v>
      </c>
      <c r="P240" s="10">
        <f>VLOOKUP(C240,Spisok!$A$5:$AC$1630,13,0)</f>
        <v>0</v>
      </c>
      <c r="Q240" s="10">
        <f>VLOOKUP(C240,Spisok!$A$5:$AC$1630,15,0)</f>
        <v>0</v>
      </c>
      <c r="R240" s="10">
        <f>VLOOKUP(C240,Spisok!$A$5:$AC$1630,17,0)</f>
        <v>0</v>
      </c>
      <c r="S240" s="10">
        <f>VLOOKUP(C240,Spisok!$A$5:$AC$1630,19,0)</f>
        <v>0</v>
      </c>
      <c r="T240" s="10">
        <f>VLOOKUP(C240,Spisok!$A$5:$AC$1630,21,0)</f>
        <v>0</v>
      </c>
      <c r="U240" s="10">
        <f>VLOOKUP(C240,Spisok!$A$5:$AC$1630,23,0)</f>
        <v>0</v>
      </c>
      <c r="V240" s="18">
        <f>VLOOKUP(C240,Spisok!$A$5:$AC$1630,25,0)</f>
        <v>0</v>
      </c>
      <c r="W240" s="16">
        <f>COUNTIFS(M240:V240,"&gt;0")</f>
        <v>0</v>
      </c>
    </row>
    <row r="241" spans="1:23" ht="12.75" customHeight="1">
      <c r="A241" s="13">
        <v>237</v>
      </c>
      <c r="B241" s="13">
        <v>62</v>
      </c>
      <c r="C241" s="46" t="s">
        <v>1209</v>
      </c>
      <c r="D241" s="46"/>
      <c r="E241" s="65">
        <f>VLOOKUP(C241,Spisok!$A$1:$AA$7829,5,0)</f>
        <v>1348.8945315697276</v>
      </c>
      <c r="F241" s="43">
        <f>VLOOKUP(C241,Spisok!$A$1:$AA$7829,2,0)</f>
        <v>0</v>
      </c>
      <c r="G241" s="44" t="str">
        <f>VLOOKUP(C241,Spisok!$A$1:$AA$7829,4,0)</f>
        <v>LAT</v>
      </c>
      <c r="H241" s="10"/>
      <c r="I241" s="10"/>
      <c r="J241" s="10">
        <v>32.936798725316756</v>
      </c>
      <c r="K241" s="10">
        <f>LARGE(M241:V241,1)+LARGE(M241:V241,2)+LARGE(M241:V241,3)+LARGE(M241:V241,4)+LARGE(M241:V241,5)</f>
        <v>49.680238331678247</v>
      </c>
      <c r="L241" s="5">
        <f>SUM(H241:K241)</f>
        <v>82.617037056995002</v>
      </c>
      <c r="M241" s="10">
        <f>VLOOKUP(C241,Spisok!$A$5:$AC$1630,7,0)</f>
        <v>49.680238331678247</v>
      </c>
      <c r="N241" s="10">
        <f>VLOOKUP(C241,Spisok!$A$5:$AC$1630,9,0)</f>
        <v>0</v>
      </c>
      <c r="O241" s="10">
        <f>VLOOKUP(C241,Spisok!$A$5:$AC$1630,11,0)</f>
        <v>0</v>
      </c>
      <c r="P241" s="10">
        <f>VLOOKUP(C241,Spisok!$A$5:$AC$1630,13,0)</f>
        <v>0</v>
      </c>
      <c r="Q241" s="10">
        <f>VLOOKUP(C241,Spisok!$A$5:$AC$1630,15,0)</f>
        <v>0</v>
      </c>
      <c r="R241" s="10">
        <f>VLOOKUP(C241,Spisok!$A$5:$AC$1630,17,0)</f>
        <v>0</v>
      </c>
      <c r="S241" s="10">
        <f>VLOOKUP(C241,Spisok!$A$5:$AC$1630,19,0)</f>
        <v>0</v>
      </c>
      <c r="T241" s="10">
        <f>VLOOKUP(C241,Spisok!$A$5:$AC$1630,21,0)</f>
        <v>0</v>
      </c>
      <c r="U241" s="10">
        <f>VLOOKUP(C241,Spisok!$A$5:$AC$1630,23,0)</f>
        <v>0</v>
      </c>
      <c r="V241" s="18">
        <f>VLOOKUP(C241,Spisok!$A$5:$AC$1630,25,0)</f>
        <v>0</v>
      </c>
      <c r="W241" s="16">
        <f>COUNTIFS(M241:V241,"&gt;0")</f>
        <v>1</v>
      </c>
    </row>
    <row r="242" spans="1:23" ht="12.75" customHeight="1">
      <c r="A242" s="13">
        <v>238</v>
      </c>
      <c r="B242" s="13"/>
      <c r="C242" s="60" t="s">
        <v>765</v>
      </c>
      <c r="D242" s="60"/>
      <c r="E242" s="69">
        <f>VLOOKUP(C242,Spisok!$A$1:$AA$7829,5,0)</f>
        <v>1834</v>
      </c>
      <c r="F242" s="43">
        <f>VLOOKUP(C242,Spisok!$A$1:$AA$7829,2,0)</f>
        <v>0</v>
      </c>
      <c r="G242" s="44" t="str">
        <f>VLOOKUP(C242,Spisok!$A$1:$AA$7829,4,0)</f>
        <v>LAT</v>
      </c>
      <c r="H242" s="10">
        <v>82.589531131466615</v>
      </c>
      <c r="I242" s="10">
        <v>0</v>
      </c>
      <c r="J242" s="10">
        <v>0</v>
      </c>
      <c r="K242" s="10">
        <f>LARGE(M242:V242,1)+LARGE(M242:V242,2)+LARGE(M242:V242,3)+LARGE(M242:V242,4)+LARGE(M242:V242,5)</f>
        <v>0</v>
      </c>
      <c r="L242" s="5">
        <f>SUM(H242:K242)</f>
        <v>82.589531131466615</v>
      </c>
      <c r="M242" s="10">
        <f>VLOOKUP(C242,Spisok!$A$5:$AC$1630,7,0)</f>
        <v>0</v>
      </c>
      <c r="N242" s="10">
        <f>VLOOKUP(C242,Spisok!$A$5:$AC$1630,9,0)</f>
        <v>0</v>
      </c>
      <c r="O242" s="10">
        <f>VLOOKUP(C242,Spisok!$A$5:$AC$1630,11,0)</f>
        <v>0</v>
      </c>
      <c r="P242" s="10">
        <f>VLOOKUP(C242,Spisok!$A$5:$AC$1630,13,0)</f>
        <v>0</v>
      </c>
      <c r="Q242" s="10">
        <f>VLOOKUP(C242,Spisok!$A$5:$AC$1630,15,0)</f>
        <v>0</v>
      </c>
      <c r="R242" s="10">
        <f>VLOOKUP(C242,Spisok!$A$5:$AC$1630,17,0)</f>
        <v>0</v>
      </c>
      <c r="S242" s="10">
        <f>VLOOKUP(C242,Spisok!$A$5:$AC$1630,19,0)</f>
        <v>0</v>
      </c>
      <c r="T242" s="10">
        <f>VLOOKUP(C242,Spisok!$A$5:$AC$1630,21,0)</f>
        <v>0</v>
      </c>
      <c r="U242" s="10">
        <f>VLOOKUP(C242,Spisok!$A$5:$AC$1630,23,0)</f>
        <v>0</v>
      </c>
      <c r="V242" s="18">
        <f>VLOOKUP(C242,Spisok!$A$5:$AC$1630,25,0)</f>
        <v>0</v>
      </c>
      <c r="W242" s="16">
        <f>COUNTIFS(M242:V242,"&gt;0")</f>
        <v>0</v>
      </c>
    </row>
    <row r="243" spans="1:23" ht="12.75" customHeight="1">
      <c r="A243" s="13">
        <v>239</v>
      </c>
      <c r="B243" s="13"/>
      <c r="C243" s="46" t="s">
        <v>1121</v>
      </c>
      <c r="D243" s="46"/>
      <c r="E243" s="65">
        <f>VLOOKUP(C243,Spisok!$A$1:$AA$7829,5,0)</f>
        <v>1372</v>
      </c>
      <c r="F243" s="43">
        <f>VLOOKUP(C243,Spisok!$A$1:$AA$7829,2,0)</f>
        <v>0</v>
      </c>
      <c r="G243" s="44" t="str">
        <f>VLOOKUP(C243,Spisok!$A$1:$AA$7829,4,0)</f>
        <v>LAT</v>
      </c>
      <c r="H243" s="10"/>
      <c r="I243" s="10">
        <v>10.867233970690334</v>
      </c>
      <c r="J243" s="10">
        <v>71.241091316123587</v>
      </c>
      <c r="K243" s="10">
        <f>LARGE(M243:V243,1)+LARGE(M243:V243,2)+LARGE(M243:V243,3)+LARGE(M243:V243,4)+LARGE(M243:V243,5)</f>
        <v>0</v>
      </c>
      <c r="L243" s="5">
        <f>SUM(H243:K243)</f>
        <v>82.108325286813923</v>
      </c>
      <c r="M243" s="10">
        <f>VLOOKUP(C243,Spisok!$A$5:$AC$1630,7,0)</f>
        <v>0</v>
      </c>
      <c r="N243" s="10">
        <f>VLOOKUP(C243,Spisok!$A$5:$AC$1630,9,0)</f>
        <v>0</v>
      </c>
      <c r="O243" s="10">
        <f>VLOOKUP(C243,Spisok!$A$5:$AC$1630,11,0)</f>
        <v>0</v>
      </c>
      <c r="P243" s="10">
        <f>VLOOKUP(C243,Spisok!$A$5:$AC$1630,13,0)</f>
        <v>0</v>
      </c>
      <c r="Q243" s="10">
        <f>VLOOKUP(C243,Spisok!$A$5:$AC$1630,15,0)</f>
        <v>0</v>
      </c>
      <c r="R243" s="10">
        <f>VLOOKUP(C243,Spisok!$A$5:$AC$1630,17,0)</f>
        <v>0</v>
      </c>
      <c r="S243" s="10">
        <f>VLOOKUP(C243,Spisok!$A$5:$AC$1630,19,0)</f>
        <v>0</v>
      </c>
      <c r="T243" s="10">
        <f>VLOOKUP(C243,Spisok!$A$5:$AC$1630,21,0)</f>
        <v>0</v>
      </c>
      <c r="U243" s="10">
        <f>VLOOKUP(C243,Spisok!$A$5:$AC$1630,23,0)</f>
        <v>0</v>
      </c>
      <c r="V243" s="18">
        <f>VLOOKUP(C243,Spisok!$A$5:$AC$1630,25,0)</f>
        <v>0</v>
      </c>
      <c r="W243" s="16">
        <f>COUNTIFS(M243:V243,"&gt;0")</f>
        <v>0</v>
      </c>
    </row>
    <row r="244" spans="1:23" ht="12.75" customHeight="1">
      <c r="A244" s="13">
        <v>240</v>
      </c>
      <c r="B244" s="13">
        <v>80</v>
      </c>
      <c r="C244" s="46" t="s">
        <v>1266</v>
      </c>
      <c r="D244" s="46"/>
      <c r="E244" s="65">
        <f>VLOOKUP(C244,Spisok!$A$1:$AA$7829,5,0)</f>
        <v>1362.3294638902648</v>
      </c>
      <c r="F244" s="43">
        <f>VLOOKUP(C244,Spisok!$A$1:$AA$7829,2,0)</f>
        <v>0</v>
      </c>
      <c r="G244" s="44" t="str">
        <f>VLOOKUP(C244,Spisok!$A$1:$AA$7829,4,0)</f>
        <v>LAT</v>
      </c>
      <c r="H244" s="10"/>
      <c r="I244" s="10"/>
      <c r="J244" s="10">
        <v>42.103629683623176</v>
      </c>
      <c r="K244" s="10">
        <f>LARGE(M244:V244,1)+LARGE(M244:V244,2)+LARGE(M244:V244,3)+LARGE(M244:V244,4)+LARGE(M244:V244,5)</f>
        <v>38.801811607084488</v>
      </c>
      <c r="L244" s="5">
        <f>SUM(H244:K244)</f>
        <v>80.905441290707671</v>
      </c>
      <c r="M244" s="10">
        <f>VLOOKUP(C244,Spisok!$A$5:$AC$1630,7,0)</f>
        <v>0</v>
      </c>
      <c r="N244" s="10">
        <f>VLOOKUP(C244,Spisok!$A$5:$AC$1630,9,0)</f>
        <v>38.801811607084488</v>
      </c>
      <c r="O244" s="10">
        <f>VLOOKUP(C244,Spisok!$A$5:$AC$1630,11,0)</f>
        <v>0</v>
      </c>
      <c r="P244" s="10">
        <f>VLOOKUP(C244,Spisok!$A$5:$AC$1630,13,0)</f>
        <v>0</v>
      </c>
      <c r="Q244" s="10">
        <f>VLOOKUP(C244,Spisok!$A$5:$AC$1630,15,0)</f>
        <v>0</v>
      </c>
      <c r="R244" s="10">
        <f>VLOOKUP(C244,Spisok!$A$5:$AC$1630,17,0)</f>
        <v>0</v>
      </c>
      <c r="S244" s="10">
        <f>VLOOKUP(C244,Spisok!$A$5:$AC$1630,19,0)</f>
        <v>0</v>
      </c>
      <c r="T244" s="10">
        <f>VLOOKUP(C244,Spisok!$A$5:$AC$1630,21,0)</f>
        <v>0</v>
      </c>
      <c r="U244" s="10">
        <f>VLOOKUP(C244,Spisok!$A$5:$AC$1630,23,0)</f>
        <v>0</v>
      </c>
      <c r="V244" s="18">
        <f>VLOOKUP(C244,Spisok!$A$5:$AC$1630,25,0)</f>
        <v>0</v>
      </c>
      <c r="W244" s="16">
        <f>COUNTIFS(M244:V244,"&gt;0")</f>
        <v>1</v>
      </c>
    </row>
    <row r="245" spans="1:23" ht="12.75" customHeight="1">
      <c r="A245" s="13">
        <v>241</v>
      </c>
      <c r="B245" s="13">
        <v>112</v>
      </c>
      <c r="C245" s="60" t="s">
        <v>985</v>
      </c>
      <c r="D245" s="60"/>
      <c r="E245" s="65">
        <f>VLOOKUP(C245,Spisok!$A$1:$AA$7829,5,0)</f>
        <v>1376.1726906548304</v>
      </c>
      <c r="F245" s="43">
        <f>VLOOKUP(C245,Spisok!$A$1:$AA$7829,2,0)</f>
        <v>0</v>
      </c>
      <c r="G245" s="8" t="str">
        <f>VLOOKUP(C245,Spisok!$A$1:$AA$7829,4,0)</f>
        <v>GER</v>
      </c>
      <c r="H245" s="10">
        <v>31.934577589698726</v>
      </c>
      <c r="I245" s="10">
        <v>10.612244897959183</v>
      </c>
      <c r="J245" s="10">
        <v>13.855655558219064</v>
      </c>
      <c r="K245" s="10">
        <f>LARGE(M245:V245,1)+LARGE(M245:V245,2)+LARGE(M245:V245,3)+LARGE(M245:V245,4)+LARGE(M245:V245,5)</f>
        <v>23.959750478041439</v>
      </c>
      <c r="L245" s="5">
        <f>SUM(H245:K245)</f>
        <v>80.362228523918404</v>
      </c>
      <c r="M245" s="10">
        <f>VLOOKUP(C245,Spisok!$A$5:$AC$1630,7,0)</f>
        <v>23.959750478041439</v>
      </c>
      <c r="N245" s="10">
        <f>VLOOKUP(C245,Spisok!$A$5:$AC$1630,9,0)</f>
        <v>0</v>
      </c>
      <c r="O245" s="10">
        <f>VLOOKUP(C245,Spisok!$A$5:$AC$1630,11,0)</f>
        <v>0</v>
      </c>
      <c r="P245" s="10">
        <f>VLOOKUP(C245,Spisok!$A$5:$AC$1630,13,0)</f>
        <v>0</v>
      </c>
      <c r="Q245" s="10">
        <f>VLOOKUP(C245,Spisok!$A$5:$AC$1630,15,0)</f>
        <v>0</v>
      </c>
      <c r="R245" s="10">
        <f>VLOOKUP(C245,Spisok!$A$5:$AC$1630,17,0)</f>
        <v>0</v>
      </c>
      <c r="S245" s="10">
        <f>VLOOKUP(C245,Spisok!$A$5:$AC$1630,19,0)</f>
        <v>0</v>
      </c>
      <c r="T245" s="10">
        <f>VLOOKUP(C245,Spisok!$A$5:$AC$1630,21,0)</f>
        <v>0</v>
      </c>
      <c r="U245" s="10">
        <f>VLOOKUP(C245,Spisok!$A$5:$AC$1630,23,0)</f>
        <v>0</v>
      </c>
      <c r="V245" s="18">
        <f>VLOOKUP(C245,Spisok!$A$5:$AC$1630,25,0)</f>
        <v>0</v>
      </c>
      <c r="W245" s="16">
        <f>COUNTIFS(M245:V245,"&gt;0")</f>
        <v>1</v>
      </c>
    </row>
    <row r="246" spans="1:23" ht="12.75" customHeight="1">
      <c r="A246" s="13">
        <v>242</v>
      </c>
      <c r="B246" s="13"/>
      <c r="C246" s="60" t="s">
        <v>133</v>
      </c>
      <c r="D246" s="60" t="s">
        <v>235</v>
      </c>
      <c r="E246" s="69">
        <f>VLOOKUP(C246,Spisok!$A$1:$AA$7829,5,0)</f>
        <v>1900</v>
      </c>
      <c r="F246" s="43" t="str">
        <f>VLOOKUP(C246,Spisok!$A$1:$AA$7829,2,0)</f>
        <v>GM</v>
      </c>
      <c r="G246" s="44" t="str">
        <f>VLOOKUP(C246,Spisok!$A$1:$AA$7829,4,0)</f>
        <v>LAT</v>
      </c>
      <c r="H246" s="10">
        <v>0</v>
      </c>
      <c r="I246" s="10">
        <v>78.706081775220866</v>
      </c>
      <c r="J246" s="10">
        <v>0</v>
      </c>
      <c r="K246" s="10">
        <f>LARGE(M246:V246,1)+LARGE(M246:V246,2)+LARGE(M246:V246,3)+LARGE(M246:V246,4)+LARGE(M246:V246,5)</f>
        <v>0</v>
      </c>
      <c r="L246" s="5">
        <f>SUM(H246:K246)</f>
        <v>78.706081775220866</v>
      </c>
      <c r="M246" s="10">
        <f>VLOOKUP(C246,Spisok!$A$5:$AC$1630,7,0)</f>
        <v>0</v>
      </c>
      <c r="N246" s="10">
        <f>VLOOKUP(C246,Spisok!$A$5:$AC$1630,9,0)</f>
        <v>0</v>
      </c>
      <c r="O246" s="10">
        <f>VLOOKUP(C246,Spisok!$A$5:$AC$1630,11,0)</f>
        <v>0</v>
      </c>
      <c r="P246" s="10">
        <f>VLOOKUP(C246,Spisok!$A$5:$AC$1630,13,0)</f>
        <v>0</v>
      </c>
      <c r="Q246" s="10">
        <f>VLOOKUP(C246,Spisok!$A$5:$AC$1630,15,0)</f>
        <v>0</v>
      </c>
      <c r="R246" s="10">
        <f>VLOOKUP(C246,Spisok!$A$5:$AC$1630,17,0)</f>
        <v>0</v>
      </c>
      <c r="S246" s="10">
        <f>VLOOKUP(C246,Spisok!$A$5:$AC$1630,19,0)</f>
        <v>0</v>
      </c>
      <c r="T246" s="10">
        <f>VLOOKUP(C246,Spisok!$A$5:$AC$1630,21,0)</f>
        <v>0</v>
      </c>
      <c r="U246" s="10">
        <f>VLOOKUP(C246,Spisok!$A$5:$AC$1630,23,0)</f>
        <v>0</v>
      </c>
      <c r="V246" s="18">
        <f>VLOOKUP(C246,Spisok!$A$5:$AC$1630,25,0)</f>
        <v>0</v>
      </c>
      <c r="W246" s="16">
        <f>COUNTIFS(M246:V246,"&gt;0")</f>
        <v>0</v>
      </c>
    </row>
    <row r="247" spans="1:23" ht="12.75" customHeight="1">
      <c r="A247" s="13">
        <v>243</v>
      </c>
      <c r="B247" s="13"/>
      <c r="C247" s="60" t="s">
        <v>509</v>
      </c>
      <c r="D247" s="60"/>
      <c r="E247" s="65">
        <f>VLOOKUP(C247,Spisok!$A$1:$AA$7829,5,0)</f>
        <v>1405.7835351859474</v>
      </c>
      <c r="F247" s="43">
        <f>VLOOKUP(C247,Spisok!$A$1:$AA$7829,2,0)</f>
        <v>0</v>
      </c>
      <c r="G247" s="44" t="str">
        <f>VLOOKUP(C247,Spisok!$A$1:$AA$7829,4,0)</f>
        <v>EST</v>
      </c>
      <c r="H247" s="10">
        <v>33.898305084745758</v>
      </c>
      <c r="I247" s="10">
        <v>1.5848738087256358</v>
      </c>
      <c r="J247" s="10">
        <v>42.644340647625</v>
      </c>
      <c r="K247" s="10">
        <f>LARGE(M247:V247,1)+LARGE(M247:V247,2)+LARGE(M247:V247,3)+LARGE(M247:V247,4)+LARGE(M247:V247,5)</f>
        <v>0</v>
      </c>
      <c r="L247" s="5">
        <f>SUM(H247:K247)</f>
        <v>78.12751954109639</v>
      </c>
      <c r="M247" s="10">
        <f>VLOOKUP(C247,Spisok!$A$5:$AC$1630,7,0)</f>
        <v>0</v>
      </c>
      <c r="N247" s="10">
        <f>VLOOKUP(C247,Spisok!$A$5:$AC$1630,9,0)</f>
        <v>0</v>
      </c>
      <c r="O247" s="10">
        <f>VLOOKUP(C247,Spisok!$A$5:$AC$1630,11,0)</f>
        <v>0</v>
      </c>
      <c r="P247" s="10">
        <f>VLOOKUP(C247,Spisok!$A$5:$AC$1630,13,0)</f>
        <v>0</v>
      </c>
      <c r="Q247" s="10">
        <f>VLOOKUP(C247,Spisok!$A$5:$AC$1630,15,0)</f>
        <v>0</v>
      </c>
      <c r="R247" s="10">
        <f>VLOOKUP(C247,Spisok!$A$5:$AC$1630,17,0)</f>
        <v>0</v>
      </c>
      <c r="S247" s="10">
        <f>VLOOKUP(C247,Spisok!$A$5:$AC$1630,19,0)</f>
        <v>0</v>
      </c>
      <c r="T247" s="10">
        <f>VLOOKUP(C247,Spisok!$A$5:$AC$1630,21,0)</f>
        <v>0</v>
      </c>
      <c r="U247" s="10">
        <f>VLOOKUP(C247,Spisok!$A$5:$AC$1630,23,0)</f>
        <v>0</v>
      </c>
      <c r="V247" s="18">
        <f>VLOOKUP(C247,Spisok!$A$5:$AC$1630,25,0)</f>
        <v>0</v>
      </c>
      <c r="W247" s="16">
        <f>COUNTIFS(M247:V247,"&gt;0")</f>
        <v>0</v>
      </c>
    </row>
    <row r="248" spans="1:23" ht="12.75" customHeight="1">
      <c r="A248" s="13">
        <v>244</v>
      </c>
      <c r="B248" s="13">
        <v>144</v>
      </c>
      <c r="C248" s="46" t="s">
        <v>1081</v>
      </c>
      <c r="D248" s="46"/>
      <c r="E248" s="65">
        <f>VLOOKUP(C248,Spisok!$A$1:$AA$7829,5,0)</f>
        <v>1289.1443599645911</v>
      </c>
      <c r="F248" s="43">
        <f>VLOOKUP(C248,Spisok!$A$1:$AA$7829,2,0)</f>
        <v>0</v>
      </c>
      <c r="G248" s="44" t="str">
        <f>VLOOKUP(C248,Spisok!$A$1:$AA$7829,4,0)</f>
        <v>GBR</v>
      </c>
      <c r="H248" s="10">
        <v>34.117647058823529</v>
      </c>
      <c r="I248" s="10">
        <v>19.159891598915987</v>
      </c>
      <c r="J248" s="10">
        <v>12.887823437857149</v>
      </c>
      <c r="K248" s="10">
        <f>LARGE(M248:V248,1)+LARGE(M248:V248,2)+LARGE(M248:V248,3)+LARGE(M248:V248,4)+LARGE(M248:V248,5)</f>
        <v>10.870822004979928</v>
      </c>
      <c r="L248" s="5">
        <f>SUM(H248:K248)</f>
        <v>77.036184100576591</v>
      </c>
      <c r="M248" s="10">
        <f>VLOOKUP(C248,Spisok!$A$5:$AC$1630,7,0)</f>
        <v>0</v>
      </c>
      <c r="N248" s="10">
        <f>VLOOKUP(C248,Spisok!$A$5:$AC$1630,9,0)</f>
        <v>10.870822004979928</v>
      </c>
      <c r="O248" s="10">
        <f>VLOOKUP(C248,Spisok!$A$5:$AC$1630,11,0)</f>
        <v>0</v>
      </c>
      <c r="P248" s="10">
        <f>VLOOKUP(C248,Spisok!$A$5:$AC$1630,13,0)</f>
        <v>0</v>
      </c>
      <c r="Q248" s="10">
        <f>VLOOKUP(C248,Spisok!$A$5:$AC$1630,15,0)</f>
        <v>0</v>
      </c>
      <c r="R248" s="10">
        <f>VLOOKUP(C248,Spisok!$A$5:$AC$1630,17,0)</f>
        <v>0</v>
      </c>
      <c r="S248" s="10">
        <f>VLOOKUP(C248,Spisok!$A$5:$AC$1630,19,0)</f>
        <v>0</v>
      </c>
      <c r="T248" s="10">
        <f>VLOOKUP(C248,Spisok!$A$5:$AC$1630,21,0)</f>
        <v>0</v>
      </c>
      <c r="U248" s="10">
        <f>VLOOKUP(C248,Spisok!$A$5:$AC$1630,23,0)</f>
        <v>0</v>
      </c>
      <c r="V248" s="18">
        <f>VLOOKUP(C248,Spisok!$A$5:$AC$1630,25,0)</f>
        <v>0</v>
      </c>
      <c r="W248" s="16">
        <f>COUNTIFS(M248:V248,"&gt;0")</f>
        <v>1</v>
      </c>
    </row>
    <row r="249" spans="1:23" ht="12.75" customHeight="1">
      <c r="A249" s="13">
        <v>245</v>
      </c>
      <c r="B249" s="13">
        <v>47</v>
      </c>
      <c r="C249" s="46" t="s">
        <v>1234</v>
      </c>
      <c r="D249" s="46"/>
      <c r="E249" s="65">
        <f>VLOOKUP(C249,Spisok!$A$1:$AA$7829,5,0)</f>
        <v>1358.5838713623357</v>
      </c>
      <c r="F249" s="43">
        <f>VLOOKUP(C249,Spisok!$A$1:$AA$7829,2,0)</f>
        <v>0</v>
      </c>
      <c r="G249" s="44" t="str">
        <f>VLOOKUP(C249,Spisok!$A$1:$AA$7829,4,0)</f>
        <v>LAT</v>
      </c>
      <c r="H249" s="10"/>
      <c r="I249" s="10"/>
      <c r="J249" s="10">
        <v>16.586723266956305</v>
      </c>
      <c r="K249" s="10">
        <f>LARGE(M249:V249,1)+LARGE(M249:V249,2)+LARGE(M249:V249,3)+LARGE(M249:V249,4)+LARGE(M249:V249,5)</f>
        <v>60.200607694528301</v>
      </c>
      <c r="L249" s="5">
        <f>SUM(H249:K249)</f>
        <v>76.787330961484599</v>
      </c>
      <c r="M249" s="10">
        <f>VLOOKUP(C249,Spisok!$A$5:$AC$1630,7,0)</f>
        <v>0</v>
      </c>
      <c r="N249" s="10">
        <f>VLOOKUP(C249,Spisok!$A$5:$AC$1630,9,0)</f>
        <v>60.200607694528301</v>
      </c>
      <c r="O249" s="10">
        <f>VLOOKUP(C249,Spisok!$A$5:$AC$1630,11,0)</f>
        <v>0</v>
      </c>
      <c r="P249" s="10">
        <f>VLOOKUP(C249,Spisok!$A$5:$AC$1630,13,0)</f>
        <v>0</v>
      </c>
      <c r="Q249" s="10">
        <f>VLOOKUP(C249,Spisok!$A$5:$AC$1630,15,0)</f>
        <v>0</v>
      </c>
      <c r="R249" s="10">
        <f>VLOOKUP(C249,Spisok!$A$5:$AC$1630,17,0)</f>
        <v>0</v>
      </c>
      <c r="S249" s="10">
        <f>VLOOKUP(C249,Spisok!$A$5:$AC$1630,19,0)</f>
        <v>0</v>
      </c>
      <c r="T249" s="10">
        <f>VLOOKUP(C249,Spisok!$A$5:$AC$1630,21,0)</f>
        <v>0</v>
      </c>
      <c r="U249" s="10">
        <f>VLOOKUP(C249,Spisok!$A$5:$AC$1630,23,0)</f>
        <v>0</v>
      </c>
      <c r="V249" s="18">
        <f>VLOOKUP(C249,Spisok!$A$5:$AC$1630,25,0)</f>
        <v>0</v>
      </c>
      <c r="W249" s="16">
        <f>COUNTIFS(M249:V249,"&gt;0")</f>
        <v>1</v>
      </c>
    </row>
    <row r="250" spans="1:23" ht="12.75" customHeight="1">
      <c r="A250" s="13">
        <v>246</v>
      </c>
      <c r="B250" s="13"/>
      <c r="C250" s="60" t="s">
        <v>143</v>
      </c>
      <c r="D250" s="60" t="s">
        <v>277</v>
      </c>
      <c r="E250" s="65">
        <f>VLOOKUP(C250,Spisok!$A$1:$AA$7829,5,0)</f>
        <v>1271</v>
      </c>
      <c r="F250" s="43">
        <f>VLOOKUP(C250,Spisok!$A$1:$AA$7829,2,0)</f>
        <v>0</v>
      </c>
      <c r="G250" s="44" t="str">
        <f>VLOOKUP(C250,Spisok!$A$1:$AA$7829,4,0)</f>
        <v>EST</v>
      </c>
      <c r="H250" s="10">
        <v>26.292726315723215</v>
      </c>
      <c r="I250" s="10">
        <v>12.659104440342762</v>
      </c>
      <c r="J250" s="10">
        <v>37.717077291258391</v>
      </c>
      <c r="K250" s="10">
        <f>LARGE(M250:V250,1)+LARGE(M250:V250,2)+LARGE(M250:V250,3)+LARGE(M250:V250,4)+LARGE(M250:V250,5)</f>
        <v>0</v>
      </c>
      <c r="L250" s="5">
        <f>SUM(H250:K250)</f>
        <v>76.668908047324365</v>
      </c>
      <c r="M250" s="10">
        <f>VLOOKUP(C250,Spisok!$A$5:$AC$1630,7,0)</f>
        <v>0</v>
      </c>
      <c r="N250" s="10">
        <f>VLOOKUP(C250,Spisok!$A$5:$AC$1630,9,0)</f>
        <v>0</v>
      </c>
      <c r="O250" s="10">
        <f>VLOOKUP(C250,Spisok!$A$5:$AC$1630,11,0)</f>
        <v>0</v>
      </c>
      <c r="P250" s="10">
        <f>VLOOKUP(C250,Spisok!$A$5:$AC$1630,13,0)</f>
        <v>0</v>
      </c>
      <c r="Q250" s="10">
        <f>VLOOKUP(C250,Spisok!$A$5:$AC$1630,15,0)</f>
        <v>0</v>
      </c>
      <c r="R250" s="10">
        <f>VLOOKUP(C250,Spisok!$A$5:$AC$1630,17,0)</f>
        <v>0</v>
      </c>
      <c r="S250" s="10">
        <f>VLOOKUP(C250,Spisok!$A$5:$AC$1630,19,0)</f>
        <v>0</v>
      </c>
      <c r="T250" s="10">
        <f>VLOOKUP(C250,Spisok!$A$5:$AC$1630,21,0)</f>
        <v>0</v>
      </c>
      <c r="U250" s="10">
        <f>VLOOKUP(C250,Spisok!$A$5:$AC$1630,23,0)</f>
        <v>0</v>
      </c>
      <c r="V250" s="18">
        <f>VLOOKUP(C250,Spisok!$A$5:$AC$1630,25,0)</f>
        <v>0</v>
      </c>
      <c r="W250" s="16">
        <f>COUNTIFS(M250:V250,"&gt;0")</f>
        <v>0</v>
      </c>
    </row>
    <row r="251" spans="1:23" ht="12.75" customHeight="1">
      <c r="A251" s="13">
        <v>247</v>
      </c>
      <c r="B251" s="13"/>
      <c r="C251" s="46" t="s">
        <v>1231</v>
      </c>
      <c r="D251" s="46"/>
      <c r="E251" s="65">
        <f>VLOOKUP(C251,Spisok!$A$1:$AA$7829,5,0)</f>
        <v>1540</v>
      </c>
      <c r="F251" s="43">
        <f>VLOOKUP(C251,Spisok!$A$1:$AA$7829,2,0)</f>
        <v>0</v>
      </c>
      <c r="G251" s="44" t="str">
        <f>VLOOKUP(C251,Spisok!$A$1:$AA$7829,4,0)</f>
        <v>LAT</v>
      </c>
      <c r="H251" s="10"/>
      <c r="I251" s="10"/>
      <c r="J251" s="10">
        <v>76.477189926213782</v>
      </c>
      <c r="K251" s="10">
        <f>LARGE(M251:V251,1)+LARGE(M251:V251,2)+LARGE(M251:V251,3)+LARGE(M251:V251,4)+LARGE(M251:V251,5)</f>
        <v>0</v>
      </c>
      <c r="L251" s="5">
        <f>SUM(H251:K251)</f>
        <v>76.477189926213782</v>
      </c>
      <c r="M251" s="10">
        <f>VLOOKUP(C251,Spisok!$A$5:$AC$1630,7,0)</f>
        <v>0</v>
      </c>
      <c r="N251" s="10">
        <f>VLOOKUP(C251,Spisok!$A$5:$AC$1630,9,0)</f>
        <v>0</v>
      </c>
      <c r="O251" s="10">
        <f>VLOOKUP(C251,Spisok!$A$5:$AC$1630,11,0)</f>
        <v>0</v>
      </c>
      <c r="P251" s="10">
        <f>VLOOKUP(C251,Spisok!$A$5:$AC$1630,13,0)</f>
        <v>0</v>
      </c>
      <c r="Q251" s="10">
        <f>VLOOKUP(C251,Spisok!$A$5:$AC$1630,15,0)</f>
        <v>0</v>
      </c>
      <c r="R251" s="10">
        <f>VLOOKUP(C251,Spisok!$A$5:$AC$1630,17,0)</f>
        <v>0</v>
      </c>
      <c r="S251" s="10">
        <f>VLOOKUP(C251,Spisok!$A$5:$AC$1630,19,0)</f>
        <v>0</v>
      </c>
      <c r="T251" s="10">
        <f>VLOOKUP(C251,Spisok!$A$5:$AC$1630,21,0)</f>
        <v>0</v>
      </c>
      <c r="U251" s="10">
        <f>VLOOKUP(C251,Spisok!$A$5:$AC$1630,23,0)</f>
        <v>0</v>
      </c>
      <c r="V251" s="18">
        <f>VLOOKUP(C251,Spisok!$A$5:$AC$1630,25,0)</f>
        <v>0</v>
      </c>
      <c r="W251" s="16">
        <f>COUNTIFS(M251:V251,"&gt;0")</f>
        <v>0</v>
      </c>
    </row>
    <row r="252" spans="1:23" ht="12.75" customHeight="1">
      <c r="A252" s="13">
        <v>248</v>
      </c>
      <c r="B252" s="13"/>
      <c r="C252" s="46" t="s">
        <v>1076</v>
      </c>
      <c r="D252" s="46"/>
      <c r="E252" s="65">
        <f>VLOOKUP(C252,Spisok!$A$1:$AA$7829,5,0)</f>
        <v>1245</v>
      </c>
      <c r="F252" s="43">
        <f>VLOOKUP(C252,Spisok!$A$1:$AA$7829,2,0)</f>
        <v>0</v>
      </c>
      <c r="G252" s="44" t="str">
        <f>VLOOKUP(C252,Spisok!$A$1:$AA$7829,4,0)</f>
        <v>GBR</v>
      </c>
      <c r="H252" s="10">
        <v>24.762867647058822</v>
      </c>
      <c r="I252" s="10">
        <v>13.975825598963954</v>
      </c>
      <c r="J252" s="10">
        <v>37.685815272890984</v>
      </c>
      <c r="K252" s="10">
        <f>LARGE(M252:V252,1)+LARGE(M252:V252,2)+LARGE(M252:V252,3)+LARGE(M252:V252,4)+LARGE(M252:V252,5)</f>
        <v>0</v>
      </c>
      <c r="L252" s="5">
        <f>SUM(H252:K252)</f>
        <v>76.424508518913768</v>
      </c>
      <c r="M252" s="10">
        <f>VLOOKUP(C252,Spisok!$A$5:$AC$1630,7,0)</f>
        <v>0</v>
      </c>
      <c r="N252" s="10">
        <f>VLOOKUP(C252,Spisok!$A$5:$AC$1630,9,0)</f>
        <v>0</v>
      </c>
      <c r="O252" s="10">
        <f>VLOOKUP(C252,Spisok!$A$5:$AC$1630,11,0)</f>
        <v>0</v>
      </c>
      <c r="P252" s="10">
        <f>VLOOKUP(C252,Spisok!$A$5:$AC$1630,13,0)</f>
        <v>0</v>
      </c>
      <c r="Q252" s="10">
        <f>VLOOKUP(C252,Spisok!$A$5:$AC$1630,15,0)</f>
        <v>0</v>
      </c>
      <c r="R252" s="10">
        <f>VLOOKUP(C252,Spisok!$A$5:$AC$1630,17,0)</f>
        <v>0</v>
      </c>
      <c r="S252" s="10">
        <f>VLOOKUP(C252,Spisok!$A$5:$AC$1630,19,0)</f>
        <v>0</v>
      </c>
      <c r="T252" s="10">
        <f>VLOOKUP(C252,Spisok!$A$5:$AC$1630,21,0)</f>
        <v>0</v>
      </c>
      <c r="U252" s="10">
        <f>VLOOKUP(C252,Spisok!$A$5:$AC$1630,23,0)</f>
        <v>0</v>
      </c>
      <c r="V252" s="18">
        <f>VLOOKUP(C252,Spisok!$A$5:$AC$1630,25,0)</f>
        <v>0</v>
      </c>
      <c r="W252" s="16">
        <f>COUNTIFS(M252:V252,"&gt;0")</f>
        <v>0</v>
      </c>
    </row>
    <row r="253" spans="1:23" ht="12.75" customHeight="1">
      <c r="A253" s="13">
        <v>249</v>
      </c>
      <c r="B253" s="13"/>
      <c r="C253" s="60" t="s">
        <v>916</v>
      </c>
      <c r="D253" s="60"/>
      <c r="E253" s="65">
        <f>VLOOKUP(C253,Spisok!$A$1:$AA$7829,5,0)</f>
        <v>1225.4867223028887</v>
      </c>
      <c r="F253" s="43">
        <f>VLOOKUP(C253,Spisok!$A$1:$AA$7829,2,0)</f>
        <v>0</v>
      </c>
      <c r="G253" s="8" t="str">
        <f>VLOOKUP(C253,Spisok!$A$1:$AA$7829,4,0)</f>
        <v>EST</v>
      </c>
      <c r="H253" s="10">
        <v>18.379068074988606</v>
      </c>
      <c r="I253" s="10">
        <v>10.474804094671178</v>
      </c>
      <c r="J253" s="10">
        <v>47.552035517897167</v>
      </c>
      <c r="K253" s="10">
        <f>LARGE(M253:V253,1)+LARGE(M253:V253,2)+LARGE(M253:V253,3)+LARGE(M253:V253,4)+LARGE(M253:V253,5)</f>
        <v>0</v>
      </c>
      <c r="L253" s="5">
        <f>SUM(H253:K253)</f>
        <v>76.405907687556947</v>
      </c>
      <c r="M253" s="10">
        <f>VLOOKUP(C253,Spisok!$A$5:$AC$1630,7,0)</f>
        <v>0</v>
      </c>
      <c r="N253" s="10">
        <f>VLOOKUP(C253,Spisok!$A$5:$AC$1630,9,0)</f>
        <v>0</v>
      </c>
      <c r="O253" s="10">
        <f>VLOOKUP(C253,Spisok!$A$5:$AC$1630,11,0)</f>
        <v>0</v>
      </c>
      <c r="P253" s="10">
        <f>VLOOKUP(C253,Spisok!$A$5:$AC$1630,13,0)</f>
        <v>0</v>
      </c>
      <c r="Q253" s="10">
        <f>VLOOKUP(C253,Spisok!$A$5:$AC$1630,15,0)</f>
        <v>0</v>
      </c>
      <c r="R253" s="10">
        <f>VLOOKUP(C253,Spisok!$A$5:$AC$1630,17,0)</f>
        <v>0</v>
      </c>
      <c r="S253" s="10">
        <f>VLOOKUP(C253,Spisok!$A$5:$AC$1630,19,0)</f>
        <v>0</v>
      </c>
      <c r="T253" s="10">
        <f>VLOOKUP(C253,Spisok!$A$5:$AC$1630,21,0)</f>
        <v>0</v>
      </c>
      <c r="U253" s="10">
        <f>VLOOKUP(C253,Spisok!$A$5:$AC$1630,23,0)</f>
        <v>0</v>
      </c>
      <c r="V253" s="18">
        <f>VLOOKUP(C253,Spisok!$A$5:$AC$1630,25,0)</f>
        <v>0</v>
      </c>
      <c r="W253" s="16">
        <f>COUNTIFS(M253:V253,"&gt;0")</f>
        <v>0</v>
      </c>
    </row>
    <row r="254" spans="1:23" ht="12.75" customHeight="1">
      <c r="A254" s="13">
        <v>250</v>
      </c>
      <c r="B254" s="13"/>
      <c r="C254" s="46" t="s">
        <v>290</v>
      </c>
      <c r="D254" s="46"/>
      <c r="E254" s="69">
        <f>VLOOKUP(C254,Spisok!$A$1:$AA$7829,5,0)</f>
        <v>1900</v>
      </c>
      <c r="F254" s="43" t="str">
        <f>VLOOKUP(C254,Spisok!$A$1:$AA$7829,2,0)</f>
        <v>IM</v>
      </c>
      <c r="G254" s="44" t="str">
        <f>VLOOKUP(C254,Spisok!$A$1:$AA$7829,4,0)</f>
        <v>LAT</v>
      </c>
      <c r="H254" s="10"/>
      <c r="I254" s="10">
        <v>75.794196678558805</v>
      </c>
      <c r="J254" s="10">
        <v>0</v>
      </c>
      <c r="K254" s="10">
        <f>LARGE(M254:V254,1)+LARGE(M254:V254,2)+LARGE(M254:V254,3)+LARGE(M254:V254,4)+LARGE(M254:V254,5)</f>
        <v>0</v>
      </c>
      <c r="L254" s="5">
        <f>SUM(H254:K254)</f>
        <v>75.794196678558805</v>
      </c>
      <c r="M254" s="10">
        <f>VLOOKUP(C254,Spisok!$A$5:$AC$1630,7,0)</f>
        <v>0</v>
      </c>
      <c r="N254" s="10">
        <f>VLOOKUP(C254,Spisok!$A$5:$AC$1630,9,0)</f>
        <v>0</v>
      </c>
      <c r="O254" s="10">
        <f>VLOOKUP(C254,Spisok!$A$5:$AC$1630,11,0)</f>
        <v>0</v>
      </c>
      <c r="P254" s="10">
        <f>VLOOKUP(C254,Spisok!$A$5:$AC$1630,13,0)</f>
        <v>0</v>
      </c>
      <c r="Q254" s="10">
        <f>VLOOKUP(C254,Spisok!$A$5:$AC$1630,15,0)</f>
        <v>0</v>
      </c>
      <c r="R254" s="10">
        <f>VLOOKUP(C254,Spisok!$A$5:$AC$1630,17,0)</f>
        <v>0</v>
      </c>
      <c r="S254" s="10">
        <f>VLOOKUP(C254,Spisok!$A$5:$AC$1630,19,0)</f>
        <v>0</v>
      </c>
      <c r="T254" s="10">
        <f>VLOOKUP(C254,Spisok!$A$5:$AC$1630,21,0)</f>
        <v>0</v>
      </c>
      <c r="U254" s="10">
        <f>VLOOKUP(C254,Spisok!$A$5:$AC$1630,23,0)</f>
        <v>0</v>
      </c>
      <c r="V254" s="18">
        <f>VLOOKUP(C254,Spisok!$A$5:$AC$1630,25,0)</f>
        <v>0</v>
      </c>
      <c r="W254" s="16">
        <f>COUNTIFS(M254:V254,"&gt;0")</f>
        <v>0</v>
      </c>
    </row>
    <row r="255" spans="1:23" ht="12.75" customHeight="1">
      <c r="A255" s="13">
        <v>251</v>
      </c>
      <c r="B255" s="13"/>
      <c r="C255" s="46" t="s">
        <v>1168</v>
      </c>
      <c r="D255" s="46"/>
      <c r="E255" s="69">
        <f>VLOOKUP(C255,Spisok!$A$1:$AA$7829,5,0)</f>
        <v>1544.6312131975642</v>
      </c>
      <c r="F255" s="43">
        <f>VLOOKUP(C255,Spisok!$A$1:$AA$7829,2,0)</f>
        <v>0</v>
      </c>
      <c r="G255" s="44" t="str">
        <f>VLOOKUP(C255,Spisok!$A$1:$AA$7829,4,0)</f>
        <v>LAT</v>
      </c>
      <c r="H255" s="10"/>
      <c r="I255" s="10">
        <v>72.923816307757022</v>
      </c>
      <c r="J255" s="10">
        <v>0</v>
      </c>
      <c r="K255" s="10">
        <f>LARGE(M255:V255,1)+LARGE(M255:V255,2)+LARGE(M255:V255,3)+LARGE(M255:V255,4)+LARGE(M255:V255,5)</f>
        <v>0</v>
      </c>
      <c r="L255" s="5">
        <f>SUM(H255:K255)</f>
        <v>72.923816307757022</v>
      </c>
      <c r="M255" s="10">
        <f>VLOOKUP(C255,Spisok!$A$5:$AC$1630,7,0)</f>
        <v>0</v>
      </c>
      <c r="N255" s="10">
        <f>VLOOKUP(C255,Spisok!$A$5:$AC$1630,9,0)</f>
        <v>0</v>
      </c>
      <c r="O255" s="10">
        <f>VLOOKUP(C255,Spisok!$A$5:$AC$1630,11,0)</f>
        <v>0</v>
      </c>
      <c r="P255" s="10">
        <f>VLOOKUP(C255,Spisok!$A$5:$AC$1630,13,0)</f>
        <v>0</v>
      </c>
      <c r="Q255" s="10">
        <f>VLOOKUP(C255,Spisok!$A$5:$AC$1630,15,0)</f>
        <v>0</v>
      </c>
      <c r="R255" s="10">
        <f>VLOOKUP(C255,Spisok!$A$5:$AC$1630,17,0)</f>
        <v>0</v>
      </c>
      <c r="S255" s="10">
        <f>VLOOKUP(C255,Spisok!$A$5:$AC$1630,19,0)</f>
        <v>0</v>
      </c>
      <c r="T255" s="10">
        <f>VLOOKUP(C255,Spisok!$A$5:$AC$1630,21,0)</f>
        <v>0</v>
      </c>
      <c r="U255" s="10">
        <f>VLOOKUP(C255,Spisok!$A$5:$AC$1630,23,0)</f>
        <v>0</v>
      </c>
      <c r="V255" s="18">
        <f>VLOOKUP(C255,Spisok!$A$5:$AC$1630,25,0)</f>
        <v>0</v>
      </c>
      <c r="W255" s="16">
        <f>COUNTIFS(M255:V255,"&gt;0")</f>
        <v>0</v>
      </c>
    </row>
    <row r="256" spans="1:23" ht="12.75" customHeight="1">
      <c r="A256" s="13">
        <v>252</v>
      </c>
      <c r="B256" s="13"/>
      <c r="C256" s="46" t="s">
        <v>991</v>
      </c>
      <c r="D256" s="46"/>
      <c r="E256" s="69">
        <f>VLOOKUP(C256,Spisok!$A$1:$AA$7829,5,0)</f>
        <v>1468</v>
      </c>
      <c r="F256" s="43">
        <f>VLOOKUP(C256,Spisok!$A$1:$AA$7829,2,0)</f>
        <v>0</v>
      </c>
      <c r="G256" s="44" t="str">
        <f>VLOOKUP(C256,Spisok!$A$1:$AA$7829,4,0)</f>
        <v>LAT</v>
      </c>
      <c r="H256" s="10">
        <v>54.840896328372111</v>
      </c>
      <c r="I256" s="10">
        <v>17.400320221877895</v>
      </c>
      <c r="J256" s="10">
        <v>0</v>
      </c>
      <c r="K256" s="10">
        <f>LARGE(M256:V256,1)+LARGE(M256:V256,2)+LARGE(M256:V256,3)+LARGE(M256:V256,4)+LARGE(M256:V256,5)</f>
        <v>0</v>
      </c>
      <c r="L256" s="5">
        <f>SUM(H256:K256)</f>
        <v>72.241216550250002</v>
      </c>
      <c r="M256" s="10">
        <f>VLOOKUP(C256,Spisok!$A$5:$AC$1630,7,0)</f>
        <v>0</v>
      </c>
      <c r="N256" s="10">
        <f>VLOOKUP(C256,Spisok!$A$5:$AC$1630,9,0)</f>
        <v>0</v>
      </c>
      <c r="O256" s="10">
        <f>VLOOKUP(C256,Spisok!$A$5:$AC$1630,11,0)</f>
        <v>0</v>
      </c>
      <c r="P256" s="10">
        <f>VLOOKUP(C256,Spisok!$A$5:$AC$1630,13,0)</f>
        <v>0</v>
      </c>
      <c r="Q256" s="10">
        <f>VLOOKUP(C256,Spisok!$A$5:$AC$1630,15,0)</f>
        <v>0</v>
      </c>
      <c r="R256" s="10">
        <f>VLOOKUP(C256,Spisok!$A$5:$AC$1630,17,0)</f>
        <v>0</v>
      </c>
      <c r="S256" s="10">
        <f>VLOOKUP(C256,Spisok!$A$5:$AC$1630,19,0)</f>
        <v>0</v>
      </c>
      <c r="T256" s="10">
        <f>VLOOKUP(C256,Spisok!$A$5:$AC$1630,21,0)</f>
        <v>0</v>
      </c>
      <c r="U256" s="10">
        <f>VLOOKUP(C256,Spisok!$A$5:$AC$1630,23,0)</f>
        <v>0</v>
      </c>
      <c r="V256" s="18">
        <f>VLOOKUP(C256,Spisok!$A$5:$AC$1630,25,0)</f>
        <v>0</v>
      </c>
      <c r="W256" s="16">
        <f>COUNTIFS(M256:V256,"&gt;0")</f>
        <v>0</v>
      </c>
    </row>
    <row r="257" spans="1:23" ht="12.75" customHeight="1">
      <c r="A257" s="13">
        <v>253</v>
      </c>
      <c r="B257" s="13"/>
      <c r="C257" s="60" t="s">
        <v>354</v>
      </c>
      <c r="D257" s="60" t="s">
        <v>630</v>
      </c>
      <c r="E257" s="65">
        <f>VLOOKUP(C257,Spisok!$A$1:$AA$7829,5,0)</f>
        <v>1618.4569746600225</v>
      </c>
      <c r="F257" s="43">
        <f>VLOOKUP(C257,Spisok!$A$1:$AA$7829,2,0)</f>
        <v>0</v>
      </c>
      <c r="G257" s="44" t="str">
        <f>VLOOKUP(C257,Spisok!$A$1:$AA$7829,4,0)</f>
        <v>LAT</v>
      </c>
      <c r="H257" s="10">
        <v>37.650891529386378</v>
      </c>
      <c r="I257" s="10">
        <v>0</v>
      </c>
      <c r="J257" s="10">
        <v>34.421909646639648</v>
      </c>
      <c r="K257" s="10">
        <f>LARGE(M257:V257,1)+LARGE(M257:V257,2)+LARGE(M257:V257,3)+LARGE(M257:V257,4)+LARGE(M257:V257,5)</f>
        <v>0</v>
      </c>
      <c r="L257" s="5">
        <f>SUM(H257:K257)</f>
        <v>72.072801176026019</v>
      </c>
      <c r="M257" s="10">
        <f>VLOOKUP(C257,Spisok!$A$5:$AC$1630,7,0)</f>
        <v>0</v>
      </c>
      <c r="N257" s="10">
        <f>VLOOKUP(C257,Spisok!$A$5:$AC$1630,9,0)</f>
        <v>0</v>
      </c>
      <c r="O257" s="10">
        <f>VLOOKUP(C257,Spisok!$A$5:$AC$1630,11,0)</f>
        <v>0</v>
      </c>
      <c r="P257" s="10">
        <f>VLOOKUP(C257,Spisok!$A$5:$AC$1630,13,0)</f>
        <v>0</v>
      </c>
      <c r="Q257" s="10">
        <f>VLOOKUP(C257,Spisok!$A$5:$AC$1630,15,0)</f>
        <v>0</v>
      </c>
      <c r="R257" s="10">
        <f>VLOOKUP(C257,Spisok!$A$5:$AC$1630,17,0)</f>
        <v>0</v>
      </c>
      <c r="S257" s="10">
        <f>VLOOKUP(C257,Spisok!$A$5:$AC$1630,19,0)</f>
        <v>0</v>
      </c>
      <c r="T257" s="10">
        <f>VLOOKUP(C257,Spisok!$A$5:$AC$1630,21,0)</f>
        <v>0</v>
      </c>
      <c r="U257" s="10">
        <f>VLOOKUP(C257,Spisok!$A$5:$AC$1630,23,0)</f>
        <v>0</v>
      </c>
      <c r="V257" s="18">
        <f>VLOOKUP(C257,Spisok!$A$5:$AC$1630,25,0)</f>
        <v>0</v>
      </c>
      <c r="W257" s="16">
        <f>COUNTIFS(M257:V257,"&gt;0")</f>
        <v>0</v>
      </c>
    </row>
    <row r="258" spans="1:23" ht="12.75" customHeight="1">
      <c r="A258" s="13">
        <v>254</v>
      </c>
      <c r="B258" s="13"/>
      <c r="C258" s="60" t="s">
        <v>729</v>
      </c>
      <c r="D258" s="60"/>
      <c r="E258" s="69">
        <f>VLOOKUP(C258,Spisok!$A$1:$AA$7829,5,0)</f>
        <v>1578.6665436866247</v>
      </c>
      <c r="F258" s="43">
        <f>VLOOKUP(C258,Spisok!$A$1:$AA$7829,2,0)</f>
        <v>0</v>
      </c>
      <c r="G258" s="44" t="str">
        <f>VLOOKUP(C258,Spisok!$A$1:$AA$7829,4,0)</f>
        <v>LAT</v>
      </c>
      <c r="H258" s="10">
        <v>46.679870398129736</v>
      </c>
      <c r="I258" s="10">
        <v>25.287351717296307</v>
      </c>
      <c r="J258" s="10">
        <v>0</v>
      </c>
      <c r="K258" s="10">
        <f>LARGE(M258:V258,1)+LARGE(M258:V258,2)+LARGE(M258:V258,3)+LARGE(M258:V258,4)+LARGE(M258:V258,5)</f>
        <v>0</v>
      </c>
      <c r="L258" s="5">
        <f>SUM(H258:K258)</f>
        <v>71.96722211542604</v>
      </c>
      <c r="M258" s="10">
        <f>VLOOKUP(C258,Spisok!$A$5:$AC$1630,7,0)</f>
        <v>0</v>
      </c>
      <c r="N258" s="10">
        <f>VLOOKUP(C258,Spisok!$A$5:$AC$1630,9,0)</f>
        <v>0</v>
      </c>
      <c r="O258" s="10">
        <f>VLOOKUP(C258,Spisok!$A$5:$AC$1630,11,0)</f>
        <v>0</v>
      </c>
      <c r="P258" s="10">
        <f>VLOOKUP(C258,Spisok!$A$5:$AC$1630,13,0)</f>
        <v>0</v>
      </c>
      <c r="Q258" s="10">
        <f>VLOOKUP(C258,Spisok!$A$5:$AC$1630,15,0)</f>
        <v>0</v>
      </c>
      <c r="R258" s="10">
        <f>VLOOKUP(C258,Spisok!$A$5:$AC$1630,17,0)</f>
        <v>0</v>
      </c>
      <c r="S258" s="10">
        <f>VLOOKUP(C258,Spisok!$A$5:$AC$1630,19,0)</f>
        <v>0</v>
      </c>
      <c r="T258" s="10">
        <f>VLOOKUP(C258,Spisok!$A$5:$AC$1630,21,0)</f>
        <v>0</v>
      </c>
      <c r="U258" s="10">
        <f>VLOOKUP(C258,Spisok!$A$5:$AC$1630,23,0)</f>
        <v>0</v>
      </c>
      <c r="V258" s="18">
        <f>VLOOKUP(C258,Spisok!$A$5:$AC$1630,25,0)</f>
        <v>0</v>
      </c>
      <c r="W258" s="16">
        <f>COUNTIFS(M258:V258,"&gt;0")</f>
        <v>0</v>
      </c>
    </row>
    <row r="259" spans="1:23" ht="12.75" customHeight="1">
      <c r="A259" s="13">
        <v>255</v>
      </c>
      <c r="B259" s="13"/>
      <c r="C259" s="46" t="s">
        <v>941</v>
      </c>
      <c r="D259" s="46"/>
      <c r="E259" s="69">
        <f>VLOOKUP(C259,Spisok!$A$1:$AA$7829,5,0)</f>
        <v>1521</v>
      </c>
      <c r="F259" s="43">
        <f>VLOOKUP(C259,Spisok!$A$1:$AA$7829,2,0)</f>
        <v>0</v>
      </c>
      <c r="G259" s="44" t="str">
        <f>VLOOKUP(C259,Spisok!$A$1:$AA$7829,4,0)</f>
        <v>LAT</v>
      </c>
      <c r="H259" s="10">
        <v>40.711932099989276</v>
      </c>
      <c r="I259" s="10">
        <v>30.623821063531963</v>
      </c>
      <c r="J259" s="10">
        <v>0</v>
      </c>
      <c r="K259" s="10">
        <f>LARGE(M259:V259,1)+LARGE(M259:V259,2)+LARGE(M259:V259,3)+LARGE(M259:V259,4)+LARGE(M259:V259,5)</f>
        <v>0</v>
      </c>
      <c r="L259" s="5">
        <f>SUM(H259:K259)</f>
        <v>71.335753163521247</v>
      </c>
      <c r="M259" s="10">
        <f>VLOOKUP(C259,Spisok!$A$5:$AC$1630,7,0)</f>
        <v>0</v>
      </c>
      <c r="N259" s="10">
        <f>VLOOKUP(C259,Spisok!$A$5:$AC$1630,9,0)</f>
        <v>0</v>
      </c>
      <c r="O259" s="10">
        <f>VLOOKUP(C259,Spisok!$A$5:$AC$1630,11,0)</f>
        <v>0</v>
      </c>
      <c r="P259" s="10">
        <f>VLOOKUP(C259,Spisok!$A$5:$AC$1630,13,0)</f>
        <v>0</v>
      </c>
      <c r="Q259" s="10">
        <f>VLOOKUP(C259,Spisok!$A$5:$AC$1630,15,0)</f>
        <v>0</v>
      </c>
      <c r="R259" s="10">
        <f>VLOOKUP(C259,Spisok!$A$5:$AC$1630,17,0)</f>
        <v>0</v>
      </c>
      <c r="S259" s="10">
        <f>VLOOKUP(C259,Spisok!$A$5:$AC$1630,19,0)</f>
        <v>0</v>
      </c>
      <c r="T259" s="10">
        <f>VLOOKUP(C259,Spisok!$A$5:$AC$1630,21,0)</f>
        <v>0</v>
      </c>
      <c r="U259" s="10">
        <f>VLOOKUP(C259,Spisok!$A$5:$AC$1630,23,0)</f>
        <v>0</v>
      </c>
      <c r="V259" s="18">
        <f>VLOOKUP(C259,Spisok!$A$5:$AC$1630,25,0)</f>
        <v>0</v>
      </c>
      <c r="W259" s="16">
        <f>COUNTIFS(M259:V259,"&gt;0")</f>
        <v>0</v>
      </c>
    </row>
    <row r="260" spans="1:23" ht="12.75" customHeight="1">
      <c r="A260" s="13">
        <v>256</v>
      </c>
      <c r="B260" s="13"/>
      <c r="C260" s="46" t="s">
        <v>493</v>
      </c>
      <c r="D260" s="46" t="s">
        <v>647</v>
      </c>
      <c r="E260" s="69">
        <f>VLOOKUP(C260,Spisok!$A$1:$AA$7829,5,0)</f>
        <v>1560.0625538509728</v>
      </c>
      <c r="F260" s="43">
        <f>VLOOKUP(C260,Spisok!$A$1:$AA$7829,2,0)</f>
        <v>0</v>
      </c>
      <c r="G260" s="44" t="str">
        <f>VLOOKUP(C260,Spisok!$A$1:$AA$7829,4,0)</f>
        <v>LAT</v>
      </c>
      <c r="H260" s="10">
        <v>24.300270315075306</v>
      </c>
      <c r="I260" s="10">
        <v>43.510900116026413</v>
      </c>
      <c r="J260" s="10">
        <v>0</v>
      </c>
      <c r="K260" s="10">
        <f>LARGE(M260:V260,1)+LARGE(M260:V260,2)+LARGE(M260:V260,3)+LARGE(M260:V260,4)+LARGE(M260:V260,5)</f>
        <v>0</v>
      </c>
      <c r="L260" s="5">
        <f>SUM(H260:K260)</f>
        <v>67.811170431101715</v>
      </c>
      <c r="M260" s="10">
        <f>VLOOKUP(C260,Spisok!$A$5:$AC$1630,7,0)</f>
        <v>0</v>
      </c>
      <c r="N260" s="10">
        <f>VLOOKUP(C260,Spisok!$A$5:$AC$1630,9,0)</f>
        <v>0</v>
      </c>
      <c r="O260" s="10">
        <f>VLOOKUP(C260,Spisok!$A$5:$AC$1630,11,0)</f>
        <v>0</v>
      </c>
      <c r="P260" s="10">
        <f>VLOOKUP(C260,Spisok!$A$5:$AC$1630,13,0)</f>
        <v>0</v>
      </c>
      <c r="Q260" s="10">
        <f>VLOOKUP(C260,Spisok!$A$5:$AC$1630,15,0)</f>
        <v>0</v>
      </c>
      <c r="R260" s="10">
        <f>VLOOKUP(C260,Spisok!$A$5:$AC$1630,17,0)</f>
        <v>0</v>
      </c>
      <c r="S260" s="10">
        <f>VLOOKUP(C260,Spisok!$A$5:$AC$1630,19,0)</f>
        <v>0</v>
      </c>
      <c r="T260" s="10">
        <f>VLOOKUP(C260,Spisok!$A$5:$AC$1630,21,0)</f>
        <v>0</v>
      </c>
      <c r="U260" s="10">
        <f>VLOOKUP(C260,Spisok!$A$5:$AC$1630,23,0)</f>
        <v>0</v>
      </c>
      <c r="V260" s="18">
        <f>VLOOKUP(C260,Spisok!$A$5:$AC$1630,25,0)</f>
        <v>0</v>
      </c>
      <c r="W260" s="16">
        <f>COUNTIFS(M260:V260,"&gt;0")</f>
        <v>0</v>
      </c>
    </row>
    <row r="261" spans="1:23" ht="12.75" customHeight="1">
      <c r="A261" s="13">
        <v>257</v>
      </c>
      <c r="B261" s="13"/>
      <c r="C261" s="60" t="s">
        <v>1184</v>
      </c>
      <c r="D261" s="60"/>
      <c r="E261" s="65">
        <f>VLOOKUP(C261,Spisok!$A$1:$AA$7829,5,0)</f>
        <v>1245</v>
      </c>
      <c r="F261" s="43">
        <f>VLOOKUP(C261,Spisok!$A$1:$AA$7829,2,0)</f>
        <v>0</v>
      </c>
      <c r="G261" s="8" t="str">
        <f>VLOOKUP(C261,Spisok!$A$1:$AA$7829,4,0)</f>
        <v>GBR</v>
      </c>
      <c r="H261" s="10"/>
      <c r="I261" s="10">
        <v>32.718794835007174</v>
      </c>
      <c r="J261" s="10">
        <v>34.883720930232563</v>
      </c>
      <c r="K261" s="10">
        <f>LARGE(M261:V261,1)+LARGE(M261:V261,2)+LARGE(M261:V261,3)+LARGE(M261:V261,4)+LARGE(M261:V261,5)</f>
        <v>0</v>
      </c>
      <c r="L261" s="5">
        <f>SUM(H261:K261)</f>
        <v>67.60251576523973</v>
      </c>
      <c r="M261" s="10">
        <f>VLOOKUP(C261,Spisok!$A$5:$AC$1630,7,0)</f>
        <v>0</v>
      </c>
      <c r="N261" s="10">
        <f>VLOOKUP(C261,Spisok!$A$5:$AC$1630,9,0)</f>
        <v>0</v>
      </c>
      <c r="O261" s="10">
        <f>VLOOKUP(C261,Spisok!$A$5:$AC$1630,11,0)</f>
        <v>0</v>
      </c>
      <c r="P261" s="10">
        <f>VLOOKUP(C261,Spisok!$A$5:$AC$1630,13,0)</f>
        <v>0</v>
      </c>
      <c r="Q261" s="10">
        <f>VLOOKUP(C261,Spisok!$A$5:$AC$1630,15,0)</f>
        <v>0</v>
      </c>
      <c r="R261" s="10">
        <f>VLOOKUP(C261,Spisok!$A$5:$AC$1630,17,0)</f>
        <v>0</v>
      </c>
      <c r="S261" s="10">
        <f>VLOOKUP(C261,Spisok!$A$5:$AC$1630,19,0)</f>
        <v>0</v>
      </c>
      <c r="T261" s="10">
        <f>VLOOKUP(C261,Spisok!$A$5:$AC$1630,21,0)</f>
        <v>0</v>
      </c>
      <c r="U261" s="10">
        <f>VLOOKUP(C261,Spisok!$A$5:$AC$1630,23,0)</f>
        <v>0</v>
      </c>
      <c r="V261" s="18">
        <f>VLOOKUP(C261,Spisok!$A$5:$AC$1630,25,0)</f>
        <v>0</v>
      </c>
      <c r="W261" s="16">
        <f>COUNTIFS(M261:V261,"&gt;0")</f>
        <v>0</v>
      </c>
    </row>
    <row r="262" spans="1:23" ht="12.75" customHeight="1">
      <c r="A262" s="13">
        <v>258</v>
      </c>
      <c r="B262" s="13"/>
      <c r="C262" s="46" t="s">
        <v>1197</v>
      </c>
      <c r="D262" s="46"/>
      <c r="E262" s="65">
        <f>VLOOKUP(C262,Spisok!$A$1:$AA$7829,5,0)</f>
        <v>1551</v>
      </c>
      <c r="F262" s="43">
        <f>VLOOKUP(C262,Spisok!$A$1:$AA$7829,2,0)</f>
        <v>0</v>
      </c>
      <c r="G262" s="44" t="str">
        <f>VLOOKUP(C262,Spisok!$A$1:$AA$7829,4,0)</f>
        <v>USA</v>
      </c>
      <c r="H262" s="10">
        <v>27.39</v>
      </c>
      <c r="I262" s="10"/>
      <c r="J262" s="10">
        <v>40.094062316284536</v>
      </c>
      <c r="K262" s="10">
        <f>LARGE(M262:V262,1)+LARGE(M262:V262,2)+LARGE(M262:V262,3)+LARGE(M262:V262,4)+LARGE(M262:V262,5)</f>
        <v>0</v>
      </c>
      <c r="L262" s="5">
        <f>SUM(H262:K262)</f>
        <v>67.484062316284536</v>
      </c>
      <c r="M262" s="10">
        <f>VLOOKUP(C262,Spisok!$A$5:$AC$1630,7,0)</f>
        <v>0</v>
      </c>
      <c r="N262" s="10">
        <f>VLOOKUP(C262,Spisok!$A$5:$AC$1630,9,0)</f>
        <v>0</v>
      </c>
      <c r="O262" s="10">
        <f>VLOOKUP(C262,Spisok!$A$5:$AC$1630,11,0)</f>
        <v>0</v>
      </c>
      <c r="P262" s="10">
        <f>VLOOKUP(C262,Spisok!$A$5:$AC$1630,13,0)</f>
        <v>0</v>
      </c>
      <c r="Q262" s="10">
        <f>VLOOKUP(C262,Spisok!$A$5:$AC$1630,15,0)</f>
        <v>0</v>
      </c>
      <c r="R262" s="10">
        <f>VLOOKUP(C262,Spisok!$A$5:$AC$1630,17,0)</f>
        <v>0</v>
      </c>
      <c r="S262" s="10">
        <f>VLOOKUP(C262,Spisok!$A$5:$AC$1630,19,0)</f>
        <v>0</v>
      </c>
      <c r="T262" s="10">
        <f>VLOOKUP(C262,Spisok!$A$5:$AC$1630,21,0)</f>
        <v>0</v>
      </c>
      <c r="U262" s="10">
        <f>VLOOKUP(C262,Spisok!$A$5:$AC$1630,23,0)</f>
        <v>0</v>
      </c>
      <c r="V262" s="18">
        <f>VLOOKUP(C262,Spisok!$A$5:$AC$1630,25,0)</f>
        <v>0</v>
      </c>
      <c r="W262" s="16">
        <f>COUNTIFS(M262:V262,"&gt;0")</f>
        <v>0</v>
      </c>
    </row>
    <row r="263" spans="1:23" ht="12.75" customHeight="1">
      <c r="A263" s="13">
        <v>259</v>
      </c>
      <c r="B263" s="13"/>
      <c r="C263" s="60" t="s">
        <v>767</v>
      </c>
      <c r="D263" s="60"/>
      <c r="E263" s="69">
        <f>VLOOKUP(C263,Spisok!$A$1:$AA$7829,5,0)</f>
        <v>1358.8465170073657</v>
      </c>
      <c r="F263" s="43">
        <f>VLOOKUP(C263,Spisok!$A$1:$AA$7829,2,0)</f>
        <v>0</v>
      </c>
      <c r="G263" s="44" t="str">
        <f>VLOOKUP(C263,Spisok!$A$1:$AA$7829,4,0)</f>
        <v>USA</v>
      </c>
      <c r="H263" s="10">
        <v>0</v>
      </c>
      <c r="I263" s="10">
        <v>67.278508454979047</v>
      </c>
      <c r="J263" s="10">
        <v>0</v>
      </c>
      <c r="K263" s="10">
        <f>LARGE(M263:V263,1)+LARGE(M263:V263,2)+LARGE(M263:V263,3)+LARGE(M263:V263,4)+LARGE(M263:V263,5)</f>
        <v>0</v>
      </c>
      <c r="L263" s="5">
        <f>SUM(H263:K263)</f>
        <v>67.278508454979047</v>
      </c>
      <c r="M263" s="10">
        <f>VLOOKUP(C263,Spisok!$A$5:$AC$1630,7,0)</f>
        <v>0</v>
      </c>
      <c r="N263" s="10">
        <f>VLOOKUP(C263,Spisok!$A$5:$AC$1630,9,0)</f>
        <v>0</v>
      </c>
      <c r="O263" s="10">
        <f>VLOOKUP(C263,Spisok!$A$5:$AC$1630,11,0)</f>
        <v>0</v>
      </c>
      <c r="P263" s="10">
        <f>VLOOKUP(C263,Spisok!$A$5:$AC$1630,13,0)</f>
        <v>0</v>
      </c>
      <c r="Q263" s="10">
        <f>VLOOKUP(C263,Spisok!$A$5:$AC$1630,15,0)</f>
        <v>0</v>
      </c>
      <c r="R263" s="10">
        <f>VLOOKUP(C263,Spisok!$A$5:$AC$1630,17,0)</f>
        <v>0</v>
      </c>
      <c r="S263" s="10">
        <f>VLOOKUP(C263,Spisok!$A$5:$AC$1630,19,0)</f>
        <v>0</v>
      </c>
      <c r="T263" s="10">
        <f>VLOOKUP(C263,Spisok!$A$5:$AC$1630,21,0)</f>
        <v>0</v>
      </c>
      <c r="U263" s="10">
        <f>VLOOKUP(C263,Spisok!$A$5:$AC$1630,23,0)</f>
        <v>0</v>
      </c>
      <c r="V263" s="18">
        <f>VLOOKUP(C263,Spisok!$A$5:$AC$1630,25,0)</f>
        <v>0</v>
      </c>
      <c r="W263" s="16">
        <f>COUNTIFS(M263:V263,"&gt;0")</f>
        <v>0</v>
      </c>
    </row>
    <row r="264" spans="1:23" ht="12.75" customHeight="1">
      <c r="A264" s="13">
        <v>260</v>
      </c>
      <c r="B264" s="13"/>
      <c r="C264" s="46" t="s">
        <v>1090</v>
      </c>
      <c r="D264" s="46"/>
      <c r="E264" s="65">
        <f>VLOOKUP(C264,Spisok!$A$1:$AA$7829,5,0)</f>
        <v>1265</v>
      </c>
      <c r="F264" s="43">
        <f>VLOOKUP(C264,Spisok!$A$1:$AA$7829,2,0)</f>
        <v>0</v>
      </c>
      <c r="G264" s="44" t="str">
        <f>VLOOKUP(C264,Spisok!$A$1:$AA$7829,4,0)</f>
        <v>GBR</v>
      </c>
      <c r="H264" s="10">
        <v>23.470854405110462</v>
      </c>
      <c r="I264" s="10">
        <v>0</v>
      </c>
      <c r="J264" s="10">
        <v>43.555220789002924</v>
      </c>
      <c r="K264" s="10">
        <f>LARGE(M264:V264,1)+LARGE(M264:V264,2)+LARGE(M264:V264,3)+LARGE(M264:V264,4)+LARGE(M264:V264,5)</f>
        <v>0</v>
      </c>
      <c r="L264" s="5">
        <f>SUM(H264:K264)</f>
        <v>67.026075194113389</v>
      </c>
      <c r="M264" s="10">
        <f>VLOOKUP(C264,Spisok!$A$5:$AC$1630,7,0)</f>
        <v>0</v>
      </c>
      <c r="N264" s="10">
        <f>VLOOKUP(C264,Spisok!$A$5:$AC$1630,9,0)</f>
        <v>0</v>
      </c>
      <c r="O264" s="10">
        <f>VLOOKUP(C264,Spisok!$A$5:$AC$1630,11,0)</f>
        <v>0</v>
      </c>
      <c r="P264" s="10">
        <f>VLOOKUP(C264,Spisok!$A$5:$AC$1630,13,0)</f>
        <v>0</v>
      </c>
      <c r="Q264" s="10">
        <f>VLOOKUP(C264,Spisok!$A$5:$AC$1630,15,0)</f>
        <v>0</v>
      </c>
      <c r="R264" s="10">
        <f>VLOOKUP(C264,Spisok!$A$5:$AC$1630,17,0)</f>
        <v>0</v>
      </c>
      <c r="S264" s="10">
        <f>VLOOKUP(C264,Spisok!$A$5:$AC$1630,19,0)</f>
        <v>0</v>
      </c>
      <c r="T264" s="10">
        <f>VLOOKUP(C264,Spisok!$A$5:$AC$1630,21,0)</f>
        <v>0</v>
      </c>
      <c r="U264" s="10">
        <f>VLOOKUP(C264,Spisok!$A$5:$AC$1630,23,0)</f>
        <v>0</v>
      </c>
      <c r="V264" s="18">
        <f>VLOOKUP(C264,Spisok!$A$5:$AC$1630,25,0)</f>
        <v>0</v>
      </c>
      <c r="W264" s="16">
        <f>COUNTIFS(M264:V264,"&gt;0")</f>
        <v>0</v>
      </c>
    </row>
    <row r="265" spans="1:23" ht="12.75" customHeight="1">
      <c r="A265" s="13">
        <v>261</v>
      </c>
      <c r="B265" s="13"/>
      <c r="C265" s="46" t="s">
        <v>1097</v>
      </c>
      <c r="D265" s="46"/>
      <c r="E265" s="65">
        <f>VLOOKUP(C265,Spisok!$A$1:$AA$7829,5,0)</f>
        <v>1197</v>
      </c>
      <c r="F265" s="43">
        <f>VLOOKUP(C265,Spisok!$A$1:$AA$7829,2,0)</f>
        <v>0</v>
      </c>
      <c r="G265" s="44" t="str">
        <f>VLOOKUP(C265,Spisok!$A$1:$AA$7829,4,0)</f>
        <v>GBR</v>
      </c>
      <c r="H265" s="10">
        <v>42.80370335733658</v>
      </c>
      <c r="I265" s="10">
        <v>6.3476251604621314</v>
      </c>
      <c r="J265" s="10">
        <v>14.267756128221246</v>
      </c>
      <c r="K265" s="10">
        <f>LARGE(M265:V265,1)+LARGE(M265:V265,2)+LARGE(M265:V265,3)+LARGE(M265:V265,4)+LARGE(M265:V265,5)</f>
        <v>0</v>
      </c>
      <c r="L265" s="5">
        <f>SUM(H265:K265)</f>
        <v>63.419084646019954</v>
      </c>
      <c r="M265" s="10">
        <f>VLOOKUP(C265,Spisok!$A$5:$AC$1630,7,0)</f>
        <v>0</v>
      </c>
      <c r="N265" s="10">
        <f>VLOOKUP(C265,Spisok!$A$5:$AC$1630,9,0)</f>
        <v>0</v>
      </c>
      <c r="O265" s="10">
        <f>VLOOKUP(C265,Spisok!$A$5:$AC$1630,11,0)</f>
        <v>0</v>
      </c>
      <c r="P265" s="10">
        <f>VLOOKUP(C265,Spisok!$A$5:$AC$1630,13,0)</f>
        <v>0</v>
      </c>
      <c r="Q265" s="10">
        <f>VLOOKUP(C265,Spisok!$A$5:$AC$1630,15,0)</f>
        <v>0</v>
      </c>
      <c r="R265" s="10">
        <f>VLOOKUP(C265,Spisok!$A$5:$AC$1630,17,0)</f>
        <v>0</v>
      </c>
      <c r="S265" s="10">
        <f>VLOOKUP(C265,Spisok!$A$5:$AC$1630,19,0)</f>
        <v>0</v>
      </c>
      <c r="T265" s="10">
        <f>VLOOKUP(C265,Spisok!$A$5:$AC$1630,21,0)</f>
        <v>0</v>
      </c>
      <c r="U265" s="10">
        <f>VLOOKUP(C265,Spisok!$A$5:$AC$1630,23,0)</f>
        <v>0</v>
      </c>
      <c r="V265" s="18">
        <f>VLOOKUP(C265,Spisok!$A$5:$AC$1630,25,0)</f>
        <v>0</v>
      </c>
      <c r="W265" s="16">
        <f>COUNTIFS(M265:V265,"&gt;0")</f>
        <v>0</v>
      </c>
    </row>
    <row r="266" spans="1:23" ht="12.75" customHeight="1">
      <c r="A266" s="13">
        <v>262</v>
      </c>
      <c r="B266" s="13"/>
      <c r="C266" s="46" t="s">
        <v>1001</v>
      </c>
      <c r="D266" s="46"/>
      <c r="E266" s="65">
        <f>VLOOKUP(C266,Spisok!$A$1:$AA$7829,5,0)</f>
        <v>1413.6536893933023</v>
      </c>
      <c r="F266" s="43">
        <f>VLOOKUP(C266,Spisok!$A$1:$AA$7829,2,0)</f>
        <v>0</v>
      </c>
      <c r="G266" s="44" t="str">
        <f>VLOOKUP(C266,Spisok!$A$1:$AA$7829,4,0)</f>
        <v>LAT</v>
      </c>
      <c r="H266" s="10">
        <v>25.617154540852127</v>
      </c>
      <c r="I266" s="10">
        <v>0</v>
      </c>
      <c r="J266" s="10">
        <v>37.006529396295917</v>
      </c>
      <c r="K266" s="10">
        <f>LARGE(M266:V266,1)+LARGE(M266:V266,2)+LARGE(M266:V266,3)+LARGE(M266:V266,4)+LARGE(M266:V266,5)</f>
        <v>0</v>
      </c>
      <c r="L266" s="5">
        <f>SUM(H266:K266)</f>
        <v>62.623683937148044</v>
      </c>
      <c r="M266" s="10">
        <f>VLOOKUP(C266,Spisok!$A$5:$AC$1630,7,0)</f>
        <v>0</v>
      </c>
      <c r="N266" s="10">
        <f>VLOOKUP(C266,Spisok!$A$5:$AC$1630,9,0)</f>
        <v>0</v>
      </c>
      <c r="O266" s="10">
        <f>VLOOKUP(C266,Spisok!$A$5:$AC$1630,11,0)</f>
        <v>0</v>
      </c>
      <c r="P266" s="10">
        <f>VLOOKUP(C266,Spisok!$A$5:$AC$1630,13,0)</f>
        <v>0</v>
      </c>
      <c r="Q266" s="10">
        <f>VLOOKUP(C266,Spisok!$A$5:$AC$1630,15,0)</f>
        <v>0</v>
      </c>
      <c r="R266" s="10">
        <f>VLOOKUP(C266,Spisok!$A$5:$AC$1630,17,0)</f>
        <v>0</v>
      </c>
      <c r="S266" s="10">
        <f>VLOOKUP(C266,Spisok!$A$5:$AC$1630,19,0)</f>
        <v>0</v>
      </c>
      <c r="T266" s="10">
        <f>VLOOKUP(C266,Spisok!$A$5:$AC$1630,21,0)</f>
        <v>0</v>
      </c>
      <c r="U266" s="10">
        <f>VLOOKUP(C266,Spisok!$A$5:$AC$1630,23,0)</f>
        <v>0</v>
      </c>
      <c r="V266" s="18">
        <f>VLOOKUP(C266,Spisok!$A$5:$AC$1630,25,0)</f>
        <v>0</v>
      </c>
      <c r="W266" s="16">
        <f>COUNTIFS(M266:V266,"&gt;0")</f>
        <v>0</v>
      </c>
    </row>
    <row r="267" spans="1:23" ht="12.75" customHeight="1">
      <c r="A267" s="13">
        <v>263</v>
      </c>
      <c r="B267" s="13"/>
      <c r="C267" s="46" t="s">
        <v>1088</v>
      </c>
      <c r="D267" s="46"/>
      <c r="E267" s="69">
        <f>VLOOKUP(C267,Spisok!$A$1:$AA$7829,5,0)</f>
        <v>1273.5204078597203</v>
      </c>
      <c r="F267" s="43">
        <f>VLOOKUP(C267,Spisok!$A$1:$AA$7829,2,0)</f>
        <v>0</v>
      </c>
      <c r="G267" s="44" t="str">
        <f>VLOOKUP(C267,Spisok!$A$1:$AA$7829,4,0)</f>
        <v>GBR</v>
      </c>
      <c r="H267" s="10">
        <v>31.37919574609505</v>
      </c>
      <c r="I267" s="10">
        <v>29.912304741024936</v>
      </c>
      <c r="J267" s="10">
        <v>0</v>
      </c>
      <c r="K267" s="10">
        <f>LARGE(M267:V267,1)+LARGE(M267:V267,2)+LARGE(M267:V267,3)+LARGE(M267:V267,4)+LARGE(M267:V267,5)</f>
        <v>0</v>
      </c>
      <c r="L267" s="5">
        <f>SUM(H267:K267)</f>
        <v>61.29150048711999</v>
      </c>
      <c r="M267" s="10">
        <f>VLOOKUP(C267,Spisok!$A$5:$AC$1630,7,0)</f>
        <v>0</v>
      </c>
      <c r="N267" s="10">
        <f>VLOOKUP(C267,Spisok!$A$5:$AC$1630,9,0)</f>
        <v>0</v>
      </c>
      <c r="O267" s="10">
        <f>VLOOKUP(C267,Spisok!$A$5:$AC$1630,11,0)</f>
        <v>0</v>
      </c>
      <c r="P267" s="10">
        <f>VLOOKUP(C267,Spisok!$A$5:$AC$1630,13,0)</f>
        <v>0</v>
      </c>
      <c r="Q267" s="10">
        <f>VLOOKUP(C267,Spisok!$A$5:$AC$1630,15,0)</f>
        <v>0</v>
      </c>
      <c r="R267" s="10">
        <f>VLOOKUP(C267,Spisok!$A$5:$AC$1630,17,0)</f>
        <v>0</v>
      </c>
      <c r="S267" s="10">
        <f>VLOOKUP(C267,Spisok!$A$5:$AC$1630,19,0)</f>
        <v>0</v>
      </c>
      <c r="T267" s="10">
        <f>VLOOKUP(C267,Spisok!$A$5:$AC$1630,21,0)</f>
        <v>0</v>
      </c>
      <c r="U267" s="10">
        <f>VLOOKUP(C267,Spisok!$A$5:$AC$1630,23,0)</f>
        <v>0</v>
      </c>
      <c r="V267" s="18">
        <f>VLOOKUP(C267,Spisok!$A$5:$AC$1630,25,0)</f>
        <v>0</v>
      </c>
      <c r="W267" s="16">
        <f>COUNTIFS(M267:V267,"&gt;0")</f>
        <v>0</v>
      </c>
    </row>
    <row r="268" spans="1:23" ht="12.75" customHeight="1">
      <c r="A268" s="13">
        <v>264</v>
      </c>
      <c r="B268" s="13"/>
      <c r="C268" s="60" t="s">
        <v>68</v>
      </c>
      <c r="D268" s="60" t="s">
        <v>257</v>
      </c>
      <c r="E268" s="69">
        <f>VLOOKUP(C268,Spisok!$A$1:$AA$7829,5,0)</f>
        <v>1900</v>
      </c>
      <c r="F268" s="43" t="str">
        <f>VLOOKUP(C268,Spisok!$A$1:$AA$7829,2,0)</f>
        <v>IM</v>
      </c>
      <c r="G268" s="44" t="str">
        <f>VLOOKUP(C268,Spisok!$A$1:$AA$7829,4,0)</f>
        <v>LAT</v>
      </c>
      <c r="H268" s="10">
        <v>60.701472350214168</v>
      </c>
      <c r="I268" s="10">
        <v>0</v>
      </c>
      <c r="J268" s="10">
        <v>0</v>
      </c>
      <c r="K268" s="10">
        <f>LARGE(M268:V268,1)+LARGE(M268:V268,2)+LARGE(M268:V268,3)+LARGE(M268:V268,4)+LARGE(M268:V268,5)</f>
        <v>0</v>
      </c>
      <c r="L268" s="5">
        <f>SUM(H268:K268)</f>
        <v>60.701472350214168</v>
      </c>
      <c r="M268" s="10">
        <f>VLOOKUP(C268,Spisok!$A$5:$AC$1630,7,0)</f>
        <v>0</v>
      </c>
      <c r="N268" s="10">
        <f>VLOOKUP(C268,Spisok!$A$5:$AC$1630,9,0)</f>
        <v>0</v>
      </c>
      <c r="O268" s="10">
        <f>VLOOKUP(C268,Spisok!$A$5:$AC$1630,11,0)</f>
        <v>0</v>
      </c>
      <c r="P268" s="10">
        <f>VLOOKUP(C268,Spisok!$A$5:$AC$1630,13,0)</f>
        <v>0</v>
      </c>
      <c r="Q268" s="10">
        <f>VLOOKUP(C268,Spisok!$A$5:$AC$1630,15,0)</f>
        <v>0</v>
      </c>
      <c r="R268" s="10">
        <f>VLOOKUP(C268,Spisok!$A$5:$AC$1630,17,0)</f>
        <v>0</v>
      </c>
      <c r="S268" s="10">
        <f>VLOOKUP(C268,Spisok!$A$5:$AC$1630,19,0)</f>
        <v>0</v>
      </c>
      <c r="T268" s="10">
        <f>VLOOKUP(C268,Spisok!$A$5:$AC$1630,21,0)</f>
        <v>0</v>
      </c>
      <c r="U268" s="10">
        <f>VLOOKUP(C268,Spisok!$A$5:$AC$1630,23,0)</f>
        <v>0</v>
      </c>
      <c r="V268" s="18">
        <f>VLOOKUP(C268,Spisok!$A$5:$AC$1630,25,0)</f>
        <v>0</v>
      </c>
      <c r="W268" s="16">
        <f>COUNTIFS(M268:V268,"&gt;0")</f>
        <v>0</v>
      </c>
    </row>
    <row r="269" spans="1:23" ht="12.75" customHeight="1">
      <c r="A269" s="13">
        <v>265</v>
      </c>
      <c r="B269" s="13"/>
      <c r="C269" s="60" t="s">
        <v>473</v>
      </c>
      <c r="D269" s="60" t="s">
        <v>650</v>
      </c>
      <c r="E269" s="69">
        <f>VLOOKUP(C269,Spisok!$A$1:$AA$7829,5,0)</f>
        <v>1488.122990387629</v>
      </c>
      <c r="F269" s="43">
        <f>VLOOKUP(C269,Spisok!$A$1:$AA$7829,2,0)</f>
        <v>0</v>
      </c>
      <c r="G269" s="44" t="str">
        <f>VLOOKUP(C269,Spisok!$A$1:$AA$7829,4,0)</f>
        <v>CAN</v>
      </c>
      <c r="H269" s="10">
        <v>25.422144638013567</v>
      </c>
      <c r="I269" s="10">
        <v>35.135135135135137</v>
      </c>
      <c r="J269" s="10">
        <v>0</v>
      </c>
      <c r="K269" s="10">
        <f>LARGE(M269:V269,1)+LARGE(M269:V269,2)+LARGE(M269:V269,3)+LARGE(M269:V269,4)+LARGE(M269:V269,5)</f>
        <v>0</v>
      </c>
      <c r="L269" s="5">
        <f>SUM(H269:K269)</f>
        <v>60.557279773148707</v>
      </c>
      <c r="M269" s="10">
        <f>VLOOKUP(C269,Spisok!$A$5:$AC$1630,7,0)</f>
        <v>0</v>
      </c>
      <c r="N269" s="10">
        <f>VLOOKUP(C269,Spisok!$A$5:$AC$1630,9,0)</f>
        <v>0</v>
      </c>
      <c r="O269" s="10">
        <f>VLOOKUP(C269,Spisok!$A$5:$AC$1630,11,0)</f>
        <v>0</v>
      </c>
      <c r="P269" s="10">
        <f>VLOOKUP(C269,Spisok!$A$5:$AC$1630,13,0)</f>
        <v>0</v>
      </c>
      <c r="Q269" s="10">
        <f>VLOOKUP(C269,Spisok!$A$5:$AC$1630,15,0)</f>
        <v>0</v>
      </c>
      <c r="R269" s="10">
        <f>VLOOKUP(C269,Spisok!$A$5:$AC$1630,17,0)</f>
        <v>0</v>
      </c>
      <c r="S269" s="10">
        <f>VLOOKUP(C269,Spisok!$A$5:$AC$1630,19,0)</f>
        <v>0</v>
      </c>
      <c r="T269" s="10">
        <f>VLOOKUP(C269,Spisok!$A$5:$AC$1630,21,0)</f>
        <v>0</v>
      </c>
      <c r="U269" s="10">
        <f>VLOOKUP(C269,Spisok!$A$5:$AC$1630,23,0)</f>
        <v>0</v>
      </c>
      <c r="V269" s="18">
        <f>VLOOKUP(C269,Spisok!$A$5:$AC$1630,25,0)</f>
        <v>0</v>
      </c>
      <c r="W269" s="16">
        <f>COUNTIFS(M269:V269,"&gt;0")</f>
        <v>0</v>
      </c>
    </row>
    <row r="270" spans="1:23" ht="12.75" customHeight="1">
      <c r="A270" s="13">
        <v>266</v>
      </c>
      <c r="B270" s="13">
        <v>114</v>
      </c>
      <c r="C270" s="46" t="s">
        <v>1222</v>
      </c>
      <c r="D270" s="46"/>
      <c r="E270" s="65">
        <f>VLOOKUP(C270,Spisok!$A$1:$AA$7829,5,0)</f>
        <v>1387.5052975742394</v>
      </c>
      <c r="F270" s="43">
        <f>VLOOKUP(C270,Spisok!$A$1:$AA$7829,2,0)</f>
        <v>0</v>
      </c>
      <c r="G270" s="44" t="str">
        <f>VLOOKUP(C270,Spisok!$A$1:$AA$7829,4,0)</f>
        <v>EST</v>
      </c>
      <c r="H270" s="10"/>
      <c r="I270" s="10"/>
      <c r="J270" s="10">
        <v>37.838585946458934</v>
      </c>
      <c r="K270" s="10">
        <f>LARGE(M270:V270,1)+LARGE(M270:V270,2)+LARGE(M270:V270,3)+LARGE(M270:V270,4)+LARGE(M270:V270,5)</f>
        <v>22.708382884678137</v>
      </c>
      <c r="L270" s="5">
        <f>SUM(H270:K270)</f>
        <v>60.546968831137072</v>
      </c>
      <c r="M270" s="10">
        <f>VLOOKUP(C270,Spisok!$A$5:$AC$1630,7,0)</f>
        <v>0</v>
      </c>
      <c r="N270" s="10">
        <f>VLOOKUP(C270,Spisok!$A$5:$AC$1630,9,0)</f>
        <v>22.708382884678137</v>
      </c>
      <c r="O270" s="10">
        <f>VLOOKUP(C270,Spisok!$A$5:$AC$1630,11,0)</f>
        <v>0</v>
      </c>
      <c r="P270" s="10">
        <f>VLOOKUP(C270,Spisok!$A$5:$AC$1630,13,0)</f>
        <v>0</v>
      </c>
      <c r="Q270" s="10">
        <f>VLOOKUP(C270,Spisok!$A$5:$AC$1630,15,0)</f>
        <v>0</v>
      </c>
      <c r="R270" s="10">
        <f>VLOOKUP(C270,Spisok!$A$5:$AC$1630,17,0)</f>
        <v>0</v>
      </c>
      <c r="S270" s="10">
        <f>VLOOKUP(C270,Spisok!$A$5:$AC$1630,19,0)</f>
        <v>0</v>
      </c>
      <c r="T270" s="10">
        <f>VLOOKUP(C270,Spisok!$A$5:$AC$1630,21,0)</f>
        <v>0</v>
      </c>
      <c r="U270" s="10">
        <f>VLOOKUP(C270,Spisok!$A$5:$AC$1630,23,0)</f>
        <v>0</v>
      </c>
      <c r="V270" s="18">
        <f>VLOOKUP(C270,Spisok!$A$5:$AC$1630,25,0)</f>
        <v>0</v>
      </c>
      <c r="W270" s="16">
        <f>COUNTIFS(M270:V270,"&gt;0")</f>
        <v>1</v>
      </c>
    </row>
    <row r="271" spans="1:23" ht="12.75" customHeight="1">
      <c r="A271" s="13">
        <v>267</v>
      </c>
      <c r="B271" s="13"/>
      <c r="C271" s="46" t="s">
        <v>100</v>
      </c>
      <c r="D271" s="46"/>
      <c r="E271" s="65">
        <f>VLOOKUP(C271,Spisok!$A$1:$AA$7829,5,0)</f>
        <v>1841</v>
      </c>
      <c r="F271" s="43" t="str">
        <f>VLOOKUP(C271,Spisok!$A$1:$AA$7829,2,0)</f>
        <v>IM</v>
      </c>
      <c r="G271" s="44" t="str">
        <f>VLOOKUP(C271,Spisok!$A$1:$AA$7829,4,0)</f>
        <v>LAT</v>
      </c>
      <c r="H271" s="10"/>
      <c r="I271" s="10"/>
      <c r="J271" s="10">
        <v>60.455581847277585</v>
      </c>
      <c r="K271" s="10">
        <f>LARGE(M271:V271,1)+LARGE(M271:V271,2)+LARGE(M271:V271,3)+LARGE(M271:V271,4)+LARGE(M271:V271,5)</f>
        <v>0</v>
      </c>
      <c r="L271" s="5">
        <f>SUM(H271:K271)</f>
        <v>60.455581847277585</v>
      </c>
      <c r="M271" s="10">
        <f>VLOOKUP(C271,Spisok!$A$5:$AC$1630,7,0)</f>
        <v>0</v>
      </c>
      <c r="N271" s="10">
        <f>VLOOKUP(C271,Spisok!$A$5:$AC$1630,9,0)</f>
        <v>0</v>
      </c>
      <c r="O271" s="10">
        <f>VLOOKUP(C271,Spisok!$A$5:$AC$1630,11,0)</f>
        <v>0</v>
      </c>
      <c r="P271" s="10">
        <f>VLOOKUP(C271,Spisok!$A$5:$AC$1630,13,0)</f>
        <v>0</v>
      </c>
      <c r="Q271" s="10">
        <f>VLOOKUP(C271,Spisok!$A$5:$AC$1630,15,0)</f>
        <v>0</v>
      </c>
      <c r="R271" s="10">
        <f>VLOOKUP(C271,Spisok!$A$5:$AC$1630,17,0)</f>
        <v>0</v>
      </c>
      <c r="S271" s="10">
        <f>VLOOKUP(C271,Spisok!$A$5:$AC$1630,19,0)</f>
        <v>0</v>
      </c>
      <c r="T271" s="10">
        <f>VLOOKUP(C271,Spisok!$A$5:$AC$1630,21,0)</f>
        <v>0</v>
      </c>
      <c r="U271" s="10">
        <f>VLOOKUP(C271,Spisok!$A$5:$AC$1630,23,0)</f>
        <v>0</v>
      </c>
      <c r="V271" s="18">
        <f>VLOOKUP(C271,Spisok!$A$5:$AC$1630,25,0)</f>
        <v>0</v>
      </c>
      <c r="W271" s="16">
        <f>COUNTIFS(M271:V271,"&gt;0")</f>
        <v>0</v>
      </c>
    </row>
    <row r="272" spans="1:23" ht="12.75" customHeight="1">
      <c r="A272" s="13">
        <v>268</v>
      </c>
      <c r="B272" s="13"/>
      <c r="C272" s="46" t="s">
        <v>1052</v>
      </c>
      <c r="D272" s="46"/>
      <c r="E272" s="69">
        <f>VLOOKUP(C272,Spisok!$A$1:$AA$7829,5,0)</f>
        <v>1589</v>
      </c>
      <c r="F272" s="43">
        <f>VLOOKUP(C272,Spisok!$A$1:$AA$7829,2,0)</f>
        <v>0</v>
      </c>
      <c r="G272" s="44" t="str">
        <f>VLOOKUP(C272,Spisok!$A$1:$AA$7829,4,0)</f>
        <v>LAT</v>
      </c>
      <c r="H272" s="10">
        <v>59.825161236925943</v>
      </c>
      <c r="I272" s="10">
        <v>0</v>
      </c>
      <c r="J272" s="10">
        <v>0</v>
      </c>
      <c r="K272" s="10">
        <f>LARGE(M272:V272,1)+LARGE(M272:V272,2)+LARGE(M272:V272,3)+LARGE(M272:V272,4)+LARGE(M272:V272,5)</f>
        <v>0</v>
      </c>
      <c r="L272" s="5">
        <f>SUM(H272:K272)</f>
        <v>59.825161236925943</v>
      </c>
      <c r="M272" s="10">
        <f>VLOOKUP(C272,Spisok!$A$5:$AC$1630,7,0)</f>
        <v>0</v>
      </c>
      <c r="N272" s="10">
        <f>VLOOKUP(C272,Spisok!$A$5:$AC$1630,9,0)</f>
        <v>0</v>
      </c>
      <c r="O272" s="10">
        <f>VLOOKUP(C272,Spisok!$A$5:$AC$1630,11,0)</f>
        <v>0</v>
      </c>
      <c r="P272" s="10">
        <f>VLOOKUP(C272,Spisok!$A$5:$AC$1630,13,0)</f>
        <v>0</v>
      </c>
      <c r="Q272" s="10">
        <f>VLOOKUP(C272,Spisok!$A$5:$AC$1630,15,0)</f>
        <v>0</v>
      </c>
      <c r="R272" s="10">
        <f>VLOOKUP(C272,Spisok!$A$5:$AC$1630,17,0)</f>
        <v>0</v>
      </c>
      <c r="S272" s="10">
        <f>VLOOKUP(C272,Spisok!$A$5:$AC$1630,19,0)</f>
        <v>0</v>
      </c>
      <c r="T272" s="10">
        <f>VLOOKUP(C272,Spisok!$A$5:$AC$1630,21,0)</f>
        <v>0</v>
      </c>
      <c r="U272" s="10">
        <f>VLOOKUP(C272,Spisok!$A$5:$AC$1630,23,0)</f>
        <v>0</v>
      </c>
      <c r="V272" s="18">
        <f>VLOOKUP(C272,Spisok!$A$5:$AC$1630,25,0)</f>
        <v>0</v>
      </c>
      <c r="W272" s="16">
        <f>COUNTIFS(M272:V272,"&gt;0")</f>
        <v>0</v>
      </c>
    </row>
    <row r="273" spans="1:23" ht="12.75" customHeight="1">
      <c r="A273" s="13">
        <v>269</v>
      </c>
      <c r="B273" s="13"/>
      <c r="C273" s="46" t="s">
        <v>1203</v>
      </c>
      <c r="D273" s="46"/>
      <c r="E273" s="65">
        <f>VLOOKUP(C273,Spisok!$A$1:$AA$7829,5,0)</f>
        <v>1304.6826545025558</v>
      </c>
      <c r="F273" s="43">
        <f>VLOOKUP(C273,Spisok!$A$1:$AA$7829,2,0)</f>
        <v>0</v>
      </c>
      <c r="G273" s="44" t="str">
        <f>VLOOKUP(C273,Spisok!$A$1:$AA$7829,4,0)</f>
        <v>LAT</v>
      </c>
      <c r="H273" s="10"/>
      <c r="I273" s="10"/>
      <c r="J273" s="10">
        <v>59.437994962508981</v>
      </c>
      <c r="K273" s="10">
        <f>LARGE(M273:V273,1)+LARGE(M273:V273,2)+LARGE(M273:V273,3)+LARGE(M273:V273,4)+LARGE(M273:V273,5)</f>
        <v>0</v>
      </c>
      <c r="L273" s="5">
        <f>SUM(H273:K273)</f>
        <v>59.437994962508981</v>
      </c>
      <c r="M273" s="10">
        <f>VLOOKUP(C273,Spisok!$A$5:$AC$1630,7,0)</f>
        <v>0</v>
      </c>
      <c r="N273" s="10">
        <f>VLOOKUP(C273,Spisok!$A$5:$AC$1630,9,0)</f>
        <v>0</v>
      </c>
      <c r="O273" s="10">
        <f>VLOOKUP(C273,Spisok!$A$5:$AC$1630,11,0)</f>
        <v>0</v>
      </c>
      <c r="P273" s="10">
        <f>VLOOKUP(C273,Spisok!$A$5:$AC$1630,13,0)</f>
        <v>0</v>
      </c>
      <c r="Q273" s="10">
        <f>VLOOKUP(C273,Spisok!$A$5:$AC$1630,15,0)</f>
        <v>0</v>
      </c>
      <c r="R273" s="10">
        <f>VLOOKUP(C273,Spisok!$A$5:$AC$1630,17,0)</f>
        <v>0</v>
      </c>
      <c r="S273" s="10">
        <f>VLOOKUP(C273,Spisok!$A$5:$AC$1630,19,0)</f>
        <v>0</v>
      </c>
      <c r="T273" s="10">
        <f>VLOOKUP(C273,Spisok!$A$5:$AC$1630,21,0)</f>
        <v>0</v>
      </c>
      <c r="U273" s="10">
        <f>VLOOKUP(C273,Spisok!$A$5:$AC$1630,23,0)</f>
        <v>0</v>
      </c>
      <c r="V273" s="18">
        <f>VLOOKUP(C273,Spisok!$A$5:$AC$1630,25,0)</f>
        <v>0</v>
      </c>
      <c r="W273" s="16">
        <f>COUNTIFS(M273:V273,"&gt;0")</f>
        <v>0</v>
      </c>
    </row>
    <row r="274" spans="1:23" ht="12.75" customHeight="1">
      <c r="A274" s="13">
        <v>270</v>
      </c>
      <c r="B274" s="13"/>
      <c r="C274" s="46" t="s">
        <v>1201</v>
      </c>
      <c r="D274" s="46"/>
      <c r="E274" s="65">
        <f>VLOOKUP(C274,Spisok!$A$1:$AA$7829,5,0)</f>
        <v>1305.7866042027531</v>
      </c>
      <c r="F274" s="43">
        <f>VLOOKUP(C274,Spisok!$A$1:$AA$7829,2,0)</f>
        <v>0</v>
      </c>
      <c r="G274" s="44" t="str">
        <f>VLOOKUP(C274,Spisok!$A$1:$AA$7829,4,0)</f>
        <v>LAT</v>
      </c>
      <c r="H274" s="10"/>
      <c r="I274" s="10"/>
      <c r="J274" s="10">
        <v>58.810262357395828</v>
      </c>
      <c r="K274" s="10">
        <f>LARGE(M274:V274,1)+LARGE(M274:V274,2)+LARGE(M274:V274,3)+LARGE(M274:V274,4)+LARGE(M274:V274,5)</f>
        <v>0</v>
      </c>
      <c r="L274" s="5">
        <f>SUM(H274:K274)</f>
        <v>58.810262357395828</v>
      </c>
      <c r="M274" s="10">
        <f>VLOOKUP(C274,Spisok!$A$5:$AC$1630,7,0)</f>
        <v>0</v>
      </c>
      <c r="N274" s="10">
        <f>VLOOKUP(C274,Spisok!$A$5:$AC$1630,9,0)</f>
        <v>0</v>
      </c>
      <c r="O274" s="10">
        <f>VLOOKUP(C274,Spisok!$A$5:$AC$1630,11,0)</f>
        <v>0</v>
      </c>
      <c r="P274" s="10">
        <f>VLOOKUP(C274,Spisok!$A$5:$AC$1630,13,0)</f>
        <v>0</v>
      </c>
      <c r="Q274" s="10">
        <f>VLOOKUP(C274,Spisok!$A$5:$AC$1630,15,0)</f>
        <v>0</v>
      </c>
      <c r="R274" s="10">
        <f>VLOOKUP(C274,Spisok!$A$5:$AC$1630,17,0)</f>
        <v>0</v>
      </c>
      <c r="S274" s="10">
        <f>VLOOKUP(C274,Spisok!$A$5:$AC$1630,19,0)</f>
        <v>0</v>
      </c>
      <c r="T274" s="10">
        <f>VLOOKUP(C274,Spisok!$A$5:$AC$1630,21,0)</f>
        <v>0</v>
      </c>
      <c r="U274" s="10">
        <f>VLOOKUP(C274,Spisok!$A$5:$AC$1630,23,0)</f>
        <v>0</v>
      </c>
      <c r="V274" s="18">
        <f>VLOOKUP(C274,Spisok!$A$5:$AC$1630,25,0)</f>
        <v>0</v>
      </c>
      <c r="W274" s="16">
        <f>COUNTIFS(M274:V274,"&gt;0")</f>
        <v>0</v>
      </c>
    </row>
    <row r="275" spans="1:23" ht="12.75" customHeight="1">
      <c r="A275" s="13">
        <v>271</v>
      </c>
      <c r="B275" s="13"/>
      <c r="C275" s="46" t="s">
        <v>1020</v>
      </c>
      <c r="D275" s="46"/>
      <c r="E275" s="69">
        <f>VLOOKUP(C275,Spisok!$A$1:$AA$7829,5,0)</f>
        <v>1402.5408590273337</v>
      </c>
      <c r="F275" s="43">
        <f>VLOOKUP(C275,Spisok!$A$1:$AA$7829,2,0)</f>
        <v>0</v>
      </c>
      <c r="G275" s="44" t="str">
        <f>VLOOKUP(C275,Spisok!$A$1:$AA$7829,4,0)</f>
        <v>LAT</v>
      </c>
      <c r="H275" s="10">
        <v>40.235198924799789</v>
      </c>
      <c r="I275" s="10">
        <v>18.368551779301338</v>
      </c>
      <c r="J275" s="10">
        <v>0</v>
      </c>
      <c r="K275" s="10">
        <f>LARGE(M275:V275,1)+LARGE(M275:V275,2)+LARGE(M275:V275,3)+LARGE(M275:V275,4)+LARGE(M275:V275,5)</f>
        <v>0</v>
      </c>
      <c r="L275" s="5">
        <f>SUM(H275:K275)</f>
        <v>58.603750704101131</v>
      </c>
      <c r="M275" s="10">
        <f>VLOOKUP(C275,Spisok!$A$5:$AC$1630,7,0)</f>
        <v>0</v>
      </c>
      <c r="N275" s="10">
        <f>VLOOKUP(C275,Spisok!$A$5:$AC$1630,9,0)</f>
        <v>0</v>
      </c>
      <c r="O275" s="10">
        <f>VLOOKUP(C275,Spisok!$A$5:$AC$1630,11,0)</f>
        <v>0</v>
      </c>
      <c r="P275" s="10">
        <f>VLOOKUP(C275,Spisok!$A$5:$AC$1630,13,0)</f>
        <v>0</v>
      </c>
      <c r="Q275" s="10">
        <f>VLOOKUP(C275,Spisok!$A$5:$AC$1630,15,0)</f>
        <v>0</v>
      </c>
      <c r="R275" s="10">
        <f>VLOOKUP(C275,Spisok!$A$5:$AC$1630,17,0)</f>
        <v>0</v>
      </c>
      <c r="S275" s="10">
        <f>VLOOKUP(C275,Spisok!$A$5:$AC$1630,19,0)</f>
        <v>0</v>
      </c>
      <c r="T275" s="10">
        <f>VLOOKUP(C275,Spisok!$A$5:$AC$1630,21,0)</f>
        <v>0</v>
      </c>
      <c r="U275" s="10">
        <f>VLOOKUP(C275,Spisok!$A$5:$AC$1630,23,0)</f>
        <v>0</v>
      </c>
      <c r="V275" s="18">
        <f>VLOOKUP(C275,Spisok!$A$5:$AC$1630,25,0)</f>
        <v>0</v>
      </c>
      <c r="W275" s="16">
        <f>COUNTIFS(M275:V275,"&gt;0")</f>
        <v>0</v>
      </c>
    </row>
    <row r="276" spans="1:23" ht="12.75" customHeight="1">
      <c r="A276" s="13">
        <v>272</v>
      </c>
      <c r="B276" s="13"/>
      <c r="C276" s="46" t="s">
        <v>8</v>
      </c>
      <c r="D276" s="46"/>
      <c r="E276" s="69">
        <f>VLOOKUP(C276,Spisok!$A$1:$AA$7829,5,0)</f>
        <v>1900</v>
      </c>
      <c r="F276" s="43" t="str">
        <f>VLOOKUP(C276,Spisok!$A$1:$AA$7829,2,0)</f>
        <v>GM</v>
      </c>
      <c r="G276" s="44" t="str">
        <f>VLOOKUP(C276,Spisok!$A$1:$AA$7829,4,0)</f>
        <v>LAT</v>
      </c>
      <c r="H276" s="10"/>
      <c r="I276" s="10">
        <v>58.532932958046835</v>
      </c>
      <c r="J276" s="10">
        <v>0</v>
      </c>
      <c r="K276" s="10">
        <f>LARGE(M276:V276,1)+LARGE(M276:V276,2)+LARGE(M276:V276,3)+LARGE(M276:V276,4)+LARGE(M276:V276,5)</f>
        <v>0</v>
      </c>
      <c r="L276" s="5">
        <f>SUM(H276:K276)</f>
        <v>58.532932958046835</v>
      </c>
      <c r="M276" s="10">
        <f>VLOOKUP(C276,Spisok!$A$5:$AC$1630,7,0)</f>
        <v>0</v>
      </c>
      <c r="N276" s="10">
        <f>VLOOKUP(C276,Spisok!$A$5:$AC$1630,9,0)</f>
        <v>0</v>
      </c>
      <c r="O276" s="10">
        <f>VLOOKUP(C276,Spisok!$A$5:$AC$1630,11,0)</f>
        <v>0</v>
      </c>
      <c r="P276" s="10">
        <f>VLOOKUP(C276,Spisok!$A$5:$AC$1630,13,0)</f>
        <v>0</v>
      </c>
      <c r="Q276" s="10">
        <f>VLOOKUP(C276,Spisok!$A$5:$AC$1630,15,0)</f>
        <v>0</v>
      </c>
      <c r="R276" s="10">
        <f>VLOOKUP(C276,Spisok!$A$5:$AC$1630,17,0)</f>
        <v>0</v>
      </c>
      <c r="S276" s="10">
        <f>VLOOKUP(C276,Spisok!$A$5:$AC$1630,19,0)</f>
        <v>0</v>
      </c>
      <c r="T276" s="10">
        <f>VLOOKUP(C276,Spisok!$A$5:$AC$1630,21,0)</f>
        <v>0</v>
      </c>
      <c r="U276" s="10">
        <f>VLOOKUP(C276,Spisok!$A$5:$AC$1630,23,0)</f>
        <v>0</v>
      </c>
      <c r="V276" s="18">
        <f>VLOOKUP(C276,Spisok!$A$5:$AC$1630,25,0)</f>
        <v>0</v>
      </c>
      <c r="W276" s="16">
        <f>COUNTIFS(M276:V276,"&gt;0")</f>
        <v>0</v>
      </c>
    </row>
    <row r="277" spans="1:23" ht="12.75" customHeight="1">
      <c r="A277" s="13">
        <v>273</v>
      </c>
      <c r="B277" s="13"/>
      <c r="C277" s="46" t="s">
        <v>1031</v>
      </c>
      <c r="D277" s="46"/>
      <c r="E277" s="65">
        <f>VLOOKUP(C277,Spisok!$A$1:$AA$7829,5,0)</f>
        <v>1354.5461404086723</v>
      </c>
      <c r="F277" s="43">
        <f>VLOOKUP(C277,Spisok!$A$1:$AA$7829,2,0)</f>
        <v>0</v>
      </c>
      <c r="G277" s="44" t="str">
        <f>VLOOKUP(C277,Spisok!$A$1:$AA$7829,4,0)</f>
        <v>USA</v>
      </c>
      <c r="H277" s="10">
        <v>2.9428400849205856</v>
      </c>
      <c r="I277" s="10">
        <v>0</v>
      </c>
      <c r="J277" s="10">
        <v>54.988662131519277</v>
      </c>
      <c r="K277" s="10">
        <f>LARGE(M277:V277,1)+LARGE(M277:V277,2)+LARGE(M277:V277,3)+LARGE(M277:V277,4)+LARGE(M277:V277,5)</f>
        <v>0</v>
      </c>
      <c r="L277" s="5">
        <f>SUM(H277:K277)</f>
        <v>57.93150221643986</v>
      </c>
      <c r="M277" s="10">
        <f>VLOOKUP(C277,Spisok!$A$5:$AC$1630,7,0)</f>
        <v>0</v>
      </c>
      <c r="N277" s="10">
        <f>VLOOKUP(C277,Spisok!$A$5:$AC$1630,9,0)</f>
        <v>0</v>
      </c>
      <c r="O277" s="10">
        <f>VLOOKUP(C277,Spisok!$A$5:$AC$1630,11,0)</f>
        <v>0</v>
      </c>
      <c r="P277" s="10">
        <f>VLOOKUP(C277,Spisok!$A$5:$AC$1630,13,0)</f>
        <v>0</v>
      </c>
      <c r="Q277" s="10">
        <f>VLOOKUP(C277,Spisok!$A$5:$AC$1630,15,0)</f>
        <v>0</v>
      </c>
      <c r="R277" s="10">
        <f>VLOOKUP(C277,Spisok!$A$5:$AC$1630,17,0)</f>
        <v>0</v>
      </c>
      <c r="S277" s="10">
        <f>VLOOKUP(C277,Spisok!$A$5:$AC$1630,19,0)</f>
        <v>0</v>
      </c>
      <c r="T277" s="10">
        <f>VLOOKUP(C277,Spisok!$A$5:$AC$1630,21,0)</f>
        <v>0</v>
      </c>
      <c r="U277" s="10">
        <f>VLOOKUP(C277,Spisok!$A$5:$AC$1630,23,0)</f>
        <v>0</v>
      </c>
      <c r="V277" s="18">
        <f>VLOOKUP(C277,Spisok!$A$5:$AC$1630,25,0)</f>
        <v>0</v>
      </c>
      <c r="W277" s="16">
        <f>COUNTIFS(M277:V277,"&gt;0")</f>
        <v>0</v>
      </c>
    </row>
    <row r="278" spans="1:23" ht="12.75" customHeight="1">
      <c r="A278" s="13">
        <v>274</v>
      </c>
      <c r="B278" s="13"/>
      <c r="C278" s="46" t="s">
        <v>1085</v>
      </c>
      <c r="D278" s="46"/>
      <c r="E278" s="69">
        <f>VLOOKUP(C278,Spisok!$A$1:$AA$7829,5,0)</f>
        <v>1270.9257293924388</v>
      </c>
      <c r="F278" s="43">
        <f>VLOOKUP(C278,Spisok!$A$1:$AA$7829,2,0)</f>
        <v>0</v>
      </c>
      <c r="G278" s="44" t="str">
        <f>VLOOKUP(C278,Spisok!$A$1:$AA$7829,4,0)</f>
        <v>GBR</v>
      </c>
      <c r="H278" s="10">
        <v>39.813882011440278</v>
      </c>
      <c r="I278" s="10">
        <v>17.854651973775979</v>
      </c>
      <c r="J278" s="10">
        <v>0</v>
      </c>
      <c r="K278" s="10">
        <f>LARGE(M278:V278,1)+LARGE(M278:V278,2)+LARGE(M278:V278,3)+LARGE(M278:V278,4)+LARGE(M278:V278,5)</f>
        <v>0</v>
      </c>
      <c r="L278" s="5">
        <f>SUM(H278:K278)</f>
        <v>57.668533985216257</v>
      </c>
      <c r="M278" s="10">
        <f>VLOOKUP(C278,Spisok!$A$5:$AC$1630,7,0)</f>
        <v>0</v>
      </c>
      <c r="N278" s="10">
        <f>VLOOKUP(C278,Spisok!$A$5:$AC$1630,9,0)</f>
        <v>0</v>
      </c>
      <c r="O278" s="10">
        <f>VLOOKUP(C278,Spisok!$A$5:$AC$1630,11,0)</f>
        <v>0</v>
      </c>
      <c r="P278" s="10">
        <f>VLOOKUP(C278,Spisok!$A$5:$AC$1630,13,0)</f>
        <v>0</v>
      </c>
      <c r="Q278" s="10">
        <f>VLOOKUP(C278,Spisok!$A$5:$AC$1630,15,0)</f>
        <v>0</v>
      </c>
      <c r="R278" s="10">
        <f>VLOOKUP(C278,Spisok!$A$5:$AC$1630,17,0)</f>
        <v>0</v>
      </c>
      <c r="S278" s="10">
        <f>VLOOKUP(C278,Spisok!$A$5:$AC$1630,19,0)</f>
        <v>0</v>
      </c>
      <c r="T278" s="10">
        <f>VLOOKUP(C278,Spisok!$A$5:$AC$1630,21,0)</f>
        <v>0</v>
      </c>
      <c r="U278" s="10">
        <f>VLOOKUP(C278,Spisok!$A$5:$AC$1630,23,0)</f>
        <v>0</v>
      </c>
      <c r="V278" s="18">
        <f>VLOOKUP(C278,Spisok!$A$5:$AC$1630,25,0)</f>
        <v>0</v>
      </c>
      <c r="W278" s="16">
        <f>COUNTIFS(M278:V278,"&gt;0")</f>
        <v>0</v>
      </c>
    </row>
    <row r="279" spans="1:23" ht="12.75" customHeight="1">
      <c r="A279" s="13">
        <v>275</v>
      </c>
      <c r="B279" s="13"/>
      <c r="C279" s="46" t="s">
        <v>1239</v>
      </c>
      <c r="D279" s="46"/>
      <c r="E279" s="65">
        <f>VLOOKUP(C279,Spisok!$A$1:$AA$7829,5,0)</f>
        <v>1349</v>
      </c>
      <c r="F279" s="43">
        <f>VLOOKUP(C279,Spisok!$A$1:$AA$7829,2,0)</f>
        <v>0</v>
      </c>
      <c r="G279" s="44" t="str">
        <f>VLOOKUP(C279,Spisok!$A$1:$AA$7829,4,0)</f>
        <v>LAT</v>
      </c>
      <c r="H279" s="10"/>
      <c r="I279" s="10">
        <v>35.44557422880186</v>
      </c>
      <c r="J279" s="10">
        <v>22.084276746925823</v>
      </c>
      <c r="K279" s="10">
        <f>LARGE(M279:V279,1)+LARGE(M279:V279,2)+LARGE(M279:V279,3)+LARGE(M279:V279,4)+LARGE(M279:V279,5)</f>
        <v>0</v>
      </c>
      <c r="L279" s="5">
        <f>SUM(H279:K279)</f>
        <v>57.529850975727683</v>
      </c>
      <c r="M279" s="10">
        <f>VLOOKUP(C279,Spisok!$A$5:$AC$1630,7,0)</f>
        <v>0</v>
      </c>
      <c r="N279" s="10">
        <f>VLOOKUP(C279,Spisok!$A$5:$AC$1630,9,0)</f>
        <v>0</v>
      </c>
      <c r="O279" s="10">
        <f>VLOOKUP(C279,Spisok!$A$5:$AC$1630,11,0)</f>
        <v>0</v>
      </c>
      <c r="P279" s="10">
        <f>VLOOKUP(C279,Spisok!$A$5:$AC$1630,13,0)</f>
        <v>0</v>
      </c>
      <c r="Q279" s="10">
        <f>VLOOKUP(C279,Spisok!$A$5:$AC$1630,15,0)</f>
        <v>0</v>
      </c>
      <c r="R279" s="10">
        <f>VLOOKUP(C279,Spisok!$A$5:$AC$1630,17,0)</f>
        <v>0</v>
      </c>
      <c r="S279" s="10">
        <f>VLOOKUP(C279,Spisok!$A$5:$AC$1630,19,0)</f>
        <v>0</v>
      </c>
      <c r="T279" s="10">
        <f>VLOOKUP(C279,Spisok!$A$5:$AC$1630,21,0)</f>
        <v>0</v>
      </c>
      <c r="U279" s="10">
        <f>VLOOKUP(C279,Spisok!$A$5:$AC$1630,23,0)</f>
        <v>0</v>
      </c>
      <c r="V279" s="18">
        <f>VLOOKUP(C279,Spisok!$A$5:$AC$1630,25,0)</f>
        <v>0</v>
      </c>
      <c r="W279" s="16">
        <f>COUNTIFS(M279:V279,"&gt;0")</f>
        <v>0</v>
      </c>
    </row>
    <row r="280" spans="1:23" ht="12.75" customHeight="1">
      <c r="A280" s="13">
        <v>276</v>
      </c>
      <c r="B280" s="13">
        <v>52</v>
      </c>
      <c r="C280" s="60" t="s">
        <v>734</v>
      </c>
      <c r="D280" s="60"/>
      <c r="E280" s="65">
        <f>VLOOKUP(C280,Spisok!$A$1:$AA$7829,5,0)</f>
        <v>1676.0764303704645</v>
      </c>
      <c r="F280" s="43">
        <f>VLOOKUP(C280,Spisok!$A$1:$AA$7829,2,0)</f>
        <v>0</v>
      </c>
      <c r="G280" s="8" t="str">
        <f>VLOOKUP(C280,Spisok!$A$1:$AA$7829,4,0)</f>
        <v>LAT</v>
      </c>
      <c r="H280" s="10"/>
      <c r="I280" s="10"/>
      <c r="J280" s="10"/>
      <c r="K280" s="10">
        <f>LARGE(M280:V280,1)+LARGE(M280:V280,2)+LARGE(M280:V280,3)+LARGE(M280:V280,4)+LARGE(M280:V280,5)</f>
        <v>57.355470008141232</v>
      </c>
      <c r="L280" s="5">
        <f>SUM(H280:K280)</f>
        <v>57.355470008141232</v>
      </c>
      <c r="M280" s="10">
        <f>VLOOKUP(C280,Spisok!$A$5:$AC$1630,7,0)</f>
        <v>0</v>
      </c>
      <c r="N280" s="10">
        <f>VLOOKUP(C280,Spisok!$A$5:$AC$1630,9,0)</f>
        <v>57.355470008141232</v>
      </c>
      <c r="O280" s="10">
        <f>VLOOKUP(C280,Spisok!$A$5:$AC$1630,11,0)</f>
        <v>0</v>
      </c>
      <c r="P280" s="10">
        <f>VLOOKUP(C280,Spisok!$A$5:$AC$1630,13,0)</f>
        <v>0</v>
      </c>
      <c r="Q280" s="10">
        <f>VLOOKUP(C280,Spisok!$A$5:$AC$1630,15,0)</f>
        <v>0</v>
      </c>
      <c r="R280" s="10">
        <f>VLOOKUP(C280,Spisok!$A$5:$AC$1630,17,0)</f>
        <v>0</v>
      </c>
      <c r="S280" s="10">
        <f>VLOOKUP(C280,Spisok!$A$5:$AC$1630,19,0)</f>
        <v>0</v>
      </c>
      <c r="T280" s="10">
        <f>VLOOKUP(C280,Spisok!$A$5:$AC$1630,21,0)</f>
        <v>0</v>
      </c>
      <c r="U280" s="10">
        <f>VLOOKUP(C280,Spisok!$A$5:$AC$1630,23,0)</f>
        <v>0</v>
      </c>
      <c r="V280" s="18">
        <f>VLOOKUP(C280,Spisok!$A$5:$AC$1630,25,0)</f>
        <v>0</v>
      </c>
      <c r="W280" s="16">
        <f>COUNTIFS(M280:V280,"&gt;0")</f>
        <v>1</v>
      </c>
    </row>
    <row r="281" spans="1:23" ht="12.75" customHeight="1">
      <c r="A281" s="13">
        <v>277</v>
      </c>
      <c r="B281" s="13"/>
      <c r="C281" s="60" t="s">
        <v>728</v>
      </c>
      <c r="D281" s="60"/>
      <c r="E281" s="69">
        <f>VLOOKUP(C281,Spisok!$A$1:$AA$7829,5,0)</f>
        <v>1692</v>
      </c>
      <c r="F281" s="43">
        <f>VLOOKUP(C281,Spisok!$A$1:$AA$7829,2,0)</f>
        <v>0</v>
      </c>
      <c r="G281" s="44" t="str">
        <f>VLOOKUP(C281,Spisok!$A$1:$AA$7829,4,0)</f>
        <v>LAT</v>
      </c>
      <c r="H281" s="10">
        <v>57.295670191863387</v>
      </c>
      <c r="I281" s="10">
        <v>0</v>
      </c>
      <c r="J281" s="10">
        <v>0</v>
      </c>
      <c r="K281" s="10">
        <f>LARGE(M281:V281,1)+LARGE(M281:V281,2)+LARGE(M281:V281,3)+LARGE(M281:V281,4)+LARGE(M281:V281,5)</f>
        <v>0</v>
      </c>
      <c r="L281" s="5">
        <f>SUM(H281:K281)</f>
        <v>57.295670191863387</v>
      </c>
      <c r="M281" s="10">
        <f>VLOOKUP(C281,Spisok!$A$5:$AC$1630,7,0)</f>
        <v>0</v>
      </c>
      <c r="N281" s="10">
        <f>VLOOKUP(C281,Spisok!$A$5:$AC$1630,9,0)</f>
        <v>0</v>
      </c>
      <c r="O281" s="10">
        <f>VLOOKUP(C281,Spisok!$A$5:$AC$1630,11,0)</f>
        <v>0</v>
      </c>
      <c r="P281" s="10">
        <f>VLOOKUP(C281,Spisok!$A$5:$AC$1630,13,0)</f>
        <v>0</v>
      </c>
      <c r="Q281" s="10">
        <f>VLOOKUP(C281,Spisok!$A$5:$AC$1630,15,0)</f>
        <v>0</v>
      </c>
      <c r="R281" s="10">
        <f>VLOOKUP(C281,Spisok!$A$5:$AC$1630,17,0)</f>
        <v>0</v>
      </c>
      <c r="S281" s="10">
        <f>VLOOKUP(C281,Spisok!$A$5:$AC$1630,19,0)</f>
        <v>0</v>
      </c>
      <c r="T281" s="10">
        <f>VLOOKUP(C281,Spisok!$A$5:$AC$1630,21,0)</f>
        <v>0</v>
      </c>
      <c r="U281" s="10">
        <f>VLOOKUP(C281,Spisok!$A$5:$AC$1630,23,0)</f>
        <v>0</v>
      </c>
      <c r="V281" s="18">
        <f>VLOOKUP(C281,Spisok!$A$5:$AC$1630,25,0)</f>
        <v>0</v>
      </c>
      <c r="W281" s="16">
        <f>COUNTIFS(M281:V281,"&gt;0")</f>
        <v>0</v>
      </c>
    </row>
    <row r="282" spans="1:23" ht="12.75" customHeight="1">
      <c r="A282" s="13">
        <v>278</v>
      </c>
      <c r="B282" s="13"/>
      <c r="C282" s="46" t="s">
        <v>1106</v>
      </c>
      <c r="D282" s="46"/>
      <c r="E282" s="65">
        <f>VLOOKUP(C282,Spisok!$A$1:$AA$7829,5,0)</f>
        <v>1349.7157028792678</v>
      </c>
      <c r="F282" s="43">
        <f>VLOOKUP(C282,Spisok!$A$1:$AA$7829,2,0)</f>
        <v>0</v>
      </c>
      <c r="G282" s="44" t="str">
        <f>VLOOKUP(C282,Spisok!$A$1:$AA$7829,4,0)</f>
        <v>EST</v>
      </c>
      <c r="H282" s="10"/>
      <c r="I282" s="10">
        <v>28.813948782619615</v>
      </c>
      <c r="J282" s="10">
        <v>28.193174906317655</v>
      </c>
      <c r="K282" s="10">
        <f>LARGE(M282:V282,1)+LARGE(M282:V282,2)+LARGE(M282:V282,3)+LARGE(M282:V282,4)+LARGE(M282:V282,5)</f>
        <v>0</v>
      </c>
      <c r="L282" s="5">
        <f>SUM(H282:K282)</f>
        <v>57.00712368893727</v>
      </c>
      <c r="M282" s="10">
        <f>VLOOKUP(C282,Spisok!$A$5:$AC$1630,7,0)</f>
        <v>0</v>
      </c>
      <c r="N282" s="10">
        <f>VLOOKUP(C282,Spisok!$A$5:$AC$1630,9,0)</f>
        <v>0</v>
      </c>
      <c r="O282" s="10">
        <f>VLOOKUP(C282,Spisok!$A$5:$AC$1630,11,0)</f>
        <v>0</v>
      </c>
      <c r="P282" s="10">
        <f>VLOOKUP(C282,Spisok!$A$5:$AC$1630,13,0)</f>
        <v>0</v>
      </c>
      <c r="Q282" s="10">
        <f>VLOOKUP(C282,Spisok!$A$5:$AC$1630,15,0)</f>
        <v>0</v>
      </c>
      <c r="R282" s="10">
        <f>VLOOKUP(C282,Spisok!$A$5:$AC$1630,17,0)</f>
        <v>0</v>
      </c>
      <c r="S282" s="10">
        <f>VLOOKUP(C282,Spisok!$A$5:$AC$1630,19,0)</f>
        <v>0</v>
      </c>
      <c r="T282" s="10">
        <f>VLOOKUP(C282,Spisok!$A$5:$AC$1630,21,0)</f>
        <v>0</v>
      </c>
      <c r="U282" s="10">
        <f>VLOOKUP(C282,Spisok!$A$5:$AC$1630,23,0)</f>
        <v>0</v>
      </c>
      <c r="V282" s="18">
        <f>VLOOKUP(C282,Spisok!$A$5:$AC$1630,25,0)</f>
        <v>0</v>
      </c>
      <c r="W282" s="16">
        <f>COUNTIFS(M282:V282,"&gt;0")</f>
        <v>0</v>
      </c>
    </row>
    <row r="283" spans="1:23" ht="12.75" customHeight="1">
      <c r="A283" s="13">
        <v>279</v>
      </c>
      <c r="B283" s="13"/>
      <c r="C283" s="60" t="s">
        <v>106</v>
      </c>
      <c r="D283" s="60"/>
      <c r="E283" s="69">
        <f>VLOOKUP(C283,Spisok!$A$1:$AA$7829,5,0)</f>
        <v>1900</v>
      </c>
      <c r="F283" s="43" t="str">
        <f>VLOOKUP(C283,Spisok!$A$1:$AA$7829,2,0)</f>
        <v>IM</v>
      </c>
      <c r="G283" s="44" t="str">
        <f>VLOOKUP(C283,Spisok!$A$1:$AA$7829,4,0)</f>
        <v>LAT</v>
      </c>
      <c r="H283" s="10">
        <v>56.894587501649156</v>
      </c>
      <c r="I283" s="10">
        <v>0</v>
      </c>
      <c r="J283" s="10">
        <v>0</v>
      </c>
      <c r="K283" s="10">
        <f>LARGE(M283:V283,1)+LARGE(M283:V283,2)+LARGE(M283:V283,3)+LARGE(M283:V283,4)+LARGE(M283:V283,5)</f>
        <v>0</v>
      </c>
      <c r="L283" s="5">
        <f>SUM(H283:K283)</f>
        <v>56.894587501649156</v>
      </c>
      <c r="M283" s="10">
        <f>VLOOKUP(C283,Spisok!$A$5:$AC$1630,7,0)</f>
        <v>0</v>
      </c>
      <c r="N283" s="10">
        <f>VLOOKUP(C283,Spisok!$A$5:$AC$1630,9,0)</f>
        <v>0</v>
      </c>
      <c r="O283" s="10">
        <f>VLOOKUP(C283,Spisok!$A$5:$AC$1630,11,0)</f>
        <v>0</v>
      </c>
      <c r="P283" s="10">
        <f>VLOOKUP(C283,Spisok!$A$5:$AC$1630,13,0)</f>
        <v>0</v>
      </c>
      <c r="Q283" s="10">
        <f>VLOOKUP(C283,Spisok!$A$5:$AC$1630,15,0)</f>
        <v>0</v>
      </c>
      <c r="R283" s="10">
        <f>VLOOKUP(C283,Spisok!$A$5:$AC$1630,17,0)</f>
        <v>0</v>
      </c>
      <c r="S283" s="10">
        <f>VLOOKUP(C283,Spisok!$A$5:$AC$1630,19,0)</f>
        <v>0</v>
      </c>
      <c r="T283" s="10">
        <f>VLOOKUP(C283,Spisok!$A$5:$AC$1630,21,0)</f>
        <v>0</v>
      </c>
      <c r="U283" s="10">
        <f>VLOOKUP(C283,Spisok!$A$5:$AC$1630,23,0)</f>
        <v>0</v>
      </c>
      <c r="V283" s="18">
        <f>VLOOKUP(C283,Spisok!$A$5:$AC$1630,25,0)</f>
        <v>0</v>
      </c>
      <c r="W283" s="16">
        <f>COUNTIFS(M283:V283,"&gt;0")</f>
        <v>0</v>
      </c>
    </row>
    <row r="284" spans="1:23" ht="12.75" customHeight="1">
      <c r="A284" s="13">
        <v>280</v>
      </c>
      <c r="B284" s="13"/>
      <c r="C284" s="60" t="s">
        <v>619</v>
      </c>
      <c r="D284" s="60" t="s">
        <v>638</v>
      </c>
      <c r="E284" s="65">
        <f>VLOOKUP(C284,Spisok!$A$1:$AA$7829,5,0)</f>
        <v>1462</v>
      </c>
      <c r="F284" s="43">
        <f>VLOOKUP(C284,Spisok!$A$1:$AA$7829,2,0)</f>
        <v>0</v>
      </c>
      <c r="G284" s="44" t="str">
        <f>VLOOKUP(C284,Spisok!$A$1:$AA$7829,4,0)</f>
        <v>LAT</v>
      </c>
      <c r="H284" s="10">
        <v>0</v>
      </c>
      <c r="I284" s="10">
        <v>39.679767158008495</v>
      </c>
      <c r="J284" s="10">
        <v>17.047550560474207</v>
      </c>
      <c r="K284" s="10">
        <f>LARGE(M284:V284,1)+LARGE(M284:V284,2)+LARGE(M284:V284,3)+LARGE(M284:V284,4)+LARGE(M284:V284,5)</f>
        <v>0</v>
      </c>
      <c r="L284" s="5">
        <f>SUM(H284:K284)</f>
        <v>56.727317718482702</v>
      </c>
      <c r="M284" s="10">
        <f>VLOOKUP(C284,Spisok!$A$5:$AC$1630,7,0)</f>
        <v>0</v>
      </c>
      <c r="N284" s="10">
        <f>VLOOKUP(C284,Spisok!$A$5:$AC$1630,9,0)</f>
        <v>0</v>
      </c>
      <c r="O284" s="10">
        <f>VLOOKUP(C284,Spisok!$A$5:$AC$1630,11,0)</f>
        <v>0</v>
      </c>
      <c r="P284" s="10">
        <f>VLOOKUP(C284,Spisok!$A$5:$AC$1630,13,0)</f>
        <v>0</v>
      </c>
      <c r="Q284" s="10">
        <f>VLOOKUP(C284,Spisok!$A$5:$AC$1630,15,0)</f>
        <v>0</v>
      </c>
      <c r="R284" s="10">
        <f>VLOOKUP(C284,Spisok!$A$5:$AC$1630,17,0)</f>
        <v>0</v>
      </c>
      <c r="S284" s="10">
        <f>VLOOKUP(C284,Spisok!$A$5:$AC$1630,19,0)</f>
        <v>0</v>
      </c>
      <c r="T284" s="10">
        <f>VLOOKUP(C284,Spisok!$A$5:$AC$1630,21,0)</f>
        <v>0</v>
      </c>
      <c r="U284" s="10">
        <f>VLOOKUP(C284,Spisok!$A$5:$AC$1630,23,0)</f>
        <v>0</v>
      </c>
      <c r="V284" s="18">
        <f>VLOOKUP(C284,Spisok!$A$5:$AC$1630,25,0)</f>
        <v>0</v>
      </c>
      <c r="W284" s="16">
        <f>COUNTIFS(M284:V284,"&gt;0")</f>
        <v>0</v>
      </c>
    </row>
    <row r="285" spans="1:23" ht="12.75" customHeight="1">
      <c r="A285" s="13">
        <v>281</v>
      </c>
      <c r="B285" s="13"/>
      <c r="C285" s="46" t="s">
        <v>1195</v>
      </c>
      <c r="D285" s="46"/>
      <c r="E285" s="65">
        <f>VLOOKUP(C285,Spisok!$A$1:$AA$7829,5,0)</f>
        <v>1449.8836093955626</v>
      </c>
      <c r="F285" s="43">
        <f>VLOOKUP(C285,Spisok!$A$1:$AA$7829,2,0)</f>
        <v>0</v>
      </c>
      <c r="G285" s="44" t="str">
        <f>VLOOKUP(C285,Spisok!$A$1:$AA$7829,4,0)</f>
        <v>EST</v>
      </c>
      <c r="H285" s="10"/>
      <c r="I285" s="10"/>
      <c r="J285" s="10">
        <v>55.445116681071738</v>
      </c>
      <c r="K285" s="10">
        <f>LARGE(M285:V285,1)+LARGE(M285:V285,2)+LARGE(M285:V285,3)+LARGE(M285:V285,4)+LARGE(M285:V285,5)</f>
        <v>0</v>
      </c>
      <c r="L285" s="5">
        <f>SUM(H285:K285)</f>
        <v>55.445116681071738</v>
      </c>
      <c r="M285" s="10">
        <f>VLOOKUP(C285,Spisok!$A$5:$AC$1630,7,0)</f>
        <v>0</v>
      </c>
      <c r="N285" s="10">
        <f>VLOOKUP(C285,Spisok!$A$5:$AC$1630,9,0)</f>
        <v>0</v>
      </c>
      <c r="O285" s="10">
        <f>VLOOKUP(C285,Spisok!$A$5:$AC$1630,11,0)</f>
        <v>0</v>
      </c>
      <c r="P285" s="10">
        <f>VLOOKUP(C285,Spisok!$A$5:$AC$1630,13,0)</f>
        <v>0</v>
      </c>
      <c r="Q285" s="10">
        <f>VLOOKUP(C285,Spisok!$A$5:$AC$1630,15,0)</f>
        <v>0</v>
      </c>
      <c r="R285" s="10">
        <f>VLOOKUP(C285,Spisok!$A$5:$AC$1630,17,0)</f>
        <v>0</v>
      </c>
      <c r="S285" s="10">
        <f>VLOOKUP(C285,Spisok!$A$5:$AC$1630,19,0)</f>
        <v>0</v>
      </c>
      <c r="T285" s="10">
        <f>VLOOKUP(C285,Spisok!$A$5:$AC$1630,21,0)</f>
        <v>0</v>
      </c>
      <c r="U285" s="10">
        <f>VLOOKUP(C285,Spisok!$A$5:$AC$1630,23,0)</f>
        <v>0</v>
      </c>
      <c r="V285" s="18">
        <f>VLOOKUP(C285,Spisok!$A$5:$AC$1630,25,0)</f>
        <v>0</v>
      </c>
      <c r="W285" s="16">
        <f>COUNTIFS(M285:V285,"&gt;0")</f>
        <v>0</v>
      </c>
    </row>
    <row r="286" spans="1:23" ht="12.75" customHeight="1">
      <c r="A286" s="13">
        <v>282</v>
      </c>
      <c r="B286" s="13"/>
      <c r="C286" s="46" t="s">
        <v>388</v>
      </c>
      <c r="D286" s="46"/>
      <c r="E286" s="65">
        <f>VLOOKUP(C286,Spisok!$A$1:$AA$7829,5,0)</f>
        <v>1474.6431677093224</v>
      </c>
      <c r="F286" s="43">
        <f>VLOOKUP(C286,Spisok!$A$1:$AA$7829,2,0)</f>
        <v>0</v>
      </c>
      <c r="G286" s="44" t="str">
        <f>VLOOKUP(C286,Spisok!$A$1:$AA$7829,4,0)</f>
        <v>USA</v>
      </c>
      <c r="H286" s="10">
        <v>19.630323902524086</v>
      </c>
      <c r="I286" s="10">
        <v>0</v>
      </c>
      <c r="J286" s="10">
        <v>35.714285714285715</v>
      </c>
      <c r="K286" s="10">
        <f>LARGE(M286:V286,1)+LARGE(M286:V286,2)+LARGE(M286:V286,3)+LARGE(M286:V286,4)+LARGE(M286:V286,5)</f>
        <v>0</v>
      </c>
      <c r="L286" s="5">
        <f>SUM(H286:K286)</f>
        <v>55.344609616809805</v>
      </c>
      <c r="M286" s="10">
        <f>VLOOKUP(C286,Spisok!$A$5:$AC$1630,7,0)</f>
        <v>0</v>
      </c>
      <c r="N286" s="10">
        <f>VLOOKUP(C286,Spisok!$A$5:$AC$1630,9,0)</f>
        <v>0</v>
      </c>
      <c r="O286" s="10">
        <f>VLOOKUP(C286,Spisok!$A$5:$AC$1630,11,0)</f>
        <v>0</v>
      </c>
      <c r="P286" s="10">
        <f>VLOOKUP(C286,Spisok!$A$5:$AC$1630,13,0)</f>
        <v>0</v>
      </c>
      <c r="Q286" s="10">
        <f>VLOOKUP(C286,Spisok!$A$5:$AC$1630,15,0)</f>
        <v>0</v>
      </c>
      <c r="R286" s="10">
        <f>VLOOKUP(C286,Spisok!$A$5:$AC$1630,17,0)</f>
        <v>0</v>
      </c>
      <c r="S286" s="10">
        <f>VLOOKUP(C286,Spisok!$A$5:$AC$1630,19,0)</f>
        <v>0</v>
      </c>
      <c r="T286" s="10">
        <f>VLOOKUP(C286,Spisok!$A$5:$AC$1630,21,0)</f>
        <v>0</v>
      </c>
      <c r="U286" s="10">
        <f>VLOOKUP(C286,Spisok!$A$5:$AC$1630,23,0)</f>
        <v>0</v>
      </c>
      <c r="V286" s="18">
        <f>VLOOKUP(C286,Spisok!$A$5:$AC$1630,25,0)</f>
        <v>0</v>
      </c>
      <c r="W286" s="16">
        <f>COUNTIFS(M286:V286,"&gt;0")</f>
        <v>0</v>
      </c>
    </row>
    <row r="287" spans="1:23" ht="12.75" customHeight="1">
      <c r="A287" s="13">
        <v>283</v>
      </c>
      <c r="B287" s="13">
        <v>135</v>
      </c>
      <c r="C287" s="46" t="s">
        <v>1254</v>
      </c>
      <c r="D287" s="46"/>
      <c r="E287" s="65">
        <f>VLOOKUP(C287,Spisok!$A$1:$AA$7829,5,0)</f>
        <v>1277.9581684690947</v>
      </c>
      <c r="F287" s="43">
        <f>VLOOKUP(C287,Spisok!$A$1:$AA$7829,2,0)</f>
        <v>0</v>
      </c>
      <c r="G287" s="44" t="str">
        <f>VLOOKUP(C287,Spisok!$A$1:$AA$7829,4,0)</f>
        <v>LAT</v>
      </c>
      <c r="H287" s="10"/>
      <c r="I287" s="10"/>
      <c r="J287" s="10">
        <v>40.568475452196381</v>
      </c>
      <c r="K287" s="10">
        <f>LARGE(M287:V287,1)+LARGE(M287:V287,2)+LARGE(M287:V287,3)+LARGE(M287:V287,4)+LARGE(M287:V287,5)</f>
        <v>14.328351165757233</v>
      </c>
      <c r="L287" s="5">
        <f>SUM(H287:K287)</f>
        <v>54.896826617953614</v>
      </c>
      <c r="M287" s="10">
        <f>VLOOKUP(C287,Spisok!$A$5:$AC$1630,7,0)</f>
        <v>0</v>
      </c>
      <c r="N287" s="10">
        <f>VLOOKUP(C287,Spisok!$A$5:$AC$1630,9,0)</f>
        <v>14.328351165757233</v>
      </c>
      <c r="O287" s="10">
        <f>VLOOKUP(C287,Spisok!$A$5:$AC$1630,11,0)</f>
        <v>0</v>
      </c>
      <c r="P287" s="10">
        <f>VLOOKUP(C287,Spisok!$A$5:$AC$1630,13,0)</f>
        <v>0</v>
      </c>
      <c r="Q287" s="10">
        <f>VLOOKUP(C287,Spisok!$A$5:$AC$1630,15,0)</f>
        <v>0</v>
      </c>
      <c r="R287" s="10">
        <f>VLOOKUP(C287,Spisok!$A$5:$AC$1630,17,0)</f>
        <v>0</v>
      </c>
      <c r="S287" s="10">
        <f>VLOOKUP(C287,Spisok!$A$5:$AC$1630,19,0)</f>
        <v>0</v>
      </c>
      <c r="T287" s="10">
        <f>VLOOKUP(C287,Spisok!$A$5:$AC$1630,21,0)</f>
        <v>0</v>
      </c>
      <c r="U287" s="10">
        <f>VLOOKUP(C287,Spisok!$A$5:$AC$1630,23,0)</f>
        <v>0</v>
      </c>
      <c r="V287" s="18">
        <f>VLOOKUP(C287,Spisok!$A$5:$AC$1630,25,0)</f>
        <v>0</v>
      </c>
      <c r="W287" s="16">
        <f>COUNTIFS(M287:V287,"&gt;0")</f>
        <v>1</v>
      </c>
    </row>
    <row r="288" spans="1:23" ht="12.75" customHeight="1">
      <c r="A288" s="13">
        <v>284</v>
      </c>
      <c r="B288" s="13"/>
      <c r="C288" s="46" t="s">
        <v>1098</v>
      </c>
      <c r="D288" s="46"/>
      <c r="E288" s="65">
        <f>VLOOKUP(C288,Spisok!$A$1:$AA$7829,5,0)</f>
        <v>1218</v>
      </c>
      <c r="F288" s="43">
        <f>VLOOKUP(C288,Spisok!$A$1:$AA$7829,2,0)</f>
        <v>0</v>
      </c>
      <c r="G288" s="44" t="str">
        <f>VLOOKUP(C288,Spisok!$A$1:$AA$7829,4,0)</f>
        <v>GBR</v>
      </c>
      <c r="H288" s="10">
        <v>7.2589083710407234</v>
      </c>
      <c r="I288" s="10">
        <v>23.120089786756456</v>
      </c>
      <c r="J288" s="10">
        <v>24.280370791998699</v>
      </c>
      <c r="K288" s="10">
        <f>LARGE(M288:V288,1)+LARGE(M288:V288,2)+LARGE(M288:V288,3)+LARGE(M288:V288,4)+LARGE(M288:V288,5)</f>
        <v>0</v>
      </c>
      <c r="L288" s="5">
        <f>SUM(H288:K288)</f>
        <v>54.659368949795876</v>
      </c>
      <c r="M288" s="10">
        <f>VLOOKUP(C288,Spisok!$A$5:$AC$1630,7,0)</f>
        <v>0</v>
      </c>
      <c r="N288" s="10">
        <f>VLOOKUP(C288,Spisok!$A$5:$AC$1630,9,0)</f>
        <v>0</v>
      </c>
      <c r="O288" s="10">
        <f>VLOOKUP(C288,Spisok!$A$5:$AC$1630,11,0)</f>
        <v>0</v>
      </c>
      <c r="P288" s="10">
        <f>VLOOKUP(C288,Spisok!$A$5:$AC$1630,13,0)</f>
        <v>0</v>
      </c>
      <c r="Q288" s="10">
        <f>VLOOKUP(C288,Spisok!$A$5:$AC$1630,15,0)</f>
        <v>0</v>
      </c>
      <c r="R288" s="10">
        <f>VLOOKUP(C288,Spisok!$A$5:$AC$1630,17,0)</f>
        <v>0</v>
      </c>
      <c r="S288" s="10">
        <f>VLOOKUP(C288,Spisok!$A$5:$AC$1630,19,0)</f>
        <v>0</v>
      </c>
      <c r="T288" s="10">
        <f>VLOOKUP(C288,Spisok!$A$5:$AC$1630,21,0)</f>
        <v>0</v>
      </c>
      <c r="U288" s="10">
        <f>VLOOKUP(C288,Spisok!$A$5:$AC$1630,23,0)</f>
        <v>0</v>
      </c>
      <c r="V288" s="18">
        <f>VLOOKUP(C288,Spisok!$A$5:$AC$1630,25,0)</f>
        <v>0</v>
      </c>
      <c r="W288" s="16">
        <f>COUNTIFS(M288:V288,"&gt;0")</f>
        <v>0</v>
      </c>
    </row>
    <row r="289" spans="1:23" ht="12.75" customHeight="1">
      <c r="A289" s="13">
        <v>285</v>
      </c>
      <c r="B289" s="13"/>
      <c r="C289" s="46" t="s">
        <v>997</v>
      </c>
      <c r="D289" s="46"/>
      <c r="E289" s="65">
        <f>VLOOKUP(C289,Spisok!$A$1:$AA$7829,5,0)</f>
        <v>1379</v>
      </c>
      <c r="F289" s="43">
        <f>VLOOKUP(C289,Spisok!$A$1:$AA$7829,2,0)</f>
        <v>0</v>
      </c>
      <c r="G289" s="44" t="str">
        <f>VLOOKUP(C289,Spisok!$A$1:$AA$7829,4,0)</f>
        <v>LAT</v>
      </c>
      <c r="H289" s="10">
        <v>8.6314494622740146</v>
      </c>
      <c r="I289" s="10">
        <v>11.248087347860848</v>
      </c>
      <c r="J289" s="10">
        <v>34.571949299549999</v>
      </c>
      <c r="K289" s="10">
        <f>LARGE(M289:V289,1)+LARGE(M289:V289,2)+LARGE(M289:V289,3)+LARGE(M289:V289,4)+LARGE(M289:V289,5)</f>
        <v>0</v>
      </c>
      <c r="L289" s="5">
        <f>SUM(H289:K289)</f>
        <v>54.451486109684865</v>
      </c>
      <c r="M289" s="10">
        <f>VLOOKUP(C289,Spisok!$A$5:$AC$1630,7,0)</f>
        <v>0</v>
      </c>
      <c r="N289" s="10">
        <f>VLOOKUP(C289,Spisok!$A$5:$AC$1630,9,0)</f>
        <v>0</v>
      </c>
      <c r="O289" s="10">
        <f>VLOOKUP(C289,Spisok!$A$5:$AC$1630,11,0)</f>
        <v>0</v>
      </c>
      <c r="P289" s="10">
        <f>VLOOKUP(C289,Spisok!$A$5:$AC$1630,13,0)</f>
        <v>0</v>
      </c>
      <c r="Q289" s="10">
        <f>VLOOKUP(C289,Spisok!$A$5:$AC$1630,15,0)</f>
        <v>0</v>
      </c>
      <c r="R289" s="10">
        <f>VLOOKUP(C289,Spisok!$A$5:$AC$1630,17,0)</f>
        <v>0</v>
      </c>
      <c r="S289" s="10">
        <f>VLOOKUP(C289,Spisok!$A$5:$AC$1630,19,0)</f>
        <v>0</v>
      </c>
      <c r="T289" s="10">
        <f>VLOOKUP(C289,Spisok!$A$5:$AC$1630,21,0)</f>
        <v>0</v>
      </c>
      <c r="U289" s="10">
        <f>VLOOKUP(C289,Spisok!$A$5:$AC$1630,23,0)</f>
        <v>0</v>
      </c>
      <c r="V289" s="18">
        <f>VLOOKUP(C289,Spisok!$A$5:$AC$1630,25,0)</f>
        <v>0</v>
      </c>
      <c r="W289" s="16">
        <f>COUNTIFS(M289:V289,"&gt;0")</f>
        <v>0</v>
      </c>
    </row>
    <row r="290" spans="1:23" ht="12.75" customHeight="1">
      <c r="A290" s="13">
        <v>286</v>
      </c>
      <c r="B290" s="13"/>
      <c r="C290" s="60" t="s">
        <v>371</v>
      </c>
      <c r="D290" s="60" t="s">
        <v>400</v>
      </c>
      <c r="E290" s="65">
        <f>VLOOKUP(C290,Spisok!$A$1:$AA$7829,5,0)</f>
        <v>1405.6749661763338</v>
      </c>
      <c r="F290" s="43">
        <f>VLOOKUP(C290,Spisok!$A$1:$AA$7829,2,0)</f>
        <v>0</v>
      </c>
      <c r="G290" s="44" t="str">
        <f>VLOOKUP(C290,Spisok!$A$1:$AA$7829,4,0)</f>
        <v>GER</v>
      </c>
      <c r="H290" s="10">
        <v>31.285949698500275</v>
      </c>
      <c r="I290" s="10">
        <v>12.593705193642441</v>
      </c>
      <c r="J290" s="10">
        <v>10.257279520481797</v>
      </c>
      <c r="K290" s="10">
        <f>LARGE(M290:V290,1)+LARGE(M290:V290,2)+LARGE(M290:V290,3)+LARGE(M290:V290,4)+LARGE(M290:V290,5)</f>
        <v>0</v>
      </c>
      <c r="L290" s="5">
        <f>SUM(H290:K290)</f>
        <v>54.136934412624512</v>
      </c>
      <c r="M290" s="10">
        <f>VLOOKUP(C290,Spisok!$A$5:$AC$1630,7,0)</f>
        <v>0</v>
      </c>
      <c r="N290" s="10">
        <f>VLOOKUP(C290,Spisok!$A$5:$AC$1630,9,0)</f>
        <v>0</v>
      </c>
      <c r="O290" s="10">
        <f>VLOOKUP(C290,Spisok!$A$5:$AC$1630,11,0)</f>
        <v>0</v>
      </c>
      <c r="P290" s="10">
        <f>VLOOKUP(C290,Spisok!$A$5:$AC$1630,13,0)</f>
        <v>0</v>
      </c>
      <c r="Q290" s="10">
        <f>VLOOKUP(C290,Spisok!$A$5:$AC$1630,15,0)</f>
        <v>0</v>
      </c>
      <c r="R290" s="10">
        <f>VLOOKUP(C290,Spisok!$A$5:$AC$1630,17,0)</f>
        <v>0</v>
      </c>
      <c r="S290" s="10">
        <f>VLOOKUP(C290,Spisok!$A$5:$AC$1630,19,0)</f>
        <v>0</v>
      </c>
      <c r="T290" s="10">
        <f>VLOOKUP(C290,Spisok!$A$5:$AC$1630,21,0)</f>
        <v>0</v>
      </c>
      <c r="U290" s="10">
        <f>VLOOKUP(C290,Spisok!$A$5:$AC$1630,23,0)</f>
        <v>0</v>
      </c>
      <c r="V290" s="18">
        <f>VLOOKUP(C290,Spisok!$A$5:$AC$1630,25,0)</f>
        <v>0</v>
      </c>
      <c r="W290" s="16">
        <f>COUNTIFS(M290:V290,"&gt;0")</f>
        <v>0</v>
      </c>
    </row>
    <row r="291" spans="1:23" ht="12.75" customHeight="1">
      <c r="A291" s="13">
        <v>287</v>
      </c>
      <c r="B291" s="13"/>
      <c r="C291" s="46" t="s">
        <v>1012</v>
      </c>
      <c r="D291" s="46"/>
      <c r="E291" s="69">
        <f>VLOOKUP(C291,Spisok!$A$1:$AA$7829,5,0)</f>
        <v>1404.1558621954632</v>
      </c>
      <c r="F291" s="43">
        <f>VLOOKUP(C291,Spisok!$A$1:$AA$7829,2,0)</f>
        <v>0</v>
      </c>
      <c r="G291" s="44" t="str">
        <f>VLOOKUP(C291,Spisok!$A$1:$AA$7829,4,0)</f>
        <v>EST</v>
      </c>
      <c r="H291" s="10">
        <v>19.422882198411454</v>
      </c>
      <c r="I291" s="10">
        <v>34.414556719536137</v>
      </c>
      <c r="J291" s="10">
        <v>0</v>
      </c>
      <c r="K291" s="10">
        <f>LARGE(M291:V291,1)+LARGE(M291:V291,2)+LARGE(M291:V291,3)+LARGE(M291:V291,4)+LARGE(M291:V291,5)</f>
        <v>0</v>
      </c>
      <c r="L291" s="5">
        <f>SUM(H291:K291)</f>
        <v>53.837438917947594</v>
      </c>
      <c r="M291" s="10">
        <f>VLOOKUP(C291,Spisok!$A$5:$AC$1630,7,0)</f>
        <v>0</v>
      </c>
      <c r="N291" s="10">
        <f>VLOOKUP(C291,Spisok!$A$5:$AC$1630,9,0)</f>
        <v>0</v>
      </c>
      <c r="O291" s="10">
        <f>VLOOKUP(C291,Spisok!$A$5:$AC$1630,11,0)</f>
        <v>0</v>
      </c>
      <c r="P291" s="10">
        <f>VLOOKUP(C291,Spisok!$A$5:$AC$1630,13,0)</f>
        <v>0</v>
      </c>
      <c r="Q291" s="10">
        <f>VLOOKUP(C291,Spisok!$A$5:$AC$1630,15,0)</f>
        <v>0</v>
      </c>
      <c r="R291" s="10">
        <f>VLOOKUP(C291,Spisok!$A$5:$AC$1630,17,0)</f>
        <v>0</v>
      </c>
      <c r="S291" s="10">
        <f>VLOOKUP(C291,Spisok!$A$5:$AC$1630,19,0)</f>
        <v>0</v>
      </c>
      <c r="T291" s="10">
        <f>VLOOKUP(C291,Spisok!$A$5:$AC$1630,21,0)</f>
        <v>0</v>
      </c>
      <c r="U291" s="10">
        <f>VLOOKUP(C291,Spisok!$A$5:$AC$1630,23,0)</f>
        <v>0</v>
      </c>
      <c r="V291" s="18">
        <f>VLOOKUP(C291,Spisok!$A$5:$AC$1630,25,0)</f>
        <v>0</v>
      </c>
      <c r="W291" s="16">
        <f>COUNTIFS(M291:V291,"&gt;0")</f>
        <v>0</v>
      </c>
    </row>
    <row r="292" spans="1:23" ht="12.75" customHeight="1">
      <c r="A292" s="13">
        <v>288</v>
      </c>
      <c r="B292" s="13"/>
      <c r="C292" s="46" t="s">
        <v>197</v>
      </c>
      <c r="D292" s="46"/>
      <c r="E292" s="65">
        <f>VLOOKUP(C292,Spisok!$A$1:$AA$7829,5,0)</f>
        <v>1838.0900232280646</v>
      </c>
      <c r="F292" s="43">
        <f>VLOOKUP(C292,Spisok!$A$1:$AA$7829,2,0)</f>
        <v>0</v>
      </c>
      <c r="G292" s="44" t="str">
        <f>VLOOKUP(C292,Spisok!$A$1:$AA$7829,4,0)</f>
        <v>LAT</v>
      </c>
      <c r="H292" s="10"/>
      <c r="I292" s="10"/>
      <c r="J292" s="10">
        <v>53.514422605196366</v>
      </c>
      <c r="K292" s="10">
        <f>LARGE(M292:V292,1)+LARGE(M292:V292,2)+LARGE(M292:V292,3)+LARGE(M292:V292,4)+LARGE(M292:V292,5)</f>
        <v>0</v>
      </c>
      <c r="L292" s="5">
        <f>SUM(H292:K292)</f>
        <v>53.514422605196366</v>
      </c>
      <c r="M292" s="10">
        <f>VLOOKUP(C292,Spisok!$A$5:$AC$1630,7,0)</f>
        <v>0</v>
      </c>
      <c r="N292" s="10">
        <f>VLOOKUP(C292,Spisok!$A$5:$AC$1630,9,0)</f>
        <v>0</v>
      </c>
      <c r="O292" s="10">
        <f>VLOOKUP(C292,Spisok!$A$5:$AC$1630,11,0)</f>
        <v>0</v>
      </c>
      <c r="P292" s="10">
        <f>VLOOKUP(C292,Spisok!$A$5:$AC$1630,13,0)</f>
        <v>0</v>
      </c>
      <c r="Q292" s="10">
        <f>VLOOKUP(C292,Spisok!$A$5:$AC$1630,15,0)</f>
        <v>0</v>
      </c>
      <c r="R292" s="10">
        <f>VLOOKUP(C292,Spisok!$A$5:$AC$1630,17,0)</f>
        <v>0</v>
      </c>
      <c r="S292" s="10">
        <f>VLOOKUP(C292,Spisok!$A$5:$AC$1630,19,0)</f>
        <v>0</v>
      </c>
      <c r="T292" s="10">
        <f>VLOOKUP(C292,Spisok!$A$5:$AC$1630,21,0)</f>
        <v>0</v>
      </c>
      <c r="U292" s="10">
        <f>VLOOKUP(C292,Spisok!$A$5:$AC$1630,23,0)</f>
        <v>0</v>
      </c>
      <c r="V292" s="18">
        <f>VLOOKUP(C292,Spisok!$A$5:$AC$1630,25,0)</f>
        <v>0</v>
      </c>
      <c r="W292" s="16">
        <f>COUNTIFS(M292:V292,"&gt;0")</f>
        <v>0</v>
      </c>
    </row>
    <row r="293" spans="1:23" ht="12.75" customHeight="1">
      <c r="A293" s="13">
        <v>289</v>
      </c>
      <c r="B293" s="13"/>
      <c r="C293" s="46" t="s">
        <v>1011</v>
      </c>
      <c r="D293" s="46"/>
      <c r="E293" s="69">
        <f>VLOOKUP(C293,Spisok!$A$1:$AA$7829,5,0)</f>
        <v>1404.8314947051504</v>
      </c>
      <c r="F293" s="43">
        <f>VLOOKUP(C293,Spisok!$A$1:$AA$7829,2,0)</f>
        <v>0</v>
      </c>
      <c r="G293" s="44" t="str">
        <f>VLOOKUP(C293,Spisok!$A$1:$AA$7829,4,0)</f>
        <v>LAT</v>
      </c>
      <c r="H293" s="10">
        <v>52.693705820219414</v>
      </c>
      <c r="I293" s="10">
        <v>0</v>
      </c>
      <c r="J293" s="10">
        <v>0</v>
      </c>
      <c r="K293" s="10">
        <f>LARGE(M293:V293,1)+LARGE(M293:V293,2)+LARGE(M293:V293,3)+LARGE(M293:V293,4)+LARGE(M293:V293,5)</f>
        <v>0</v>
      </c>
      <c r="L293" s="5">
        <f>SUM(H293:K293)</f>
        <v>52.693705820219414</v>
      </c>
      <c r="M293" s="10">
        <f>VLOOKUP(C293,Spisok!$A$5:$AC$1630,7,0)</f>
        <v>0</v>
      </c>
      <c r="N293" s="10">
        <f>VLOOKUP(C293,Spisok!$A$5:$AC$1630,9,0)</f>
        <v>0</v>
      </c>
      <c r="O293" s="10">
        <f>VLOOKUP(C293,Spisok!$A$5:$AC$1630,11,0)</f>
        <v>0</v>
      </c>
      <c r="P293" s="10">
        <f>VLOOKUP(C293,Spisok!$A$5:$AC$1630,13,0)</f>
        <v>0</v>
      </c>
      <c r="Q293" s="10">
        <f>VLOOKUP(C293,Spisok!$A$5:$AC$1630,15,0)</f>
        <v>0</v>
      </c>
      <c r="R293" s="10">
        <f>VLOOKUP(C293,Spisok!$A$5:$AC$1630,17,0)</f>
        <v>0</v>
      </c>
      <c r="S293" s="10">
        <f>VLOOKUP(C293,Spisok!$A$5:$AC$1630,19,0)</f>
        <v>0</v>
      </c>
      <c r="T293" s="10">
        <f>VLOOKUP(C293,Spisok!$A$5:$AC$1630,21,0)</f>
        <v>0</v>
      </c>
      <c r="U293" s="10">
        <f>VLOOKUP(C293,Spisok!$A$5:$AC$1630,23,0)</f>
        <v>0</v>
      </c>
      <c r="V293" s="18">
        <f>VLOOKUP(C293,Spisok!$A$5:$AC$1630,25,0)</f>
        <v>0</v>
      </c>
      <c r="W293" s="16">
        <f>COUNTIFS(M293:V293,"&gt;0")</f>
        <v>0</v>
      </c>
    </row>
    <row r="294" spans="1:23" ht="12.75" customHeight="1">
      <c r="A294" s="13">
        <v>290</v>
      </c>
      <c r="B294" s="13"/>
      <c r="C294" s="46" t="s">
        <v>1083</v>
      </c>
      <c r="D294" s="46"/>
      <c r="E294" s="69">
        <f>VLOOKUP(C294,Spisok!$A$1:$AA$7829,5,0)</f>
        <v>1272</v>
      </c>
      <c r="F294" s="43">
        <f>VLOOKUP(C294,Spisok!$A$1:$AA$7829,2,0)</f>
        <v>0</v>
      </c>
      <c r="G294" s="44" t="str">
        <f>VLOOKUP(C294,Spisok!$A$1:$AA$7829,4,0)</f>
        <v>GBR</v>
      </c>
      <c r="H294" s="10">
        <v>52.637571157495259</v>
      </c>
      <c r="I294" s="10">
        <v>0</v>
      </c>
      <c r="J294" s="10">
        <v>0</v>
      </c>
      <c r="K294" s="10">
        <f>LARGE(M294:V294,1)+LARGE(M294:V294,2)+LARGE(M294:V294,3)+LARGE(M294:V294,4)+LARGE(M294:V294,5)</f>
        <v>0</v>
      </c>
      <c r="L294" s="5">
        <f>SUM(H294:K294)</f>
        <v>52.637571157495259</v>
      </c>
      <c r="M294" s="10">
        <f>VLOOKUP(C294,Spisok!$A$5:$AC$1630,7,0)</f>
        <v>0</v>
      </c>
      <c r="N294" s="10">
        <f>VLOOKUP(C294,Spisok!$A$5:$AC$1630,9,0)</f>
        <v>0</v>
      </c>
      <c r="O294" s="10">
        <f>VLOOKUP(C294,Spisok!$A$5:$AC$1630,11,0)</f>
        <v>0</v>
      </c>
      <c r="P294" s="10">
        <f>VLOOKUP(C294,Spisok!$A$5:$AC$1630,13,0)</f>
        <v>0</v>
      </c>
      <c r="Q294" s="10">
        <f>VLOOKUP(C294,Spisok!$A$5:$AC$1630,15,0)</f>
        <v>0</v>
      </c>
      <c r="R294" s="10">
        <f>VLOOKUP(C294,Spisok!$A$5:$AC$1630,17,0)</f>
        <v>0</v>
      </c>
      <c r="S294" s="10">
        <f>VLOOKUP(C294,Spisok!$A$5:$AC$1630,19,0)</f>
        <v>0</v>
      </c>
      <c r="T294" s="10">
        <f>VLOOKUP(C294,Spisok!$A$5:$AC$1630,21,0)</f>
        <v>0</v>
      </c>
      <c r="U294" s="10">
        <f>VLOOKUP(C294,Spisok!$A$5:$AC$1630,23,0)</f>
        <v>0</v>
      </c>
      <c r="V294" s="18">
        <f>VLOOKUP(C294,Spisok!$A$5:$AC$1630,25,0)</f>
        <v>0</v>
      </c>
      <c r="W294" s="16">
        <f>COUNTIFS(M294:V294,"&gt;0")</f>
        <v>0</v>
      </c>
    </row>
    <row r="295" spans="1:23" ht="12.75" customHeight="1">
      <c r="A295" s="13">
        <v>291</v>
      </c>
      <c r="B295" s="13"/>
      <c r="C295" s="60" t="s">
        <v>543</v>
      </c>
      <c r="D295" s="60" t="s">
        <v>628</v>
      </c>
      <c r="E295" s="69">
        <f>VLOOKUP(C295,Spisok!$A$1:$AA$7829,5,0)</f>
        <v>1493</v>
      </c>
      <c r="F295" s="43">
        <f>VLOOKUP(C295,Spisok!$A$1:$AA$7829,2,0)</f>
        <v>0</v>
      </c>
      <c r="G295" s="44" t="str">
        <f>VLOOKUP(C295,Spisok!$A$1:$AA$7829,4,0)</f>
        <v>LAT</v>
      </c>
      <c r="H295" s="10">
        <v>51.948316850961177</v>
      </c>
      <c r="I295" s="10">
        <v>0</v>
      </c>
      <c r="J295" s="10">
        <v>0</v>
      </c>
      <c r="K295" s="10">
        <f>LARGE(M295:V295,1)+LARGE(M295:V295,2)+LARGE(M295:V295,3)+LARGE(M295:V295,4)+LARGE(M295:V295,5)</f>
        <v>0</v>
      </c>
      <c r="L295" s="5">
        <f>SUM(H295:K295)</f>
        <v>51.948316850961177</v>
      </c>
      <c r="M295" s="10">
        <f>VLOOKUP(C295,Spisok!$A$5:$AC$1630,7,0)</f>
        <v>0</v>
      </c>
      <c r="N295" s="10">
        <f>VLOOKUP(C295,Spisok!$A$5:$AC$1630,9,0)</f>
        <v>0</v>
      </c>
      <c r="O295" s="10">
        <f>VLOOKUP(C295,Spisok!$A$5:$AC$1630,11,0)</f>
        <v>0</v>
      </c>
      <c r="P295" s="10">
        <f>VLOOKUP(C295,Spisok!$A$5:$AC$1630,13,0)</f>
        <v>0</v>
      </c>
      <c r="Q295" s="10">
        <f>VLOOKUP(C295,Spisok!$A$5:$AC$1630,15,0)</f>
        <v>0</v>
      </c>
      <c r="R295" s="10">
        <f>VLOOKUP(C295,Spisok!$A$5:$AC$1630,17,0)</f>
        <v>0</v>
      </c>
      <c r="S295" s="10">
        <f>VLOOKUP(C295,Spisok!$A$5:$AC$1630,19,0)</f>
        <v>0</v>
      </c>
      <c r="T295" s="10">
        <f>VLOOKUP(C295,Spisok!$A$5:$AC$1630,21,0)</f>
        <v>0</v>
      </c>
      <c r="U295" s="10">
        <f>VLOOKUP(C295,Spisok!$A$5:$AC$1630,23,0)</f>
        <v>0</v>
      </c>
      <c r="V295" s="18">
        <f>VLOOKUP(C295,Spisok!$A$5:$AC$1630,25,0)</f>
        <v>0</v>
      </c>
      <c r="W295" s="16">
        <f>COUNTIFS(M295:V295,"&gt;0")</f>
        <v>0</v>
      </c>
    </row>
    <row r="296" spans="1:23" ht="12.75" customHeight="1">
      <c r="A296" s="13">
        <v>292</v>
      </c>
      <c r="B296" s="13"/>
      <c r="C296" s="60" t="s">
        <v>863</v>
      </c>
      <c r="D296" s="60"/>
      <c r="E296" s="69">
        <f>VLOOKUP(C296,Spisok!$A$1:$AA$7829,5,0)</f>
        <v>1348.6453447316808</v>
      </c>
      <c r="F296" s="43">
        <f>VLOOKUP(C296,Spisok!$A$1:$AA$7829,2,0)</f>
        <v>0</v>
      </c>
      <c r="G296" s="8" t="str">
        <f>VLOOKUP(C296,Spisok!$A$1:$AA$7829,4,0)</f>
        <v>USA</v>
      </c>
      <c r="H296" s="10">
        <v>51.881277681535408</v>
      </c>
      <c r="I296" s="10">
        <v>0</v>
      </c>
      <c r="J296" s="10">
        <v>0</v>
      </c>
      <c r="K296" s="10">
        <f>LARGE(M296:V296,1)+LARGE(M296:V296,2)+LARGE(M296:V296,3)+LARGE(M296:V296,4)+LARGE(M296:V296,5)</f>
        <v>0</v>
      </c>
      <c r="L296" s="5">
        <f>SUM(H296:K296)</f>
        <v>51.881277681535408</v>
      </c>
      <c r="M296" s="10">
        <f>VLOOKUP(C296,Spisok!$A$5:$AC$1630,7,0)</f>
        <v>0</v>
      </c>
      <c r="N296" s="10">
        <f>VLOOKUP(C296,Spisok!$A$5:$AC$1630,9,0)</f>
        <v>0</v>
      </c>
      <c r="O296" s="10">
        <f>VLOOKUP(C296,Spisok!$A$5:$AC$1630,11,0)</f>
        <v>0</v>
      </c>
      <c r="P296" s="10">
        <f>VLOOKUP(C296,Spisok!$A$5:$AC$1630,13,0)</f>
        <v>0</v>
      </c>
      <c r="Q296" s="10">
        <f>VLOOKUP(C296,Spisok!$A$5:$AC$1630,15,0)</f>
        <v>0</v>
      </c>
      <c r="R296" s="10">
        <f>VLOOKUP(C296,Spisok!$A$5:$AC$1630,17,0)</f>
        <v>0</v>
      </c>
      <c r="S296" s="10">
        <f>VLOOKUP(C296,Spisok!$A$5:$AC$1630,19,0)</f>
        <v>0</v>
      </c>
      <c r="T296" s="10">
        <f>VLOOKUP(C296,Spisok!$A$5:$AC$1630,21,0)</f>
        <v>0</v>
      </c>
      <c r="U296" s="10">
        <f>VLOOKUP(C296,Spisok!$A$5:$AC$1630,23,0)</f>
        <v>0</v>
      </c>
      <c r="V296" s="18">
        <f>VLOOKUP(C296,Spisok!$A$5:$AC$1630,25,0)</f>
        <v>0</v>
      </c>
      <c r="W296" s="16">
        <f>COUNTIFS(M296:V296,"&gt;0")</f>
        <v>0</v>
      </c>
    </row>
    <row r="297" spans="1:23" ht="12.75" customHeight="1">
      <c r="A297" s="13">
        <v>293</v>
      </c>
      <c r="B297" s="13"/>
      <c r="C297" s="46" t="s">
        <v>1163</v>
      </c>
      <c r="D297" s="46"/>
      <c r="E297" s="65">
        <f>VLOOKUP(C297,Spisok!$A$1:$AA$7829,5,0)</f>
        <v>1280.6940275006912</v>
      </c>
      <c r="F297" s="43">
        <f>VLOOKUP(C297,Spisok!$A$1:$AA$7829,2,0)</f>
        <v>0</v>
      </c>
      <c r="G297" s="44" t="str">
        <f>VLOOKUP(C297,Spisok!$A$1:$AA$7829,4,0)</f>
        <v>LAT</v>
      </c>
      <c r="H297" s="10"/>
      <c r="I297" s="10">
        <v>31.595923814416757</v>
      </c>
      <c r="J297" s="10">
        <v>20.271880745498535</v>
      </c>
      <c r="K297" s="10">
        <f>LARGE(M297:V297,1)+LARGE(M297:V297,2)+LARGE(M297:V297,3)+LARGE(M297:V297,4)+LARGE(M297:V297,5)</f>
        <v>0</v>
      </c>
      <c r="L297" s="5">
        <f>SUM(H297:K297)</f>
        <v>51.867804559915292</v>
      </c>
      <c r="M297" s="10">
        <f>VLOOKUP(C297,Spisok!$A$5:$AC$1630,7,0)</f>
        <v>0</v>
      </c>
      <c r="N297" s="10">
        <f>VLOOKUP(C297,Spisok!$A$5:$AC$1630,9,0)</f>
        <v>0</v>
      </c>
      <c r="O297" s="10">
        <f>VLOOKUP(C297,Spisok!$A$5:$AC$1630,11,0)</f>
        <v>0</v>
      </c>
      <c r="P297" s="10">
        <f>VLOOKUP(C297,Spisok!$A$5:$AC$1630,13,0)</f>
        <v>0</v>
      </c>
      <c r="Q297" s="10">
        <f>VLOOKUP(C297,Spisok!$A$5:$AC$1630,15,0)</f>
        <v>0</v>
      </c>
      <c r="R297" s="10">
        <f>VLOOKUP(C297,Spisok!$A$5:$AC$1630,17,0)</f>
        <v>0</v>
      </c>
      <c r="S297" s="10">
        <f>VLOOKUP(C297,Spisok!$A$5:$AC$1630,19,0)</f>
        <v>0</v>
      </c>
      <c r="T297" s="10">
        <f>VLOOKUP(C297,Spisok!$A$5:$AC$1630,21,0)</f>
        <v>0</v>
      </c>
      <c r="U297" s="10">
        <f>VLOOKUP(C297,Spisok!$A$5:$AC$1630,23,0)</f>
        <v>0</v>
      </c>
      <c r="V297" s="18">
        <f>VLOOKUP(C297,Spisok!$A$5:$AC$1630,25,0)</f>
        <v>0</v>
      </c>
      <c r="W297" s="16">
        <f>COUNTIFS(M297:V297,"&gt;0")</f>
        <v>0</v>
      </c>
    </row>
    <row r="298" spans="1:23" ht="12.75" customHeight="1">
      <c r="A298" s="13">
        <v>294</v>
      </c>
      <c r="B298" s="13"/>
      <c r="C298" s="60" t="s">
        <v>876</v>
      </c>
      <c r="D298" s="60"/>
      <c r="E298" s="69">
        <f>VLOOKUP(C298,Spisok!$A$1:$AA$7829,5,0)</f>
        <v>1494</v>
      </c>
      <c r="F298" s="43">
        <f>VLOOKUP(C298,Spisok!$A$1:$AA$7829,2,0)</f>
        <v>0</v>
      </c>
      <c r="G298" s="44" t="str">
        <f>VLOOKUP(C298,Spisok!$A$1:$AA$7829,4,0)</f>
        <v>LAT</v>
      </c>
      <c r="H298" s="10">
        <v>37.890274944731445</v>
      </c>
      <c r="I298" s="10">
        <v>13.747156577783393</v>
      </c>
      <c r="J298" s="10">
        <v>0</v>
      </c>
      <c r="K298" s="10">
        <f>LARGE(M298:V298,1)+LARGE(M298:V298,2)+LARGE(M298:V298,3)+LARGE(M298:V298,4)+LARGE(M298:V298,5)</f>
        <v>0</v>
      </c>
      <c r="L298" s="5">
        <f>SUM(H298:K298)</f>
        <v>51.637431522514838</v>
      </c>
      <c r="M298" s="10">
        <f>VLOOKUP(C298,Spisok!$A$5:$AC$1630,7,0)</f>
        <v>0</v>
      </c>
      <c r="N298" s="10">
        <f>VLOOKUP(C298,Spisok!$A$5:$AC$1630,9,0)</f>
        <v>0</v>
      </c>
      <c r="O298" s="10">
        <f>VLOOKUP(C298,Spisok!$A$5:$AC$1630,11,0)</f>
        <v>0</v>
      </c>
      <c r="P298" s="10">
        <f>VLOOKUP(C298,Spisok!$A$5:$AC$1630,13,0)</f>
        <v>0</v>
      </c>
      <c r="Q298" s="10">
        <f>VLOOKUP(C298,Spisok!$A$5:$AC$1630,15,0)</f>
        <v>0</v>
      </c>
      <c r="R298" s="10">
        <f>VLOOKUP(C298,Spisok!$A$5:$AC$1630,17,0)</f>
        <v>0</v>
      </c>
      <c r="S298" s="10">
        <f>VLOOKUP(C298,Spisok!$A$5:$AC$1630,19,0)</f>
        <v>0</v>
      </c>
      <c r="T298" s="10">
        <f>VLOOKUP(C298,Spisok!$A$5:$AC$1630,21,0)</f>
        <v>0</v>
      </c>
      <c r="U298" s="10">
        <f>VLOOKUP(C298,Spisok!$A$5:$AC$1630,23,0)</f>
        <v>0</v>
      </c>
      <c r="V298" s="18">
        <f>VLOOKUP(C298,Spisok!$A$5:$AC$1630,25,0)</f>
        <v>0</v>
      </c>
      <c r="W298" s="16">
        <f>COUNTIFS(M298:V298,"&gt;0")</f>
        <v>0</v>
      </c>
    </row>
    <row r="299" spans="1:23" ht="12.75" customHeight="1">
      <c r="A299" s="13">
        <v>295</v>
      </c>
      <c r="B299" s="13"/>
      <c r="C299" s="46" t="s">
        <v>1143</v>
      </c>
      <c r="D299" s="46"/>
      <c r="E299" s="65">
        <f>VLOOKUP(C299,Spisok!$A$1:$AA$7829,5,0)</f>
        <v>1321.4027135762367</v>
      </c>
      <c r="F299" s="43">
        <f>VLOOKUP(C299,Spisok!$A$1:$AA$7829,2,0)</f>
        <v>0</v>
      </c>
      <c r="G299" s="44" t="str">
        <f>VLOOKUP(C299,Spisok!$A$1:$AA$7829,4,0)</f>
        <v>LAT</v>
      </c>
      <c r="H299" s="10"/>
      <c r="I299" s="10">
        <v>29.866353045326083</v>
      </c>
      <c r="J299" s="10">
        <v>21.694495661716687</v>
      </c>
      <c r="K299" s="10">
        <f>LARGE(M299:V299,1)+LARGE(M299:V299,2)+LARGE(M299:V299,3)+LARGE(M299:V299,4)+LARGE(M299:V299,5)</f>
        <v>0</v>
      </c>
      <c r="L299" s="5">
        <f>SUM(H299:K299)</f>
        <v>51.560848707042766</v>
      </c>
      <c r="M299" s="10">
        <f>VLOOKUP(C299,Spisok!$A$5:$AC$1630,7,0)</f>
        <v>0</v>
      </c>
      <c r="N299" s="10">
        <f>VLOOKUP(C299,Spisok!$A$5:$AC$1630,9,0)</f>
        <v>0</v>
      </c>
      <c r="O299" s="10">
        <f>VLOOKUP(C299,Spisok!$A$5:$AC$1630,11,0)</f>
        <v>0</v>
      </c>
      <c r="P299" s="10">
        <f>VLOOKUP(C299,Spisok!$A$5:$AC$1630,13,0)</f>
        <v>0</v>
      </c>
      <c r="Q299" s="10">
        <f>VLOOKUP(C299,Spisok!$A$5:$AC$1630,15,0)</f>
        <v>0</v>
      </c>
      <c r="R299" s="10">
        <f>VLOOKUP(C299,Spisok!$A$5:$AC$1630,17,0)</f>
        <v>0</v>
      </c>
      <c r="S299" s="10">
        <f>VLOOKUP(C299,Spisok!$A$5:$AC$1630,19,0)</f>
        <v>0</v>
      </c>
      <c r="T299" s="10">
        <f>VLOOKUP(C299,Spisok!$A$5:$AC$1630,21,0)</f>
        <v>0</v>
      </c>
      <c r="U299" s="10">
        <f>VLOOKUP(C299,Spisok!$A$5:$AC$1630,23,0)</f>
        <v>0</v>
      </c>
      <c r="V299" s="18">
        <f>VLOOKUP(C299,Spisok!$A$5:$AC$1630,25,0)</f>
        <v>0</v>
      </c>
      <c r="W299" s="16">
        <f>COUNTIFS(M299:V299,"&gt;0")</f>
        <v>0</v>
      </c>
    </row>
    <row r="300" spans="1:23" ht="12.75" customHeight="1">
      <c r="A300" s="13">
        <v>296</v>
      </c>
      <c r="B300" s="13"/>
      <c r="C300" s="60" t="s">
        <v>922</v>
      </c>
      <c r="D300" s="60"/>
      <c r="E300" s="69">
        <f>VLOOKUP(C300,Spisok!$A$1:$AA$7829,5,0)</f>
        <v>1311.9867865182277</v>
      </c>
      <c r="F300" s="43">
        <f>VLOOKUP(C300,Spisok!$A$1:$AA$7829,2,0)</f>
        <v>0</v>
      </c>
      <c r="G300" s="8" t="str">
        <f>VLOOKUP(C300,Spisok!$A$1:$AA$7829,4,0)</f>
        <v>EST</v>
      </c>
      <c r="H300" s="10">
        <v>34.178389911185164</v>
      </c>
      <c r="I300" s="10">
        <v>17.21087556574642</v>
      </c>
      <c r="J300" s="10">
        <v>0</v>
      </c>
      <c r="K300" s="10">
        <f>LARGE(M300:V300,1)+LARGE(M300:V300,2)+LARGE(M300:V300,3)+LARGE(M300:V300,4)+LARGE(M300:V300,5)</f>
        <v>0</v>
      </c>
      <c r="L300" s="5">
        <f>SUM(H300:K300)</f>
        <v>51.389265476931584</v>
      </c>
      <c r="M300" s="10">
        <f>VLOOKUP(C300,Spisok!$A$5:$AC$1630,7,0)</f>
        <v>0</v>
      </c>
      <c r="N300" s="10">
        <f>VLOOKUP(C300,Spisok!$A$5:$AC$1630,9,0)</f>
        <v>0</v>
      </c>
      <c r="O300" s="10">
        <f>VLOOKUP(C300,Spisok!$A$5:$AC$1630,11,0)</f>
        <v>0</v>
      </c>
      <c r="P300" s="10">
        <f>VLOOKUP(C300,Spisok!$A$5:$AC$1630,13,0)</f>
        <v>0</v>
      </c>
      <c r="Q300" s="10">
        <f>VLOOKUP(C300,Spisok!$A$5:$AC$1630,15,0)</f>
        <v>0</v>
      </c>
      <c r="R300" s="10">
        <f>VLOOKUP(C300,Spisok!$A$5:$AC$1630,17,0)</f>
        <v>0</v>
      </c>
      <c r="S300" s="10">
        <f>VLOOKUP(C300,Spisok!$A$5:$AC$1630,19,0)</f>
        <v>0</v>
      </c>
      <c r="T300" s="10">
        <f>VLOOKUP(C300,Spisok!$A$5:$AC$1630,21,0)</f>
        <v>0</v>
      </c>
      <c r="U300" s="10">
        <f>VLOOKUP(C300,Spisok!$A$5:$AC$1630,23,0)</f>
        <v>0</v>
      </c>
      <c r="V300" s="18">
        <f>VLOOKUP(C300,Spisok!$A$5:$AC$1630,25,0)</f>
        <v>0</v>
      </c>
      <c r="W300" s="16">
        <f>COUNTIFS(M300:V300,"&gt;0")</f>
        <v>0</v>
      </c>
    </row>
    <row r="301" spans="1:23" ht="12.75" customHeight="1">
      <c r="A301" s="13">
        <v>297</v>
      </c>
      <c r="B301" s="13"/>
      <c r="C301" s="46" t="s">
        <v>89</v>
      </c>
      <c r="D301" s="46"/>
      <c r="E301" s="69">
        <f>VLOOKUP(C301,Spisok!$A$1:$AA$7829,5,0)</f>
        <v>1848.795162124002</v>
      </c>
      <c r="F301" s="43">
        <f>VLOOKUP(C301,Spisok!$A$1:$AA$7829,2,0)</f>
        <v>0</v>
      </c>
      <c r="G301" s="44" t="str">
        <f>VLOOKUP(C301,Spisok!$A$1:$AA$7829,4,0)</f>
        <v>EST</v>
      </c>
      <c r="H301" s="10"/>
      <c r="I301" s="10">
        <v>51.062486272787169</v>
      </c>
      <c r="J301" s="10">
        <v>0</v>
      </c>
      <c r="K301" s="10">
        <f>LARGE(M301:V301,1)+LARGE(M301:V301,2)+LARGE(M301:V301,3)+LARGE(M301:V301,4)+LARGE(M301:V301,5)</f>
        <v>0</v>
      </c>
      <c r="L301" s="5">
        <f>SUM(H301:K301)</f>
        <v>51.062486272787169</v>
      </c>
      <c r="M301" s="10">
        <f>VLOOKUP(C301,Spisok!$A$5:$AC$1630,7,0)</f>
        <v>0</v>
      </c>
      <c r="N301" s="10">
        <f>VLOOKUP(C301,Spisok!$A$5:$AC$1630,9,0)</f>
        <v>0</v>
      </c>
      <c r="O301" s="10">
        <f>VLOOKUP(C301,Spisok!$A$5:$AC$1630,11,0)</f>
        <v>0</v>
      </c>
      <c r="P301" s="10">
        <f>VLOOKUP(C301,Spisok!$A$5:$AC$1630,13,0)</f>
        <v>0</v>
      </c>
      <c r="Q301" s="10">
        <f>VLOOKUP(C301,Spisok!$A$5:$AC$1630,15,0)</f>
        <v>0</v>
      </c>
      <c r="R301" s="10">
        <f>VLOOKUP(C301,Spisok!$A$5:$AC$1630,17,0)</f>
        <v>0</v>
      </c>
      <c r="S301" s="10">
        <f>VLOOKUP(C301,Spisok!$A$5:$AC$1630,19,0)</f>
        <v>0</v>
      </c>
      <c r="T301" s="10">
        <f>VLOOKUP(C301,Spisok!$A$5:$AC$1630,21,0)</f>
        <v>0</v>
      </c>
      <c r="U301" s="10">
        <f>VLOOKUP(C301,Spisok!$A$5:$AC$1630,23,0)</f>
        <v>0</v>
      </c>
      <c r="V301" s="18">
        <f>VLOOKUP(C301,Spisok!$A$5:$AC$1630,25,0)</f>
        <v>0</v>
      </c>
      <c r="W301" s="16">
        <f>COUNTIFS(M301:V301,"&gt;0")</f>
        <v>0</v>
      </c>
    </row>
    <row r="302" spans="1:23" ht="12.75" customHeight="1">
      <c r="A302" s="13">
        <v>298</v>
      </c>
      <c r="B302" s="13"/>
      <c r="C302" s="46" t="s">
        <v>1103</v>
      </c>
      <c r="D302" s="46"/>
      <c r="E302" s="69">
        <f>VLOOKUP(C302,Spisok!$A$1:$AA$7829,5,0)</f>
        <v>1493</v>
      </c>
      <c r="F302" s="43">
        <f>VLOOKUP(C302,Spisok!$A$1:$AA$7829,2,0)</f>
        <v>0</v>
      </c>
      <c r="G302" s="44" t="str">
        <f>VLOOKUP(C302,Spisok!$A$1:$AA$7829,4,0)</f>
        <v>LAT</v>
      </c>
      <c r="H302" s="10"/>
      <c r="I302" s="10">
        <v>50.758365058584943</v>
      </c>
      <c r="J302" s="10">
        <v>0</v>
      </c>
      <c r="K302" s="10">
        <f>LARGE(M302:V302,1)+LARGE(M302:V302,2)+LARGE(M302:V302,3)+LARGE(M302:V302,4)+LARGE(M302:V302,5)</f>
        <v>0</v>
      </c>
      <c r="L302" s="5">
        <f>SUM(H302:K302)</f>
        <v>50.758365058584943</v>
      </c>
      <c r="M302" s="10">
        <f>VLOOKUP(C302,Spisok!$A$5:$AC$1630,7,0)</f>
        <v>0</v>
      </c>
      <c r="N302" s="10">
        <f>VLOOKUP(C302,Spisok!$A$5:$AC$1630,9,0)</f>
        <v>0</v>
      </c>
      <c r="O302" s="10">
        <f>VLOOKUP(C302,Spisok!$A$5:$AC$1630,11,0)</f>
        <v>0</v>
      </c>
      <c r="P302" s="10">
        <f>VLOOKUP(C302,Spisok!$A$5:$AC$1630,13,0)</f>
        <v>0</v>
      </c>
      <c r="Q302" s="10">
        <f>VLOOKUP(C302,Spisok!$A$5:$AC$1630,15,0)</f>
        <v>0</v>
      </c>
      <c r="R302" s="10">
        <f>VLOOKUP(C302,Spisok!$A$5:$AC$1630,17,0)</f>
        <v>0</v>
      </c>
      <c r="S302" s="10">
        <f>VLOOKUP(C302,Spisok!$A$5:$AC$1630,19,0)</f>
        <v>0</v>
      </c>
      <c r="T302" s="10">
        <f>VLOOKUP(C302,Spisok!$A$5:$AC$1630,21,0)</f>
        <v>0</v>
      </c>
      <c r="U302" s="10">
        <f>VLOOKUP(C302,Spisok!$A$5:$AC$1630,23,0)</f>
        <v>0</v>
      </c>
      <c r="V302" s="18">
        <f>VLOOKUP(C302,Spisok!$A$5:$AC$1630,25,0)</f>
        <v>0</v>
      </c>
      <c r="W302" s="16">
        <f>COUNTIFS(M302:V302,"&gt;0")</f>
        <v>0</v>
      </c>
    </row>
    <row r="303" spans="1:23" ht="12.75" customHeight="1">
      <c r="A303" s="13">
        <v>299</v>
      </c>
      <c r="B303" s="13"/>
      <c r="C303" s="46" t="s">
        <v>1078</v>
      </c>
      <c r="D303" s="46"/>
      <c r="E303" s="69">
        <f>VLOOKUP(C303,Spisok!$A$1:$AA$7829,5,0)</f>
        <v>1269</v>
      </c>
      <c r="F303" s="43">
        <f>VLOOKUP(C303,Spisok!$A$1:$AA$7829,2,0)</f>
        <v>0</v>
      </c>
      <c r="G303" s="44" t="str">
        <f>VLOOKUP(C303,Spisok!$A$1:$AA$7829,4,0)</f>
        <v>GBR</v>
      </c>
      <c r="H303" s="10">
        <v>47.528114186851212</v>
      </c>
      <c r="I303" s="10">
        <v>2.5700320329901323</v>
      </c>
      <c r="J303" s="10">
        <v>0</v>
      </c>
      <c r="K303" s="10">
        <f>LARGE(M303:V303,1)+LARGE(M303:V303,2)+LARGE(M303:V303,3)+LARGE(M303:V303,4)+LARGE(M303:V303,5)</f>
        <v>0</v>
      </c>
      <c r="L303" s="5">
        <f>SUM(H303:K303)</f>
        <v>50.098146219841347</v>
      </c>
      <c r="M303" s="10">
        <f>VLOOKUP(C303,Spisok!$A$5:$AC$1630,7,0)</f>
        <v>0</v>
      </c>
      <c r="N303" s="10">
        <f>VLOOKUP(C303,Spisok!$A$5:$AC$1630,9,0)</f>
        <v>0</v>
      </c>
      <c r="O303" s="10">
        <f>VLOOKUP(C303,Spisok!$A$5:$AC$1630,11,0)</f>
        <v>0</v>
      </c>
      <c r="P303" s="10">
        <f>VLOOKUP(C303,Spisok!$A$5:$AC$1630,13,0)</f>
        <v>0</v>
      </c>
      <c r="Q303" s="10">
        <f>VLOOKUP(C303,Spisok!$A$5:$AC$1630,15,0)</f>
        <v>0</v>
      </c>
      <c r="R303" s="10">
        <f>VLOOKUP(C303,Spisok!$A$5:$AC$1630,17,0)</f>
        <v>0</v>
      </c>
      <c r="S303" s="10">
        <f>VLOOKUP(C303,Spisok!$A$5:$AC$1630,19,0)</f>
        <v>0</v>
      </c>
      <c r="T303" s="10">
        <f>VLOOKUP(C303,Spisok!$A$5:$AC$1630,21,0)</f>
        <v>0</v>
      </c>
      <c r="U303" s="10">
        <f>VLOOKUP(C303,Spisok!$A$5:$AC$1630,23,0)</f>
        <v>0</v>
      </c>
      <c r="V303" s="18">
        <f>VLOOKUP(C303,Spisok!$A$5:$AC$1630,25,0)</f>
        <v>0</v>
      </c>
      <c r="W303" s="16">
        <f>COUNTIFS(M303:V303,"&gt;0")</f>
        <v>0</v>
      </c>
    </row>
    <row r="304" spans="1:23" ht="12.75" customHeight="1">
      <c r="A304" s="13">
        <v>300</v>
      </c>
      <c r="B304" s="13"/>
      <c r="C304" s="46" t="s">
        <v>717</v>
      </c>
      <c r="D304" s="46"/>
      <c r="E304" s="69">
        <f>VLOOKUP(C304,Spisok!$A$1:$AA$7829,5,0)</f>
        <v>1846</v>
      </c>
      <c r="F304" s="43">
        <f>VLOOKUP(C304,Spisok!$A$1:$AA$7829,2,0)</f>
        <v>0</v>
      </c>
      <c r="G304" s="44" t="str">
        <f>VLOOKUP(C304,Spisok!$A$1:$AA$7829,4,0)</f>
        <v>LAT</v>
      </c>
      <c r="H304" s="10"/>
      <c r="I304" s="10">
        <v>49.427652313068464</v>
      </c>
      <c r="J304" s="10">
        <v>0</v>
      </c>
      <c r="K304" s="10">
        <f>LARGE(M304:V304,1)+LARGE(M304:V304,2)+LARGE(M304:V304,3)+LARGE(M304:V304,4)+LARGE(M304:V304,5)</f>
        <v>0</v>
      </c>
      <c r="L304" s="5">
        <f>SUM(H304:K304)</f>
        <v>49.427652313068464</v>
      </c>
      <c r="M304" s="10">
        <f>VLOOKUP(C304,Spisok!$A$5:$AC$1630,7,0)</f>
        <v>0</v>
      </c>
      <c r="N304" s="10">
        <f>VLOOKUP(C304,Spisok!$A$5:$AC$1630,9,0)</f>
        <v>0</v>
      </c>
      <c r="O304" s="10">
        <f>VLOOKUP(C304,Spisok!$A$5:$AC$1630,11,0)</f>
        <v>0</v>
      </c>
      <c r="P304" s="10">
        <f>VLOOKUP(C304,Spisok!$A$5:$AC$1630,13,0)</f>
        <v>0</v>
      </c>
      <c r="Q304" s="10">
        <f>VLOOKUP(C304,Spisok!$A$5:$AC$1630,15,0)</f>
        <v>0</v>
      </c>
      <c r="R304" s="10">
        <f>VLOOKUP(C304,Spisok!$A$5:$AC$1630,17,0)</f>
        <v>0</v>
      </c>
      <c r="S304" s="10">
        <f>VLOOKUP(C304,Spisok!$A$5:$AC$1630,19,0)</f>
        <v>0</v>
      </c>
      <c r="T304" s="10">
        <f>VLOOKUP(C304,Spisok!$A$5:$AC$1630,21,0)</f>
        <v>0</v>
      </c>
      <c r="U304" s="10">
        <f>VLOOKUP(C304,Spisok!$A$5:$AC$1630,23,0)</f>
        <v>0</v>
      </c>
      <c r="V304" s="18">
        <f>VLOOKUP(C304,Spisok!$A$5:$AC$1630,25,0)</f>
        <v>0</v>
      </c>
      <c r="W304" s="16">
        <f>COUNTIFS(M304:V304,"&gt;0")</f>
        <v>0</v>
      </c>
    </row>
    <row r="305" spans="1:23" ht="12.75" customHeight="1">
      <c r="A305" s="13">
        <v>301</v>
      </c>
      <c r="B305" s="13"/>
      <c r="C305" s="60" t="s">
        <v>847</v>
      </c>
      <c r="D305" s="60"/>
      <c r="E305" s="69">
        <f>VLOOKUP(C305,Spisok!$A$1:$AA$7829,5,0)</f>
        <v>1480.5510049299203</v>
      </c>
      <c r="F305" s="43">
        <f>VLOOKUP(C305,Spisok!$A$1:$AA$7829,2,0)</f>
        <v>0</v>
      </c>
      <c r="G305" s="44" t="str">
        <f>VLOOKUP(C305,Spisok!$A$1:$AA$7829,4,0)</f>
        <v>LAT</v>
      </c>
      <c r="H305" s="10">
        <v>13.782709094189727</v>
      </c>
      <c r="I305" s="10">
        <v>35.576993799821537</v>
      </c>
      <c r="J305" s="10">
        <v>0</v>
      </c>
      <c r="K305" s="10">
        <f>LARGE(M305:V305,1)+LARGE(M305:V305,2)+LARGE(M305:V305,3)+LARGE(M305:V305,4)+LARGE(M305:V305,5)</f>
        <v>0</v>
      </c>
      <c r="L305" s="5">
        <f>SUM(H305:K305)</f>
        <v>49.359702894011264</v>
      </c>
      <c r="M305" s="10">
        <f>VLOOKUP(C305,Spisok!$A$5:$AC$1630,7,0)</f>
        <v>0</v>
      </c>
      <c r="N305" s="10">
        <f>VLOOKUP(C305,Spisok!$A$5:$AC$1630,9,0)</f>
        <v>0</v>
      </c>
      <c r="O305" s="10">
        <f>VLOOKUP(C305,Spisok!$A$5:$AC$1630,11,0)</f>
        <v>0</v>
      </c>
      <c r="P305" s="10">
        <f>VLOOKUP(C305,Spisok!$A$5:$AC$1630,13,0)</f>
        <v>0</v>
      </c>
      <c r="Q305" s="10">
        <f>VLOOKUP(C305,Spisok!$A$5:$AC$1630,15,0)</f>
        <v>0</v>
      </c>
      <c r="R305" s="10">
        <f>VLOOKUP(C305,Spisok!$A$5:$AC$1630,17,0)</f>
        <v>0</v>
      </c>
      <c r="S305" s="10">
        <f>VLOOKUP(C305,Spisok!$A$5:$AC$1630,19,0)</f>
        <v>0</v>
      </c>
      <c r="T305" s="10">
        <f>VLOOKUP(C305,Spisok!$A$5:$AC$1630,21,0)</f>
        <v>0</v>
      </c>
      <c r="U305" s="10">
        <f>VLOOKUP(C305,Spisok!$A$5:$AC$1630,23,0)</f>
        <v>0</v>
      </c>
      <c r="V305" s="18">
        <f>VLOOKUP(C305,Spisok!$A$5:$AC$1630,25,0)</f>
        <v>0</v>
      </c>
      <c r="W305" s="16">
        <f>COUNTIFS(M305:V305,"&gt;0")</f>
        <v>0</v>
      </c>
    </row>
    <row r="306" spans="1:23" ht="12.75" customHeight="1">
      <c r="A306" s="13">
        <v>302</v>
      </c>
      <c r="B306" s="13"/>
      <c r="C306" s="46" t="s">
        <v>1124</v>
      </c>
      <c r="D306" s="46"/>
      <c r="E306" s="65">
        <f>VLOOKUP(C306,Spisok!$A$1:$AA$7829,5,0)</f>
        <v>1300</v>
      </c>
      <c r="F306" s="43">
        <f>VLOOKUP(C306,Spisok!$A$1:$AA$7829,2,0)</f>
        <v>0</v>
      </c>
      <c r="G306" s="44" t="str">
        <f>VLOOKUP(C306,Spisok!$A$1:$AA$7829,4,0)</f>
        <v>LAT</v>
      </c>
      <c r="H306" s="10"/>
      <c r="I306" s="10">
        <v>6.3239300421393354</v>
      </c>
      <c r="J306" s="10">
        <v>42.93679068893919</v>
      </c>
      <c r="K306" s="10">
        <f>LARGE(M306:V306,1)+LARGE(M306:V306,2)+LARGE(M306:V306,3)+LARGE(M306:V306,4)+LARGE(M306:V306,5)</f>
        <v>0</v>
      </c>
      <c r="L306" s="5">
        <f>SUM(H306:K306)</f>
        <v>49.260720731078528</v>
      </c>
      <c r="M306" s="10">
        <f>VLOOKUP(C306,Spisok!$A$5:$AC$1630,7,0)</f>
        <v>0</v>
      </c>
      <c r="N306" s="10">
        <f>VLOOKUP(C306,Spisok!$A$5:$AC$1630,9,0)</f>
        <v>0</v>
      </c>
      <c r="O306" s="10">
        <f>VLOOKUP(C306,Spisok!$A$5:$AC$1630,11,0)</f>
        <v>0</v>
      </c>
      <c r="P306" s="10">
        <f>VLOOKUP(C306,Spisok!$A$5:$AC$1630,13,0)</f>
        <v>0</v>
      </c>
      <c r="Q306" s="10">
        <f>VLOOKUP(C306,Spisok!$A$5:$AC$1630,15,0)</f>
        <v>0</v>
      </c>
      <c r="R306" s="10">
        <f>VLOOKUP(C306,Spisok!$A$5:$AC$1630,17,0)</f>
        <v>0</v>
      </c>
      <c r="S306" s="10">
        <f>VLOOKUP(C306,Spisok!$A$5:$AC$1630,19,0)</f>
        <v>0</v>
      </c>
      <c r="T306" s="10">
        <f>VLOOKUP(C306,Spisok!$A$5:$AC$1630,21,0)</f>
        <v>0</v>
      </c>
      <c r="U306" s="10">
        <f>VLOOKUP(C306,Spisok!$A$5:$AC$1630,23,0)</f>
        <v>0</v>
      </c>
      <c r="V306" s="18">
        <f>VLOOKUP(C306,Spisok!$A$5:$AC$1630,25,0)</f>
        <v>0</v>
      </c>
      <c r="W306" s="16">
        <f>COUNTIFS(M306:V306,"&gt;0")</f>
        <v>0</v>
      </c>
    </row>
    <row r="307" spans="1:23" ht="12.75" customHeight="1">
      <c r="A307" s="13">
        <v>303</v>
      </c>
      <c r="B307" s="13"/>
      <c r="C307" s="46" t="s">
        <v>958</v>
      </c>
      <c r="D307" s="46"/>
      <c r="E307" s="65">
        <f>VLOOKUP(C307,Spisok!$A$1:$AA$7829,5,0)</f>
        <v>1357.775537825029</v>
      </c>
      <c r="F307" s="43">
        <f>VLOOKUP(C307,Spisok!$A$1:$AA$7829,2,0)</f>
        <v>0</v>
      </c>
      <c r="G307" s="44" t="str">
        <f>VLOOKUP(C307,Spisok!$A$1:$AA$7829,4,0)</f>
        <v>EST</v>
      </c>
      <c r="H307" s="10">
        <v>13.396965151438717</v>
      </c>
      <c r="I307" s="10">
        <v>21.479318521120575</v>
      </c>
      <c r="J307" s="10">
        <v>14.354628422425034</v>
      </c>
      <c r="K307" s="10">
        <f>LARGE(M307:V307,1)+LARGE(M307:V307,2)+LARGE(M307:V307,3)+LARGE(M307:V307,4)+LARGE(M307:V307,5)</f>
        <v>0</v>
      </c>
      <c r="L307" s="5">
        <f>SUM(H307:K307)</f>
        <v>49.230912094984333</v>
      </c>
      <c r="M307" s="10">
        <f>VLOOKUP(C307,Spisok!$A$5:$AC$1630,7,0)</f>
        <v>0</v>
      </c>
      <c r="N307" s="10">
        <f>VLOOKUP(C307,Spisok!$A$5:$AC$1630,9,0)</f>
        <v>0</v>
      </c>
      <c r="O307" s="10">
        <f>VLOOKUP(C307,Spisok!$A$5:$AC$1630,11,0)</f>
        <v>0</v>
      </c>
      <c r="P307" s="10">
        <f>VLOOKUP(C307,Spisok!$A$5:$AC$1630,13,0)</f>
        <v>0</v>
      </c>
      <c r="Q307" s="10">
        <f>VLOOKUP(C307,Spisok!$A$5:$AC$1630,15,0)</f>
        <v>0</v>
      </c>
      <c r="R307" s="10">
        <f>VLOOKUP(C307,Spisok!$A$5:$AC$1630,17,0)</f>
        <v>0</v>
      </c>
      <c r="S307" s="10">
        <f>VLOOKUP(C307,Spisok!$A$5:$AC$1630,19,0)</f>
        <v>0</v>
      </c>
      <c r="T307" s="10">
        <f>VLOOKUP(C307,Spisok!$A$5:$AC$1630,21,0)</f>
        <v>0</v>
      </c>
      <c r="U307" s="10">
        <f>VLOOKUP(C307,Spisok!$A$5:$AC$1630,23,0)</f>
        <v>0</v>
      </c>
      <c r="V307" s="18">
        <f>VLOOKUP(C307,Spisok!$A$5:$AC$1630,25,0)</f>
        <v>0</v>
      </c>
      <c r="W307" s="16">
        <f>COUNTIFS(M307:V307,"&gt;0")</f>
        <v>0</v>
      </c>
    </row>
    <row r="308" spans="1:23" ht="12.75" customHeight="1">
      <c r="A308" s="13">
        <v>304</v>
      </c>
      <c r="B308" s="13"/>
      <c r="C308" s="46" t="s">
        <v>1030</v>
      </c>
      <c r="D308" s="46"/>
      <c r="E308" s="65">
        <f>VLOOKUP(C308,Spisok!$A$1:$AA$7829,5,0)</f>
        <v>1263.7511375495917</v>
      </c>
      <c r="F308" s="43">
        <f>VLOOKUP(C308,Spisok!$A$1:$AA$7829,2,0)</f>
        <v>0</v>
      </c>
      <c r="G308" s="44" t="str">
        <f>VLOOKUP(C308,Spisok!$A$1:$AA$7829,4,0)</f>
        <v>USA</v>
      </c>
      <c r="H308" s="10">
        <v>29.38970829236316</v>
      </c>
      <c r="I308" s="10">
        <v>0</v>
      </c>
      <c r="J308" s="10">
        <v>19.582004364613059</v>
      </c>
      <c r="K308" s="10">
        <f>LARGE(M308:V308,1)+LARGE(M308:V308,2)+LARGE(M308:V308,3)+LARGE(M308:V308,4)+LARGE(M308:V308,5)</f>
        <v>0</v>
      </c>
      <c r="L308" s="5">
        <f>SUM(H308:K308)</f>
        <v>48.971712656976223</v>
      </c>
      <c r="M308" s="10">
        <f>VLOOKUP(C308,Spisok!$A$5:$AC$1630,7,0)</f>
        <v>0</v>
      </c>
      <c r="N308" s="10">
        <f>VLOOKUP(C308,Spisok!$A$5:$AC$1630,9,0)</f>
        <v>0</v>
      </c>
      <c r="O308" s="10">
        <f>VLOOKUP(C308,Spisok!$A$5:$AC$1630,11,0)</f>
        <v>0</v>
      </c>
      <c r="P308" s="10">
        <f>VLOOKUP(C308,Spisok!$A$5:$AC$1630,13,0)</f>
        <v>0</v>
      </c>
      <c r="Q308" s="10">
        <f>VLOOKUP(C308,Spisok!$A$5:$AC$1630,15,0)</f>
        <v>0</v>
      </c>
      <c r="R308" s="10">
        <f>VLOOKUP(C308,Spisok!$A$5:$AC$1630,17,0)</f>
        <v>0</v>
      </c>
      <c r="S308" s="10">
        <f>VLOOKUP(C308,Spisok!$A$5:$AC$1630,19,0)</f>
        <v>0</v>
      </c>
      <c r="T308" s="10">
        <f>VLOOKUP(C308,Spisok!$A$5:$AC$1630,21,0)</f>
        <v>0</v>
      </c>
      <c r="U308" s="10">
        <f>VLOOKUP(C308,Spisok!$A$5:$AC$1630,23,0)</f>
        <v>0</v>
      </c>
      <c r="V308" s="18">
        <f>VLOOKUP(C308,Spisok!$A$5:$AC$1630,25,0)</f>
        <v>0</v>
      </c>
      <c r="W308" s="16">
        <f>COUNTIFS(M308:V308,"&gt;0")</f>
        <v>0</v>
      </c>
    </row>
    <row r="309" spans="1:23" ht="12.75" customHeight="1">
      <c r="A309" s="13">
        <v>305</v>
      </c>
      <c r="B309" s="13"/>
      <c r="C309" s="60" t="s">
        <v>490</v>
      </c>
      <c r="D309" s="60"/>
      <c r="E309" s="69">
        <f>VLOOKUP(C309,Spisok!$A$1:$AA$7829,5,0)</f>
        <v>1581.2745720255718</v>
      </c>
      <c r="F309" s="43">
        <f>VLOOKUP(C309,Spisok!$A$1:$AA$7829,2,0)</f>
        <v>0</v>
      </c>
      <c r="G309" s="8" t="str">
        <f>VLOOKUP(C309,Spisok!$A$1:$AA$7829,4,0)</f>
        <v>LAT</v>
      </c>
      <c r="H309" s="10">
        <v>28.58073624288425</v>
      </c>
      <c r="I309" s="10">
        <v>20.38089747260225</v>
      </c>
      <c r="J309" s="10">
        <v>0</v>
      </c>
      <c r="K309" s="10">
        <f>LARGE(M309:V309,1)+LARGE(M309:V309,2)+LARGE(M309:V309,3)+LARGE(M309:V309,4)+LARGE(M309:V309,5)</f>
        <v>0</v>
      </c>
      <c r="L309" s="5">
        <f>SUM(H309:K309)</f>
        <v>48.961633715486499</v>
      </c>
      <c r="M309" s="10">
        <f>VLOOKUP(C309,Spisok!$A$5:$AC$1630,7,0)</f>
        <v>0</v>
      </c>
      <c r="N309" s="10">
        <f>VLOOKUP(C309,Spisok!$A$5:$AC$1630,9,0)</f>
        <v>0</v>
      </c>
      <c r="O309" s="10">
        <f>VLOOKUP(C309,Spisok!$A$5:$AC$1630,11,0)</f>
        <v>0</v>
      </c>
      <c r="P309" s="10">
        <f>VLOOKUP(C309,Spisok!$A$5:$AC$1630,13,0)</f>
        <v>0</v>
      </c>
      <c r="Q309" s="10">
        <f>VLOOKUP(C309,Spisok!$A$5:$AC$1630,15,0)</f>
        <v>0</v>
      </c>
      <c r="R309" s="10">
        <f>VLOOKUP(C309,Spisok!$A$5:$AC$1630,17,0)</f>
        <v>0</v>
      </c>
      <c r="S309" s="10">
        <f>VLOOKUP(C309,Spisok!$A$5:$AC$1630,19,0)</f>
        <v>0</v>
      </c>
      <c r="T309" s="10">
        <f>VLOOKUP(C309,Spisok!$A$5:$AC$1630,21,0)</f>
        <v>0</v>
      </c>
      <c r="U309" s="10">
        <f>VLOOKUP(C309,Spisok!$A$5:$AC$1630,23,0)</f>
        <v>0</v>
      </c>
      <c r="V309" s="18">
        <f>VLOOKUP(C309,Spisok!$A$5:$AC$1630,25,0)</f>
        <v>0</v>
      </c>
      <c r="W309" s="16">
        <f>COUNTIFS(M309:V309,"&gt;0")</f>
        <v>0</v>
      </c>
    </row>
    <row r="310" spans="1:23" ht="12.75" customHeight="1">
      <c r="A310" s="13">
        <v>306</v>
      </c>
      <c r="B310" s="13"/>
      <c r="C310" s="46" t="s">
        <v>491</v>
      </c>
      <c r="D310" s="46"/>
      <c r="E310" s="65">
        <f>VLOOKUP(C310,Spisok!$A$1:$AA$7829,5,0)</f>
        <v>1575.2057072755406</v>
      </c>
      <c r="F310" s="43">
        <f>VLOOKUP(C310,Spisok!$A$1:$AA$7829,2,0)</f>
        <v>0</v>
      </c>
      <c r="G310" s="44" t="str">
        <f>VLOOKUP(C310,Spisok!$A$1:$AA$7829,4,0)</f>
        <v>LAT</v>
      </c>
      <c r="H310" s="10"/>
      <c r="I310" s="10"/>
      <c r="J310" s="10">
        <v>48.526275704493528</v>
      </c>
      <c r="K310" s="10">
        <f>LARGE(M310:V310,1)+LARGE(M310:V310,2)+LARGE(M310:V310,3)+LARGE(M310:V310,4)+LARGE(M310:V310,5)</f>
        <v>0</v>
      </c>
      <c r="L310" s="5">
        <f>SUM(H310:K310)</f>
        <v>48.526275704493528</v>
      </c>
      <c r="M310" s="10">
        <f>VLOOKUP(C310,Spisok!$A$5:$AC$1630,7,0)</f>
        <v>0</v>
      </c>
      <c r="N310" s="10">
        <f>VLOOKUP(C310,Spisok!$A$5:$AC$1630,9,0)</f>
        <v>0</v>
      </c>
      <c r="O310" s="10">
        <f>VLOOKUP(C310,Spisok!$A$5:$AC$1630,11,0)</f>
        <v>0</v>
      </c>
      <c r="P310" s="10">
        <f>VLOOKUP(C310,Spisok!$A$5:$AC$1630,13,0)</f>
        <v>0</v>
      </c>
      <c r="Q310" s="10">
        <f>VLOOKUP(C310,Spisok!$A$5:$AC$1630,15,0)</f>
        <v>0</v>
      </c>
      <c r="R310" s="10">
        <f>VLOOKUP(C310,Spisok!$A$5:$AC$1630,17,0)</f>
        <v>0</v>
      </c>
      <c r="S310" s="10">
        <f>VLOOKUP(C310,Spisok!$A$5:$AC$1630,19,0)</f>
        <v>0</v>
      </c>
      <c r="T310" s="10">
        <f>VLOOKUP(C310,Spisok!$A$5:$AC$1630,21,0)</f>
        <v>0</v>
      </c>
      <c r="U310" s="10">
        <f>VLOOKUP(C310,Spisok!$A$5:$AC$1630,23,0)</f>
        <v>0</v>
      </c>
      <c r="V310" s="18">
        <f>VLOOKUP(C310,Spisok!$A$5:$AC$1630,25,0)</f>
        <v>0</v>
      </c>
      <c r="W310" s="16">
        <f>COUNTIFS(M310:V310,"&gt;0")</f>
        <v>0</v>
      </c>
    </row>
    <row r="311" spans="1:23" ht="12.75" customHeight="1">
      <c r="A311" s="13">
        <v>307</v>
      </c>
      <c r="B311" s="13"/>
      <c r="C311" s="60" t="s">
        <v>1035</v>
      </c>
      <c r="D311" s="60"/>
      <c r="E311" s="69">
        <f>VLOOKUP(C311,Spisok!$A$1:$AA$7829,5,0)</f>
        <v>1424.0084376660557</v>
      </c>
      <c r="F311" s="43">
        <f>VLOOKUP(C311,Spisok!$A$1:$AA$7829,2,0)</f>
        <v>0</v>
      </c>
      <c r="G311" s="8" t="str">
        <f>VLOOKUP(C311,Spisok!$A$1:$AA$7829,4,0)</f>
        <v>LAT</v>
      </c>
      <c r="H311" s="10">
        <v>38.997129612896991</v>
      </c>
      <c r="I311" s="10">
        <v>9.286981084087202</v>
      </c>
      <c r="J311" s="10">
        <v>0</v>
      </c>
      <c r="K311" s="10">
        <f>LARGE(M311:V311,1)+LARGE(M311:V311,2)+LARGE(M311:V311,3)+LARGE(M311:V311,4)+LARGE(M311:V311,5)</f>
        <v>0</v>
      </c>
      <c r="L311" s="5">
        <f>SUM(H311:K311)</f>
        <v>48.284110696984193</v>
      </c>
      <c r="M311" s="10">
        <f>VLOOKUP(C311,Spisok!$A$5:$AC$1630,7,0)</f>
        <v>0</v>
      </c>
      <c r="N311" s="10">
        <f>VLOOKUP(C311,Spisok!$A$5:$AC$1630,9,0)</f>
        <v>0</v>
      </c>
      <c r="O311" s="10">
        <f>VLOOKUP(C311,Spisok!$A$5:$AC$1630,11,0)</f>
        <v>0</v>
      </c>
      <c r="P311" s="10">
        <f>VLOOKUP(C311,Spisok!$A$5:$AC$1630,13,0)</f>
        <v>0</v>
      </c>
      <c r="Q311" s="10">
        <f>VLOOKUP(C311,Spisok!$A$5:$AC$1630,15,0)</f>
        <v>0</v>
      </c>
      <c r="R311" s="10">
        <f>VLOOKUP(C311,Spisok!$A$5:$AC$1630,17,0)</f>
        <v>0</v>
      </c>
      <c r="S311" s="10">
        <f>VLOOKUP(C311,Spisok!$A$5:$AC$1630,19,0)</f>
        <v>0</v>
      </c>
      <c r="T311" s="10">
        <f>VLOOKUP(C311,Spisok!$A$5:$AC$1630,21,0)</f>
        <v>0</v>
      </c>
      <c r="U311" s="10">
        <f>VLOOKUP(C311,Spisok!$A$5:$AC$1630,23,0)</f>
        <v>0</v>
      </c>
      <c r="V311" s="18">
        <f>VLOOKUP(C311,Spisok!$A$5:$AC$1630,25,0)</f>
        <v>0</v>
      </c>
      <c r="W311" s="16">
        <f>COUNTIFS(M311:V311,"&gt;0")</f>
        <v>0</v>
      </c>
    </row>
    <row r="312" spans="1:23" ht="12.75" customHeight="1">
      <c r="A312" s="13">
        <v>308</v>
      </c>
      <c r="B312" s="13">
        <v>65</v>
      </c>
      <c r="C312" s="46" t="s">
        <v>1275</v>
      </c>
      <c r="D312" s="46"/>
      <c r="E312" s="65">
        <f>VLOOKUP(C312,Spisok!$A$1:$AA$7829,5,0)</f>
        <v>1385.1590223093749</v>
      </c>
      <c r="F312" s="43">
        <f>VLOOKUP(C312,Spisok!$A$1:$AA$7829,2,0)</f>
        <v>0</v>
      </c>
      <c r="G312" s="44">
        <f>VLOOKUP(C312,Spisok!$A$1:$AA$7829,4,0)</f>
        <v>0</v>
      </c>
      <c r="H312" s="10"/>
      <c r="I312" s="10"/>
      <c r="J312" s="10"/>
      <c r="K312" s="10">
        <f>LARGE(M312:V312,1)+LARGE(M312:V312,2)+LARGE(M312:V312,3)+LARGE(M312:V312,4)+LARGE(M312:V312,5)</f>
        <v>47.955906748977156</v>
      </c>
      <c r="L312" s="5">
        <f>SUM(H312:K312)</f>
        <v>47.955906748977156</v>
      </c>
      <c r="M312" s="10">
        <f>VLOOKUP(C312,Spisok!$A$5:$AC$1630,7,0)</f>
        <v>0</v>
      </c>
      <c r="N312" s="10">
        <f>VLOOKUP(C312,Spisok!$A$5:$AC$1630,9,0)</f>
        <v>47.955906748977156</v>
      </c>
      <c r="O312" s="10">
        <f>VLOOKUP(C312,Spisok!$A$5:$AC$1630,11,0)</f>
        <v>0</v>
      </c>
      <c r="P312" s="10">
        <f>VLOOKUP(C312,Spisok!$A$5:$AC$1630,13,0)</f>
        <v>0</v>
      </c>
      <c r="Q312" s="10">
        <f>VLOOKUP(C312,Spisok!$A$5:$AC$1630,15,0)</f>
        <v>0</v>
      </c>
      <c r="R312" s="10">
        <f>VLOOKUP(C312,Spisok!$A$5:$AC$1630,17,0)</f>
        <v>0</v>
      </c>
      <c r="S312" s="10">
        <f>VLOOKUP(C312,Spisok!$A$5:$AC$1630,19,0)</f>
        <v>0</v>
      </c>
      <c r="T312" s="10">
        <f>VLOOKUP(C312,Spisok!$A$5:$AC$1630,21,0)</f>
        <v>0</v>
      </c>
      <c r="U312" s="10">
        <f>VLOOKUP(C312,Spisok!$A$5:$AC$1630,23,0)</f>
        <v>0</v>
      </c>
      <c r="V312" s="18">
        <f>VLOOKUP(C312,Spisok!$A$5:$AC$1630,25,0)</f>
        <v>0</v>
      </c>
      <c r="W312" s="16">
        <f>COUNTIFS(M312:V312,"&gt;0")</f>
        <v>1</v>
      </c>
    </row>
    <row r="313" spans="1:23" ht="12.75" customHeight="1">
      <c r="A313" s="13">
        <v>309</v>
      </c>
      <c r="B313" s="13"/>
      <c r="C313" s="46" t="s">
        <v>1122</v>
      </c>
      <c r="D313" s="46"/>
      <c r="E313" s="65">
        <f>VLOOKUP(C313,Spisok!$A$1:$AA$7829,5,0)</f>
        <v>1373.8186701167583</v>
      </c>
      <c r="F313" s="43">
        <f>VLOOKUP(C313,Spisok!$A$1:$AA$7829,2,0)</f>
        <v>0</v>
      </c>
      <c r="G313" s="44" t="str">
        <f>VLOOKUP(C313,Spisok!$A$1:$AA$7829,4,0)</f>
        <v>LAT</v>
      </c>
      <c r="H313" s="10"/>
      <c r="I313" s="10">
        <v>37.047503633530745</v>
      </c>
      <c r="J313" s="10">
        <v>9.9714293859335736</v>
      </c>
      <c r="K313" s="10">
        <f>LARGE(M313:V313,1)+LARGE(M313:V313,2)+LARGE(M313:V313,3)+LARGE(M313:V313,4)+LARGE(M313:V313,5)</f>
        <v>0</v>
      </c>
      <c r="L313" s="5">
        <f>SUM(H313:K313)</f>
        <v>47.01893301946432</v>
      </c>
      <c r="M313" s="10">
        <f>VLOOKUP(C313,Spisok!$A$5:$AC$1630,7,0)</f>
        <v>0</v>
      </c>
      <c r="N313" s="10">
        <f>VLOOKUP(C313,Spisok!$A$5:$AC$1630,9,0)</f>
        <v>0</v>
      </c>
      <c r="O313" s="10">
        <f>VLOOKUP(C313,Spisok!$A$5:$AC$1630,11,0)</f>
        <v>0</v>
      </c>
      <c r="P313" s="10">
        <f>VLOOKUP(C313,Spisok!$A$5:$AC$1630,13,0)</f>
        <v>0</v>
      </c>
      <c r="Q313" s="10">
        <f>VLOOKUP(C313,Spisok!$A$5:$AC$1630,15,0)</f>
        <v>0</v>
      </c>
      <c r="R313" s="10">
        <f>VLOOKUP(C313,Spisok!$A$5:$AC$1630,17,0)</f>
        <v>0</v>
      </c>
      <c r="S313" s="10">
        <f>VLOOKUP(C313,Spisok!$A$5:$AC$1630,19,0)</f>
        <v>0</v>
      </c>
      <c r="T313" s="10">
        <f>VLOOKUP(C313,Spisok!$A$5:$AC$1630,21,0)</f>
        <v>0</v>
      </c>
      <c r="U313" s="10">
        <f>VLOOKUP(C313,Spisok!$A$5:$AC$1630,23,0)</f>
        <v>0</v>
      </c>
      <c r="V313" s="18">
        <f>VLOOKUP(C313,Spisok!$A$5:$AC$1630,25,0)</f>
        <v>0</v>
      </c>
      <c r="W313" s="16">
        <f>COUNTIFS(M313:V313,"&gt;0")</f>
        <v>0</v>
      </c>
    </row>
    <row r="314" spans="1:23" ht="12.75" customHeight="1">
      <c r="A314" s="13">
        <v>310</v>
      </c>
      <c r="B314" s="13"/>
      <c r="C314" s="46" t="s">
        <v>934</v>
      </c>
      <c r="D314" s="46"/>
      <c r="E314" s="69">
        <f>VLOOKUP(C314,Spisok!$A$1:$AA$7829,5,0)</f>
        <v>1452.4801897025841</v>
      </c>
      <c r="F314" s="43">
        <f>VLOOKUP(C314,Spisok!$A$1:$AA$7829,2,0)</f>
        <v>0</v>
      </c>
      <c r="G314" s="44" t="str">
        <f>VLOOKUP(C314,Spisok!$A$1:$AA$7829,4,0)</f>
        <v>LAT</v>
      </c>
      <c r="H314" s="10">
        <v>35.602822297135148</v>
      </c>
      <c r="I314" s="10">
        <v>11.240938858431123</v>
      </c>
      <c r="J314" s="10">
        <v>0</v>
      </c>
      <c r="K314" s="10">
        <f>LARGE(M314:V314,1)+LARGE(M314:V314,2)+LARGE(M314:V314,3)+LARGE(M314:V314,4)+LARGE(M314:V314,5)</f>
        <v>0</v>
      </c>
      <c r="L314" s="5">
        <f>SUM(H314:K314)</f>
        <v>46.84376115556627</v>
      </c>
      <c r="M314" s="10">
        <f>VLOOKUP(C314,Spisok!$A$5:$AC$1630,7,0)</f>
        <v>0</v>
      </c>
      <c r="N314" s="10">
        <f>VLOOKUP(C314,Spisok!$A$5:$AC$1630,9,0)</f>
        <v>0</v>
      </c>
      <c r="O314" s="10">
        <f>VLOOKUP(C314,Spisok!$A$5:$AC$1630,11,0)</f>
        <v>0</v>
      </c>
      <c r="P314" s="10">
        <f>VLOOKUP(C314,Spisok!$A$5:$AC$1630,13,0)</f>
        <v>0</v>
      </c>
      <c r="Q314" s="10">
        <f>VLOOKUP(C314,Spisok!$A$5:$AC$1630,15,0)</f>
        <v>0</v>
      </c>
      <c r="R314" s="10">
        <f>VLOOKUP(C314,Spisok!$A$5:$AC$1630,17,0)</f>
        <v>0</v>
      </c>
      <c r="S314" s="10">
        <f>VLOOKUP(C314,Spisok!$A$5:$AC$1630,19,0)</f>
        <v>0</v>
      </c>
      <c r="T314" s="10">
        <f>VLOOKUP(C314,Spisok!$A$5:$AC$1630,21,0)</f>
        <v>0</v>
      </c>
      <c r="U314" s="10">
        <f>VLOOKUP(C314,Spisok!$A$5:$AC$1630,23,0)</f>
        <v>0</v>
      </c>
      <c r="V314" s="18">
        <f>VLOOKUP(C314,Spisok!$A$5:$AC$1630,25,0)</f>
        <v>0</v>
      </c>
      <c r="W314" s="16">
        <f>COUNTIFS(M314:V314,"&gt;0")</f>
        <v>0</v>
      </c>
    </row>
    <row r="315" spans="1:23" ht="12.75" customHeight="1">
      <c r="A315" s="13">
        <v>311</v>
      </c>
      <c r="B315" s="13">
        <v>139</v>
      </c>
      <c r="C315" s="46" t="s">
        <v>1224</v>
      </c>
      <c r="D315" s="46"/>
      <c r="E315" s="65">
        <f>VLOOKUP(C315,Spisok!$A$1:$AA$7829,5,0)</f>
        <v>1288.1497171934211</v>
      </c>
      <c r="F315" s="43">
        <f>VLOOKUP(C315,Spisok!$A$1:$AA$7829,2,0)</f>
        <v>0</v>
      </c>
      <c r="G315" s="44" t="str">
        <f>VLOOKUP(C315,Spisok!$A$1:$AA$7829,4,0)</f>
        <v>EST</v>
      </c>
      <c r="H315" s="10"/>
      <c r="I315" s="10"/>
      <c r="J315" s="10">
        <v>34.044413666664155</v>
      </c>
      <c r="K315" s="10">
        <f>LARGE(M315:V315,1)+LARGE(M315:V315,2)+LARGE(M315:V315,3)+LARGE(M315:V315,4)+LARGE(M315:V315,5)</f>
        <v>12.744981640864745</v>
      </c>
      <c r="L315" s="5">
        <f>SUM(H315:K315)</f>
        <v>46.789395307528899</v>
      </c>
      <c r="M315" s="10">
        <f>VLOOKUP(C315,Spisok!$A$5:$AC$1630,7,0)</f>
        <v>8.2786541951696204</v>
      </c>
      <c r="N315" s="10">
        <f>VLOOKUP(C315,Spisok!$A$5:$AC$1630,9,0)</f>
        <v>4.466327445695125</v>
      </c>
      <c r="O315" s="10">
        <f>VLOOKUP(C315,Spisok!$A$5:$AC$1630,11,0)</f>
        <v>0</v>
      </c>
      <c r="P315" s="10">
        <f>VLOOKUP(C315,Spisok!$A$5:$AC$1630,13,0)</f>
        <v>0</v>
      </c>
      <c r="Q315" s="10">
        <f>VLOOKUP(C315,Spisok!$A$5:$AC$1630,15,0)</f>
        <v>0</v>
      </c>
      <c r="R315" s="10">
        <f>VLOOKUP(C315,Spisok!$A$5:$AC$1630,17,0)</f>
        <v>0</v>
      </c>
      <c r="S315" s="10">
        <f>VLOOKUP(C315,Spisok!$A$5:$AC$1630,19,0)</f>
        <v>0</v>
      </c>
      <c r="T315" s="10">
        <f>VLOOKUP(C315,Spisok!$A$5:$AC$1630,21,0)</f>
        <v>0</v>
      </c>
      <c r="U315" s="10">
        <f>VLOOKUP(C315,Spisok!$A$5:$AC$1630,23,0)</f>
        <v>0</v>
      </c>
      <c r="V315" s="18">
        <f>VLOOKUP(C315,Spisok!$A$5:$AC$1630,25,0)</f>
        <v>0</v>
      </c>
      <c r="W315" s="16">
        <f>COUNTIFS(M315:V315,"&gt;0")</f>
        <v>2</v>
      </c>
    </row>
    <row r="316" spans="1:23" ht="12.75" customHeight="1">
      <c r="A316" s="13">
        <v>312</v>
      </c>
      <c r="B316" s="13"/>
      <c r="C316" s="46" t="s">
        <v>195</v>
      </c>
      <c r="D316" s="46"/>
      <c r="E316" s="69">
        <f>VLOOKUP(C316,Spisok!$A$1:$AA$7829,5,0)</f>
        <v>1758.9248385588344</v>
      </c>
      <c r="F316" s="43">
        <f>VLOOKUP(C316,Spisok!$A$1:$AA$7829,2,0)</f>
        <v>0</v>
      </c>
      <c r="G316" s="44" t="str">
        <f>VLOOKUP(C316,Spisok!$A$1:$AA$7829,4,0)</f>
        <v>LAT</v>
      </c>
      <c r="H316" s="10"/>
      <c r="I316" s="10">
        <v>46.515873769552321</v>
      </c>
      <c r="J316" s="10">
        <v>0</v>
      </c>
      <c r="K316" s="10">
        <f>LARGE(M316:V316,1)+LARGE(M316:V316,2)+LARGE(M316:V316,3)+LARGE(M316:V316,4)+LARGE(M316:V316,5)</f>
        <v>0</v>
      </c>
      <c r="L316" s="5">
        <f>SUM(H316:K316)</f>
        <v>46.515873769552321</v>
      </c>
      <c r="M316" s="10">
        <f>VLOOKUP(C316,Spisok!$A$5:$AC$1630,7,0)</f>
        <v>0</v>
      </c>
      <c r="N316" s="10">
        <f>VLOOKUP(C316,Spisok!$A$5:$AC$1630,9,0)</f>
        <v>0</v>
      </c>
      <c r="O316" s="10">
        <f>VLOOKUP(C316,Spisok!$A$5:$AC$1630,11,0)</f>
        <v>0</v>
      </c>
      <c r="P316" s="10">
        <f>VLOOKUP(C316,Spisok!$A$5:$AC$1630,13,0)</f>
        <v>0</v>
      </c>
      <c r="Q316" s="10">
        <f>VLOOKUP(C316,Spisok!$A$5:$AC$1630,15,0)</f>
        <v>0</v>
      </c>
      <c r="R316" s="10">
        <f>VLOOKUP(C316,Spisok!$A$5:$AC$1630,17,0)</f>
        <v>0</v>
      </c>
      <c r="S316" s="10">
        <f>VLOOKUP(C316,Spisok!$A$5:$AC$1630,19,0)</f>
        <v>0</v>
      </c>
      <c r="T316" s="10">
        <f>VLOOKUP(C316,Spisok!$A$5:$AC$1630,21,0)</f>
        <v>0</v>
      </c>
      <c r="U316" s="10">
        <f>VLOOKUP(C316,Spisok!$A$5:$AC$1630,23,0)</f>
        <v>0</v>
      </c>
      <c r="V316" s="18">
        <f>VLOOKUP(C316,Spisok!$A$5:$AC$1630,25,0)</f>
        <v>0</v>
      </c>
      <c r="W316" s="16">
        <f>COUNTIFS(M316:V316,"&gt;0")</f>
        <v>0</v>
      </c>
    </row>
    <row r="317" spans="1:23" ht="12.75" customHeight="1">
      <c r="A317" s="13">
        <v>313</v>
      </c>
      <c r="B317" s="13"/>
      <c r="C317" s="60" t="s">
        <v>882</v>
      </c>
      <c r="D317" s="60" t="s">
        <v>626</v>
      </c>
      <c r="E317" s="69">
        <f>VLOOKUP(C317,Spisok!$A$1:$AA$7829,5,0)</f>
        <v>1550.4710700408516</v>
      </c>
      <c r="F317" s="43">
        <f>VLOOKUP(C317,Spisok!$A$1:$AA$7829,2,0)</f>
        <v>0</v>
      </c>
      <c r="G317" s="44" t="str">
        <f>VLOOKUP(C317,Spisok!$A$1:$AA$7829,4,0)</f>
        <v>LAT</v>
      </c>
      <c r="H317" s="10">
        <v>46.162564391521698</v>
      </c>
      <c r="I317" s="10">
        <v>0</v>
      </c>
      <c r="J317" s="10">
        <v>0</v>
      </c>
      <c r="K317" s="10">
        <f>LARGE(M317:V317,1)+LARGE(M317:V317,2)+LARGE(M317:V317,3)+LARGE(M317:V317,4)+LARGE(M317:V317,5)</f>
        <v>0</v>
      </c>
      <c r="L317" s="5">
        <f>SUM(H317:K317)</f>
        <v>46.162564391521698</v>
      </c>
      <c r="M317" s="10">
        <f>VLOOKUP(C317,Spisok!$A$5:$AC$1630,7,0)</f>
        <v>0</v>
      </c>
      <c r="N317" s="10">
        <f>VLOOKUP(C317,Spisok!$A$5:$AC$1630,9,0)</f>
        <v>0</v>
      </c>
      <c r="O317" s="10">
        <f>VLOOKUP(C317,Spisok!$A$5:$AC$1630,11,0)</f>
        <v>0</v>
      </c>
      <c r="P317" s="10">
        <f>VLOOKUP(C317,Spisok!$A$5:$AC$1630,13,0)</f>
        <v>0</v>
      </c>
      <c r="Q317" s="10">
        <f>VLOOKUP(C317,Spisok!$A$5:$AC$1630,15,0)</f>
        <v>0</v>
      </c>
      <c r="R317" s="10">
        <f>VLOOKUP(C317,Spisok!$A$5:$AC$1630,17,0)</f>
        <v>0</v>
      </c>
      <c r="S317" s="10">
        <f>VLOOKUP(C317,Spisok!$A$5:$AC$1630,19,0)</f>
        <v>0</v>
      </c>
      <c r="T317" s="10">
        <f>VLOOKUP(C317,Spisok!$A$5:$AC$1630,21,0)</f>
        <v>0</v>
      </c>
      <c r="U317" s="10">
        <f>VLOOKUP(C317,Spisok!$A$5:$AC$1630,23,0)</f>
        <v>0</v>
      </c>
      <c r="V317" s="18">
        <f>VLOOKUP(C317,Spisok!$A$5:$AC$1630,25,0)</f>
        <v>0</v>
      </c>
      <c r="W317" s="16">
        <f>COUNTIFS(M317:V317,"&gt;0")</f>
        <v>0</v>
      </c>
    </row>
    <row r="318" spans="1:23" ht="12.75" customHeight="1">
      <c r="A318" s="13">
        <v>314</v>
      </c>
      <c r="B318" s="13"/>
      <c r="C318" s="46" t="s">
        <v>1107</v>
      </c>
      <c r="D318" s="46"/>
      <c r="E318" s="65">
        <f>VLOOKUP(C318,Spisok!$A$1:$AA$7829,5,0)</f>
        <v>1338.9066948520997</v>
      </c>
      <c r="F318" s="43">
        <f>VLOOKUP(C318,Spisok!$A$1:$AA$7829,2,0)</f>
        <v>0</v>
      </c>
      <c r="G318" s="44" t="str">
        <f>VLOOKUP(C318,Spisok!$A$1:$AA$7829,4,0)</f>
        <v>EST</v>
      </c>
      <c r="H318" s="10"/>
      <c r="I318" s="10">
        <v>3.5276024442503129</v>
      </c>
      <c r="J318" s="10">
        <v>42.134915035258935</v>
      </c>
      <c r="K318" s="10">
        <f>LARGE(M318:V318,1)+LARGE(M318:V318,2)+LARGE(M318:V318,3)+LARGE(M318:V318,4)+LARGE(M318:V318,5)</f>
        <v>0</v>
      </c>
      <c r="L318" s="5">
        <f>SUM(H318:K318)</f>
        <v>45.662517479509248</v>
      </c>
      <c r="M318" s="10">
        <f>VLOOKUP(C318,Spisok!$A$5:$AC$1630,7,0)</f>
        <v>0</v>
      </c>
      <c r="N318" s="10">
        <f>VLOOKUP(C318,Spisok!$A$5:$AC$1630,9,0)</f>
        <v>0</v>
      </c>
      <c r="O318" s="10">
        <f>VLOOKUP(C318,Spisok!$A$5:$AC$1630,11,0)</f>
        <v>0</v>
      </c>
      <c r="P318" s="10">
        <f>VLOOKUP(C318,Spisok!$A$5:$AC$1630,13,0)</f>
        <v>0</v>
      </c>
      <c r="Q318" s="10">
        <f>VLOOKUP(C318,Spisok!$A$5:$AC$1630,15,0)</f>
        <v>0</v>
      </c>
      <c r="R318" s="10">
        <f>VLOOKUP(C318,Spisok!$A$5:$AC$1630,17,0)</f>
        <v>0</v>
      </c>
      <c r="S318" s="10">
        <f>VLOOKUP(C318,Spisok!$A$5:$AC$1630,19,0)</f>
        <v>0</v>
      </c>
      <c r="T318" s="10">
        <f>VLOOKUP(C318,Spisok!$A$5:$AC$1630,21,0)</f>
        <v>0</v>
      </c>
      <c r="U318" s="10">
        <f>VLOOKUP(C318,Spisok!$A$5:$AC$1630,23,0)</f>
        <v>0</v>
      </c>
      <c r="V318" s="18">
        <f>VLOOKUP(C318,Spisok!$A$5:$AC$1630,25,0)</f>
        <v>0</v>
      </c>
      <c r="W318" s="16">
        <f>COUNTIFS(M318:V318,"&gt;0")</f>
        <v>0</v>
      </c>
    </row>
    <row r="319" spans="1:23" ht="12.75" customHeight="1">
      <c r="A319" s="13">
        <v>315</v>
      </c>
      <c r="B319" s="13">
        <v>146</v>
      </c>
      <c r="C319" s="46" t="s">
        <v>1238</v>
      </c>
      <c r="D319" s="46"/>
      <c r="E319" s="65">
        <f>VLOOKUP(C319,Spisok!$A$1:$AA$7829,5,0)</f>
        <v>1308.8480487483082</v>
      </c>
      <c r="F319" s="43">
        <f>VLOOKUP(C319,Spisok!$A$1:$AA$7829,2,0)</f>
        <v>0</v>
      </c>
      <c r="G319" s="44" t="str">
        <f>VLOOKUP(C319,Spisok!$A$1:$AA$7829,4,0)</f>
        <v>LAT</v>
      </c>
      <c r="H319" s="10"/>
      <c r="I319" s="10"/>
      <c r="J319" s="10">
        <v>35.931897749784781</v>
      </c>
      <c r="K319" s="10">
        <f>LARGE(M319:V319,1)+LARGE(M319:V319,2)+LARGE(M319:V319,3)+LARGE(M319:V319,4)+LARGE(M319:V319,5)</f>
        <v>9.582496593697817</v>
      </c>
      <c r="L319" s="5">
        <f>SUM(H319:K319)</f>
        <v>45.5143943434826</v>
      </c>
      <c r="M319" s="10">
        <f>VLOOKUP(C319,Spisok!$A$5:$AC$1630,7,0)</f>
        <v>0</v>
      </c>
      <c r="N319" s="10">
        <f>VLOOKUP(C319,Spisok!$A$5:$AC$1630,9,0)</f>
        <v>9.582496593697817</v>
      </c>
      <c r="O319" s="10">
        <f>VLOOKUP(C319,Spisok!$A$5:$AC$1630,11,0)</f>
        <v>0</v>
      </c>
      <c r="P319" s="10">
        <f>VLOOKUP(C319,Spisok!$A$5:$AC$1630,13,0)</f>
        <v>0</v>
      </c>
      <c r="Q319" s="10">
        <f>VLOOKUP(C319,Spisok!$A$5:$AC$1630,15,0)</f>
        <v>0</v>
      </c>
      <c r="R319" s="10">
        <f>VLOOKUP(C319,Spisok!$A$5:$AC$1630,17,0)</f>
        <v>0</v>
      </c>
      <c r="S319" s="10">
        <f>VLOOKUP(C319,Spisok!$A$5:$AC$1630,19,0)</f>
        <v>0</v>
      </c>
      <c r="T319" s="10">
        <f>VLOOKUP(C319,Spisok!$A$5:$AC$1630,21,0)</f>
        <v>0</v>
      </c>
      <c r="U319" s="10">
        <f>VLOOKUP(C319,Spisok!$A$5:$AC$1630,23,0)</f>
        <v>0</v>
      </c>
      <c r="V319" s="18">
        <f>VLOOKUP(C319,Spisok!$A$5:$AC$1630,25,0)</f>
        <v>0</v>
      </c>
      <c r="W319" s="16">
        <f>COUNTIFS(M319:V319,"&gt;0")</f>
        <v>1</v>
      </c>
    </row>
    <row r="320" spans="1:23" ht="12.75" customHeight="1">
      <c r="A320" s="13">
        <v>316</v>
      </c>
      <c r="B320" s="13"/>
      <c r="C320" s="60" t="s">
        <v>813</v>
      </c>
      <c r="D320" s="60"/>
      <c r="E320" s="65">
        <f>VLOOKUP(C320,Spisok!$A$1:$AA$7829,5,0)</f>
        <v>1119.1243700889327</v>
      </c>
      <c r="F320" s="43">
        <f>VLOOKUP(C320,Spisok!$A$1:$AA$7829,2,0)</f>
        <v>0</v>
      </c>
      <c r="G320" s="8" t="str">
        <f>VLOOKUP(C320,Spisok!$A$1:$AA$7829,4,0)</f>
        <v>EST</v>
      </c>
      <c r="H320" s="10">
        <v>40.579253513195702</v>
      </c>
      <c r="I320" s="10">
        <v>3.8640338680667656</v>
      </c>
      <c r="J320" s="10">
        <v>1.0494490406736141</v>
      </c>
      <c r="K320" s="10">
        <f>LARGE(M320:V320,1)+LARGE(M320:V320,2)+LARGE(M320:V320,3)+LARGE(M320:V320,4)+LARGE(M320:V320,5)</f>
        <v>0</v>
      </c>
      <c r="L320" s="5">
        <f>SUM(H320:K320)</f>
        <v>45.49273642193608</v>
      </c>
      <c r="M320" s="10">
        <f>VLOOKUP(C320,Spisok!$A$5:$AC$1630,7,0)</f>
        <v>0</v>
      </c>
      <c r="N320" s="10">
        <f>VLOOKUP(C320,Spisok!$A$5:$AC$1630,9,0)</f>
        <v>0</v>
      </c>
      <c r="O320" s="10">
        <f>VLOOKUP(C320,Spisok!$A$5:$AC$1630,11,0)</f>
        <v>0</v>
      </c>
      <c r="P320" s="10">
        <f>VLOOKUP(C320,Spisok!$A$5:$AC$1630,13,0)</f>
        <v>0</v>
      </c>
      <c r="Q320" s="10">
        <f>VLOOKUP(C320,Spisok!$A$5:$AC$1630,15,0)</f>
        <v>0</v>
      </c>
      <c r="R320" s="10">
        <f>VLOOKUP(C320,Spisok!$A$5:$AC$1630,17,0)</f>
        <v>0</v>
      </c>
      <c r="S320" s="10">
        <f>VLOOKUP(C320,Spisok!$A$5:$AC$1630,19,0)</f>
        <v>0</v>
      </c>
      <c r="T320" s="10">
        <f>VLOOKUP(C320,Spisok!$A$5:$AC$1630,21,0)</f>
        <v>0</v>
      </c>
      <c r="U320" s="10">
        <f>VLOOKUP(C320,Spisok!$A$5:$AC$1630,23,0)</f>
        <v>0</v>
      </c>
      <c r="V320" s="18">
        <f>VLOOKUP(C320,Spisok!$A$5:$AC$1630,25,0)</f>
        <v>0</v>
      </c>
      <c r="W320" s="16">
        <f>COUNTIFS(M320:V320,"&gt;0")</f>
        <v>0</v>
      </c>
    </row>
    <row r="321" spans="1:23" ht="12.75" customHeight="1">
      <c r="A321" s="13">
        <v>317</v>
      </c>
      <c r="B321" s="13"/>
      <c r="C321" s="46" t="s">
        <v>1116</v>
      </c>
      <c r="D321" s="46"/>
      <c r="E321" s="69">
        <f>VLOOKUP(C321,Spisok!$A$1:$AA$7829,5,0)</f>
        <v>1263.4897824169027</v>
      </c>
      <c r="F321" s="43">
        <f>VLOOKUP(C321,Spisok!$A$1:$AA$7829,2,0)</f>
        <v>0</v>
      </c>
      <c r="G321" s="44" t="str">
        <f>VLOOKUP(C321,Spisok!$A$1:$AA$7829,4,0)</f>
        <v>USA</v>
      </c>
      <c r="H321" s="10"/>
      <c r="I321" s="10">
        <v>45.339373464373466</v>
      </c>
      <c r="J321" s="10">
        <v>0</v>
      </c>
      <c r="K321" s="10">
        <f>LARGE(M321:V321,1)+LARGE(M321:V321,2)+LARGE(M321:V321,3)+LARGE(M321:V321,4)+LARGE(M321:V321,5)</f>
        <v>0</v>
      </c>
      <c r="L321" s="5">
        <f>SUM(H321:K321)</f>
        <v>45.339373464373466</v>
      </c>
      <c r="M321" s="10">
        <f>VLOOKUP(C321,Spisok!$A$5:$AC$1630,7,0)</f>
        <v>0</v>
      </c>
      <c r="N321" s="10">
        <f>VLOOKUP(C321,Spisok!$A$5:$AC$1630,9,0)</f>
        <v>0</v>
      </c>
      <c r="O321" s="10">
        <f>VLOOKUP(C321,Spisok!$A$5:$AC$1630,11,0)</f>
        <v>0</v>
      </c>
      <c r="P321" s="10">
        <f>VLOOKUP(C321,Spisok!$A$5:$AC$1630,13,0)</f>
        <v>0</v>
      </c>
      <c r="Q321" s="10">
        <f>VLOOKUP(C321,Spisok!$A$5:$AC$1630,15,0)</f>
        <v>0</v>
      </c>
      <c r="R321" s="10">
        <f>VLOOKUP(C321,Spisok!$A$5:$AC$1630,17,0)</f>
        <v>0</v>
      </c>
      <c r="S321" s="10">
        <f>VLOOKUP(C321,Spisok!$A$5:$AC$1630,19,0)</f>
        <v>0</v>
      </c>
      <c r="T321" s="10">
        <f>VLOOKUP(C321,Spisok!$A$5:$AC$1630,21,0)</f>
        <v>0</v>
      </c>
      <c r="U321" s="10">
        <f>VLOOKUP(C321,Spisok!$A$5:$AC$1630,23,0)</f>
        <v>0</v>
      </c>
      <c r="V321" s="18">
        <f>VLOOKUP(C321,Spisok!$A$5:$AC$1630,25,0)</f>
        <v>0</v>
      </c>
      <c r="W321" s="16">
        <f>COUNTIFS(M321:V321,"&gt;0")</f>
        <v>0</v>
      </c>
    </row>
    <row r="322" spans="1:23" s="28" customFormat="1" ht="12.75" customHeight="1">
      <c r="A322" s="13">
        <v>318</v>
      </c>
      <c r="B322" s="13"/>
      <c r="C322" s="46" t="s">
        <v>1093</v>
      </c>
      <c r="D322" s="46"/>
      <c r="E322" s="69">
        <f>VLOOKUP(C322,Spisok!$A$1:$AA$7829,5,0)</f>
        <v>1221.3571804084113</v>
      </c>
      <c r="F322" s="43">
        <f>VLOOKUP(C322,Spisok!$A$1:$AA$7829,2,0)</f>
        <v>0</v>
      </c>
      <c r="G322" s="44" t="str">
        <f>VLOOKUP(C322,Spisok!$A$1:$AA$7829,4,0)</f>
        <v>GBR</v>
      </c>
      <c r="H322" s="10">
        <v>30.031969309462916</v>
      </c>
      <c r="I322" s="10">
        <v>15.263089176132656</v>
      </c>
      <c r="J322" s="10">
        <v>0</v>
      </c>
      <c r="K322" s="10">
        <f>LARGE(M322:V322,1)+LARGE(M322:V322,2)+LARGE(M322:V322,3)+LARGE(M322:V322,4)+LARGE(M322:V322,5)</f>
        <v>0</v>
      </c>
      <c r="L322" s="5">
        <f>SUM(H322:K322)</f>
        <v>45.295058485595575</v>
      </c>
      <c r="M322" s="10">
        <f>VLOOKUP(C322,Spisok!$A$5:$AC$1630,7,0)</f>
        <v>0</v>
      </c>
      <c r="N322" s="10">
        <f>VLOOKUP(C322,Spisok!$A$5:$AC$1630,9,0)</f>
        <v>0</v>
      </c>
      <c r="O322" s="10">
        <f>VLOOKUP(C322,Spisok!$A$5:$AC$1630,11,0)</f>
        <v>0</v>
      </c>
      <c r="P322" s="10">
        <f>VLOOKUP(C322,Spisok!$A$5:$AC$1630,13,0)</f>
        <v>0</v>
      </c>
      <c r="Q322" s="10">
        <f>VLOOKUP(C322,Spisok!$A$5:$AC$1630,15,0)</f>
        <v>0</v>
      </c>
      <c r="R322" s="10">
        <f>VLOOKUP(C322,Spisok!$A$5:$AC$1630,17,0)</f>
        <v>0</v>
      </c>
      <c r="S322" s="10">
        <f>VLOOKUP(C322,Spisok!$A$5:$AC$1630,19,0)</f>
        <v>0</v>
      </c>
      <c r="T322" s="10">
        <f>VLOOKUP(C322,Spisok!$A$5:$AC$1630,21,0)</f>
        <v>0</v>
      </c>
      <c r="U322" s="10">
        <f>VLOOKUP(C322,Spisok!$A$5:$AC$1630,23,0)</f>
        <v>0</v>
      </c>
      <c r="V322" s="18">
        <f>VLOOKUP(C322,Spisok!$A$5:$AC$1630,25,0)</f>
        <v>0</v>
      </c>
      <c r="W322" s="16">
        <f>COUNTIFS(M322:V322,"&gt;0")</f>
        <v>0</v>
      </c>
    </row>
    <row r="323" spans="1:23" s="28" customFormat="1" ht="12.75" customHeight="1">
      <c r="A323" s="13">
        <v>319</v>
      </c>
      <c r="B323" s="13"/>
      <c r="C323" s="46" t="s">
        <v>97</v>
      </c>
      <c r="D323" s="46"/>
      <c r="E323" s="65">
        <f>VLOOKUP(C323,Spisok!$A$1:$AA$7829,5,0)</f>
        <v>1719.3993378946661</v>
      </c>
      <c r="F323" s="43">
        <f>VLOOKUP(C323,Spisok!$A$1:$AA$7829,2,0)</f>
        <v>0</v>
      </c>
      <c r="G323" s="44" t="str">
        <f>VLOOKUP(C323,Spisok!$A$1:$AA$7829,4,0)</f>
        <v>EST</v>
      </c>
      <c r="H323" s="10"/>
      <c r="I323" s="10"/>
      <c r="J323" s="10">
        <v>45.276731382208048</v>
      </c>
      <c r="K323" s="10">
        <f>LARGE(M323:V323,1)+LARGE(M323:V323,2)+LARGE(M323:V323,3)+LARGE(M323:V323,4)+LARGE(M323:V323,5)</f>
        <v>0</v>
      </c>
      <c r="L323" s="5">
        <f>SUM(H323:K323)</f>
        <v>45.276731382208048</v>
      </c>
      <c r="M323" s="10">
        <f>VLOOKUP(C323,Spisok!$A$5:$AC$1630,7,0)</f>
        <v>0</v>
      </c>
      <c r="N323" s="10">
        <f>VLOOKUP(C323,Spisok!$A$5:$AC$1630,9,0)</f>
        <v>0</v>
      </c>
      <c r="O323" s="10">
        <f>VLOOKUP(C323,Spisok!$A$5:$AC$1630,11,0)</f>
        <v>0</v>
      </c>
      <c r="P323" s="10">
        <f>VLOOKUP(C323,Spisok!$A$5:$AC$1630,13,0)</f>
        <v>0</v>
      </c>
      <c r="Q323" s="10">
        <f>VLOOKUP(C323,Spisok!$A$5:$AC$1630,15,0)</f>
        <v>0</v>
      </c>
      <c r="R323" s="10">
        <f>VLOOKUP(C323,Spisok!$A$5:$AC$1630,17,0)</f>
        <v>0</v>
      </c>
      <c r="S323" s="10">
        <f>VLOOKUP(C323,Spisok!$A$5:$AC$1630,19,0)</f>
        <v>0</v>
      </c>
      <c r="T323" s="10">
        <f>VLOOKUP(C323,Spisok!$A$5:$AC$1630,21,0)</f>
        <v>0</v>
      </c>
      <c r="U323" s="10">
        <f>VLOOKUP(C323,Spisok!$A$5:$AC$1630,23,0)</f>
        <v>0</v>
      </c>
      <c r="V323" s="18">
        <f>VLOOKUP(C323,Spisok!$A$5:$AC$1630,25,0)</f>
        <v>0</v>
      </c>
      <c r="W323" s="16">
        <f>COUNTIFS(M323:V323,"&gt;0")</f>
        <v>0</v>
      </c>
    </row>
    <row r="324" spans="1:23" s="28" customFormat="1" ht="12.75" customHeight="1">
      <c r="A324" s="13">
        <v>320</v>
      </c>
      <c r="B324" s="13"/>
      <c r="C324" s="60" t="s">
        <v>657</v>
      </c>
      <c r="D324" s="60" t="s">
        <v>396</v>
      </c>
      <c r="E324" s="65">
        <f>VLOOKUP(C324,Spisok!$A$1:$AA$7829,5,0)</f>
        <v>1410.1799321956421</v>
      </c>
      <c r="F324" s="43">
        <f>VLOOKUP(C324,Spisok!$A$1:$AA$7829,2,0)</f>
        <v>0</v>
      </c>
      <c r="G324" s="44" t="str">
        <f>VLOOKUP(C324,Spisok!$A$1:$AA$7829,4,0)</f>
        <v>USA</v>
      </c>
      <c r="H324" s="10">
        <v>17.733026533345342</v>
      </c>
      <c r="I324" s="10">
        <v>0</v>
      </c>
      <c r="J324" s="10">
        <v>27.437641723356013</v>
      </c>
      <c r="K324" s="10">
        <f>LARGE(M324:V324,1)+LARGE(M324:V324,2)+LARGE(M324:V324,3)+LARGE(M324:V324,4)+LARGE(M324:V324,5)</f>
        <v>0</v>
      </c>
      <c r="L324" s="5">
        <f>SUM(H324:K324)</f>
        <v>45.170668256701354</v>
      </c>
      <c r="M324" s="10">
        <f>VLOOKUP(C324,Spisok!$A$5:$AC$1630,7,0)</f>
        <v>0</v>
      </c>
      <c r="N324" s="10">
        <f>VLOOKUP(C324,Spisok!$A$5:$AC$1630,9,0)</f>
        <v>0</v>
      </c>
      <c r="O324" s="10">
        <f>VLOOKUP(C324,Spisok!$A$5:$AC$1630,11,0)</f>
        <v>0</v>
      </c>
      <c r="P324" s="10">
        <f>VLOOKUP(C324,Spisok!$A$5:$AC$1630,13,0)</f>
        <v>0</v>
      </c>
      <c r="Q324" s="10">
        <f>VLOOKUP(C324,Spisok!$A$5:$AC$1630,15,0)</f>
        <v>0</v>
      </c>
      <c r="R324" s="10">
        <f>VLOOKUP(C324,Spisok!$A$5:$AC$1630,17,0)</f>
        <v>0</v>
      </c>
      <c r="S324" s="10">
        <f>VLOOKUP(C324,Spisok!$A$5:$AC$1630,19,0)</f>
        <v>0</v>
      </c>
      <c r="T324" s="10">
        <f>VLOOKUP(C324,Spisok!$A$5:$AC$1630,21,0)</f>
        <v>0</v>
      </c>
      <c r="U324" s="10">
        <f>VLOOKUP(C324,Spisok!$A$5:$AC$1630,23,0)</f>
        <v>0</v>
      </c>
      <c r="V324" s="18">
        <f>VLOOKUP(C324,Spisok!$A$5:$AC$1630,25,0)</f>
        <v>0</v>
      </c>
      <c r="W324" s="16">
        <f>COUNTIFS(M324:V324,"&gt;0")</f>
        <v>0</v>
      </c>
    </row>
    <row r="325" spans="1:23" s="28" customFormat="1" ht="12.75" customHeight="1">
      <c r="A325" s="13">
        <v>321</v>
      </c>
      <c r="B325" s="13"/>
      <c r="C325" s="46" t="s">
        <v>1139</v>
      </c>
      <c r="D325" s="46"/>
      <c r="E325" s="65">
        <f>VLOOKUP(C325,Spisok!$A$1:$AA$7829,5,0)</f>
        <v>1308</v>
      </c>
      <c r="F325" s="43">
        <f>VLOOKUP(C325,Spisok!$A$1:$AA$7829,2,0)</f>
        <v>0</v>
      </c>
      <c r="G325" s="44" t="str">
        <f>VLOOKUP(C325,Spisok!$A$1:$AA$7829,4,0)</f>
        <v>LAT</v>
      </c>
      <c r="H325" s="10"/>
      <c r="I325" s="10">
        <v>30.743430480558825</v>
      </c>
      <c r="J325" s="10">
        <v>13.836740586759435</v>
      </c>
      <c r="K325" s="10">
        <f>LARGE(M325:V325,1)+LARGE(M325:V325,2)+LARGE(M325:V325,3)+LARGE(M325:V325,4)+LARGE(M325:V325,5)</f>
        <v>0</v>
      </c>
      <c r="L325" s="5">
        <f>SUM(H325:K325)</f>
        <v>44.580171067318261</v>
      </c>
      <c r="M325" s="10">
        <f>VLOOKUP(C325,Spisok!$A$5:$AC$1630,7,0)</f>
        <v>0</v>
      </c>
      <c r="N325" s="10">
        <f>VLOOKUP(C325,Spisok!$A$5:$AC$1630,9,0)</f>
        <v>0</v>
      </c>
      <c r="O325" s="10">
        <f>VLOOKUP(C325,Spisok!$A$5:$AC$1630,11,0)</f>
        <v>0</v>
      </c>
      <c r="P325" s="10">
        <f>VLOOKUP(C325,Spisok!$A$5:$AC$1630,13,0)</f>
        <v>0</v>
      </c>
      <c r="Q325" s="10">
        <f>VLOOKUP(C325,Spisok!$A$5:$AC$1630,15,0)</f>
        <v>0</v>
      </c>
      <c r="R325" s="10">
        <f>VLOOKUP(C325,Spisok!$A$5:$AC$1630,17,0)</f>
        <v>0</v>
      </c>
      <c r="S325" s="10">
        <f>VLOOKUP(C325,Spisok!$A$5:$AC$1630,19,0)</f>
        <v>0</v>
      </c>
      <c r="T325" s="10">
        <f>VLOOKUP(C325,Spisok!$A$5:$AC$1630,21,0)</f>
        <v>0</v>
      </c>
      <c r="U325" s="10">
        <f>VLOOKUP(C325,Spisok!$A$5:$AC$1630,23,0)</f>
        <v>0</v>
      </c>
      <c r="V325" s="18">
        <f>VLOOKUP(C325,Spisok!$A$5:$AC$1630,25,0)</f>
        <v>0</v>
      </c>
      <c r="W325" s="16">
        <f>COUNTIFS(M325:V325,"&gt;0")</f>
        <v>0</v>
      </c>
    </row>
    <row r="326" spans="1:23" s="28" customFormat="1" ht="12.75" customHeight="1">
      <c r="A326" s="13">
        <v>322</v>
      </c>
      <c r="B326" s="13">
        <v>130</v>
      </c>
      <c r="C326" s="46" t="s">
        <v>1128</v>
      </c>
      <c r="D326" s="46"/>
      <c r="E326" s="65">
        <f>VLOOKUP(C326,Spisok!$A$1:$AA$7829,5,0)</f>
        <v>1305.5820628676106</v>
      </c>
      <c r="F326" s="43">
        <f>VLOOKUP(C326,Spisok!$A$1:$AA$7829,2,0)</f>
        <v>0</v>
      </c>
      <c r="G326" s="44" t="str">
        <f>VLOOKUP(C326,Spisok!$A$1:$AA$7829,4,0)</f>
        <v>LAT</v>
      </c>
      <c r="H326" s="10"/>
      <c r="I326" s="10">
        <v>13.158270991917334</v>
      </c>
      <c r="J326" s="10">
        <v>13.881265568654365</v>
      </c>
      <c r="K326" s="10">
        <f>LARGE(M326:V326,1)+LARGE(M326:V326,2)+LARGE(M326:V326,3)+LARGE(M326:V326,4)+LARGE(M326:V326,5)</f>
        <v>16.070773257441338</v>
      </c>
      <c r="L326" s="5">
        <f>SUM(H326:K326)</f>
        <v>43.110309818013036</v>
      </c>
      <c r="M326" s="10">
        <f>VLOOKUP(C326,Spisok!$A$5:$AC$1630,7,0)</f>
        <v>0</v>
      </c>
      <c r="N326" s="10">
        <f>VLOOKUP(C326,Spisok!$A$5:$AC$1630,9,0)</f>
        <v>16.070773257441338</v>
      </c>
      <c r="O326" s="10">
        <f>VLOOKUP(C326,Spisok!$A$5:$AC$1630,11,0)</f>
        <v>0</v>
      </c>
      <c r="P326" s="10">
        <f>VLOOKUP(C326,Spisok!$A$5:$AC$1630,13,0)</f>
        <v>0</v>
      </c>
      <c r="Q326" s="10">
        <f>VLOOKUP(C326,Spisok!$A$5:$AC$1630,15,0)</f>
        <v>0</v>
      </c>
      <c r="R326" s="10">
        <f>VLOOKUP(C326,Spisok!$A$5:$AC$1630,17,0)</f>
        <v>0</v>
      </c>
      <c r="S326" s="10">
        <f>VLOOKUP(C326,Spisok!$A$5:$AC$1630,19,0)</f>
        <v>0</v>
      </c>
      <c r="T326" s="10">
        <f>VLOOKUP(C326,Spisok!$A$5:$AC$1630,21,0)</f>
        <v>0</v>
      </c>
      <c r="U326" s="10">
        <f>VLOOKUP(C326,Spisok!$A$5:$AC$1630,23,0)</f>
        <v>0</v>
      </c>
      <c r="V326" s="18">
        <f>VLOOKUP(C326,Spisok!$A$5:$AC$1630,25,0)</f>
        <v>0</v>
      </c>
      <c r="W326" s="16">
        <f>COUNTIFS(M326:V326,"&gt;0")</f>
        <v>1</v>
      </c>
    </row>
    <row r="327" spans="1:23" s="28" customFormat="1" ht="12.75" customHeight="1">
      <c r="A327" s="13">
        <v>323</v>
      </c>
      <c r="B327" s="13"/>
      <c r="C327" s="60" t="s">
        <v>966</v>
      </c>
      <c r="D327" s="60"/>
      <c r="E327" s="65">
        <f>VLOOKUP(C327,Spisok!$A$1:$AA$7829,5,0)</f>
        <v>1343.225672254704</v>
      </c>
      <c r="F327" s="43">
        <f>VLOOKUP(C327,Spisok!$A$1:$AA$7829,2,0)</f>
        <v>0</v>
      </c>
      <c r="G327" s="8" t="str">
        <f>VLOOKUP(C327,Spisok!$A$1:$AA$7829,4,0)</f>
        <v>POL</v>
      </c>
      <c r="H327" s="10">
        <v>14.045830202854997</v>
      </c>
      <c r="I327" s="10">
        <v>7.9346399137692343</v>
      </c>
      <c r="J327" s="10">
        <v>20.912489159687201</v>
      </c>
      <c r="K327" s="10">
        <f>LARGE(M327:V327,1)+LARGE(M327:V327,2)+LARGE(M327:V327,3)+LARGE(M327:V327,4)+LARGE(M327:V327,5)</f>
        <v>0</v>
      </c>
      <c r="L327" s="5">
        <f>SUM(H327:K327)</f>
        <v>42.89295927631143</v>
      </c>
      <c r="M327" s="10">
        <f>VLOOKUP(C327,Spisok!$A$5:$AC$1630,7,0)</f>
        <v>0</v>
      </c>
      <c r="N327" s="10">
        <f>VLOOKUP(C327,Spisok!$A$5:$AC$1630,9,0)</f>
        <v>0</v>
      </c>
      <c r="O327" s="10">
        <f>VLOOKUP(C327,Spisok!$A$5:$AC$1630,11,0)</f>
        <v>0</v>
      </c>
      <c r="P327" s="10">
        <f>VLOOKUP(C327,Spisok!$A$5:$AC$1630,13,0)</f>
        <v>0</v>
      </c>
      <c r="Q327" s="10">
        <f>VLOOKUP(C327,Spisok!$A$5:$AC$1630,15,0)</f>
        <v>0</v>
      </c>
      <c r="R327" s="10">
        <f>VLOOKUP(C327,Spisok!$A$5:$AC$1630,17,0)</f>
        <v>0</v>
      </c>
      <c r="S327" s="10">
        <f>VLOOKUP(C327,Spisok!$A$5:$AC$1630,19,0)</f>
        <v>0</v>
      </c>
      <c r="T327" s="10">
        <f>VLOOKUP(C327,Spisok!$A$5:$AC$1630,21,0)</f>
        <v>0</v>
      </c>
      <c r="U327" s="10">
        <f>VLOOKUP(C327,Spisok!$A$5:$AC$1630,23,0)</f>
        <v>0</v>
      </c>
      <c r="V327" s="18">
        <f>VLOOKUP(C327,Spisok!$A$5:$AC$1630,25,0)</f>
        <v>0</v>
      </c>
      <c r="W327" s="16">
        <f>COUNTIFS(M327:V327,"&gt;0")</f>
        <v>0</v>
      </c>
    </row>
    <row r="328" spans="1:23" s="28" customFormat="1" ht="12.75" customHeight="1">
      <c r="A328" s="13">
        <v>324</v>
      </c>
      <c r="B328" s="13"/>
      <c r="C328" s="46" t="s">
        <v>1114</v>
      </c>
      <c r="D328" s="46"/>
      <c r="E328" s="69">
        <f>VLOOKUP(C328,Spisok!$A$1:$AA$7829,5,0)</f>
        <v>1240.4160088255471</v>
      </c>
      <c r="F328" s="43">
        <f>VLOOKUP(C328,Spisok!$A$1:$AA$7829,2,0)</f>
        <v>0</v>
      </c>
      <c r="G328" s="44" t="str">
        <f>VLOOKUP(C328,Spisok!$A$1:$AA$7829,4,0)</f>
        <v>USA</v>
      </c>
      <c r="H328" s="10"/>
      <c r="I328" s="10">
        <v>41.798576069675811</v>
      </c>
      <c r="J328" s="10">
        <v>0</v>
      </c>
      <c r="K328" s="10">
        <f>LARGE(M328:V328,1)+LARGE(M328:V328,2)+LARGE(M328:V328,3)+LARGE(M328:V328,4)+LARGE(M328:V328,5)</f>
        <v>0</v>
      </c>
      <c r="L328" s="5">
        <f>SUM(H328:K328)</f>
        <v>41.798576069675811</v>
      </c>
      <c r="M328" s="10">
        <f>VLOOKUP(C328,Spisok!$A$5:$AC$1630,7,0)</f>
        <v>0</v>
      </c>
      <c r="N328" s="10">
        <f>VLOOKUP(C328,Spisok!$A$5:$AC$1630,9,0)</f>
        <v>0</v>
      </c>
      <c r="O328" s="10">
        <f>VLOOKUP(C328,Spisok!$A$5:$AC$1630,11,0)</f>
        <v>0</v>
      </c>
      <c r="P328" s="10">
        <f>VLOOKUP(C328,Spisok!$A$5:$AC$1630,13,0)</f>
        <v>0</v>
      </c>
      <c r="Q328" s="10">
        <f>VLOOKUP(C328,Spisok!$A$5:$AC$1630,15,0)</f>
        <v>0</v>
      </c>
      <c r="R328" s="10">
        <f>VLOOKUP(C328,Spisok!$A$5:$AC$1630,17,0)</f>
        <v>0</v>
      </c>
      <c r="S328" s="10">
        <f>VLOOKUP(C328,Spisok!$A$5:$AC$1630,19,0)</f>
        <v>0</v>
      </c>
      <c r="T328" s="10">
        <f>VLOOKUP(C328,Spisok!$A$5:$AC$1630,21,0)</f>
        <v>0</v>
      </c>
      <c r="U328" s="10">
        <f>VLOOKUP(C328,Spisok!$A$5:$AC$1630,23,0)</f>
        <v>0</v>
      </c>
      <c r="V328" s="18">
        <f>VLOOKUP(C328,Spisok!$A$5:$AC$1630,25,0)</f>
        <v>0</v>
      </c>
      <c r="W328" s="16">
        <f>COUNTIFS(M328:V328,"&gt;0")</f>
        <v>0</v>
      </c>
    </row>
    <row r="329" spans="1:23" s="28" customFormat="1" ht="12.75" customHeight="1">
      <c r="A329" s="13">
        <v>325</v>
      </c>
      <c r="B329" s="13"/>
      <c r="C329" s="46" t="s">
        <v>1229</v>
      </c>
      <c r="D329" s="46"/>
      <c r="E329" s="65">
        <f>VLOOKUP(C329,Spisok!$A$1:$AA$7829,5,0)</f>
        <v>1356</v>
      </c>
      <c r="F329" s="43">
        <f>VLOOKUP(C329,Spisok!$A$1:$AA$7829,2,0)</f>
        <v>0</v>
      </c>
      <c r="G329" s="44" t="str">
        <f>VLOOKUP(C329,Spisok!$A$1:$AA$7829,4,0)</f>
        <v>LAT</v>
      </c>
      <c r="H329" s="10"/>
      <c r="I329" s="10"/>
      <c r="J329" s="10">
        <v>41.26801341391203</v>
      </c>
      <c r="K329" s="10">
        <f>LARGE(M329:V329,1)+LARGE(M329:V329,2)+LARGE(M329:V329,3)+LARGE(M329:V329,4)+LARGE(M329:V329,5)</f>
        <v>0</v>
      </c>
      <c r="L329" s="5">
        <f>SUM(H329:K329)</f>
        <v>41.26801341391203</v>
      </c>
      <c r="M329" s="10">
        <f>VLOOKUP(C329,Spisok!$A$5:$AC$1630,7,0)</f>
        <v>0</v>
      </c>
      <c r="N329" s="10">
        <f>VLOOKUP(C329,Spisok!$A$5:$AC$1630,9,0)</f>
        <v>0</v>
      </c>
      <c r="O329" s="10">
        <f>VLOOKUP(C329,Spisok!$A$5:$AC$1630,11,0)</f>
        <v>0</v>
      </c>
      <c r="P329" s="10">
        <f>VLOOKUP(C329,Spisok!$A$5:$AC$1630,13,0)</f>
        <v>0</v>
      </c>
      <c r="Q329" s="10">
        <f>VLOOKUP(C329,Spisok!$A$5:$AC$1630,15,0)</f>
        <v>0</v>
      </c>
      <c r="R329" s="10">
        <f>VLOOKUP(C329,Spisok!$A$5:$AC$1630,17,0)</f>
        <v>0</v>
      </c>
      <c r="S329" s="10">
        <f>VLOOKUP(C329,Spisok!$A$5:$AC$1630,19,0)</f>
        <v>0</v>
      </c>
      <c r="T329" s="10">
        <f>VLOOKUP(C329,Spisok!$A$5:$AC$1630,21,0)</f>
        <v>0</v>
      </c>
      <c r="U329" s="10">
        <f>VLOOKUP(C329,Spisok!$A$5:$AC$1630,23,0)</f>
        <v>0</v>
      </c>
      <c r="V329" s="18">
        <f>VLOOKUP(C329,Spisok!$A$5:$AC$1630,25,0)</f>
        <v>0</v>
      </c>
      <c r="W329" s="16">
        <f>COUNTIFS(M329:V329,"&gt;0")</f>
        <v>0</v>
      </c>
    </row>
    <row r="330" spans="1:23" s="28" customFormat="1" ht="12.75" customHeight="1">
      <c r="A330" s="13">
        <v>326</v>
      </c>
      <c r="B330" s="13"/>
      <c r="C330" s="60" t="s">
        <v>23</v>
      </c>
      <c r="D330" s="60" t="s">
        <v>245</v>
      </c>
      <c r="E330" s="65">
        <f>VLOOKUP(C330,Spisok!$A$1:$AA$7829,5,0)</f>
        <v>1383.1122710472739</v>
      </c>
      <c r="F330" s="43" t="str">
        <f>VLOOKUP(C330,Spisok!$A$1:$AA$7829,2,0)</f>
        <v>IM</v>
      </c>
      <c r="G330" s="44" t="str">
        <f>VLOOKUP(C330,Spisok!$A$1:$AA$7829,4,0)</f>
        <v>EST</v>
      </c>
      <c r="H330" s="10">
        <v>7.8447596280993634</v>
      </c>
      <c r="I330" s="10">
        <v>8.7184035476718389</v>
      </c>
      <c r="J330" s="10">
        <v>24.669483440098134</v>
      </c>
      <c r="K330" s="10">
        <f>LARGE(M330:V330,1)+LARGE(M330:V330,2)+LARGE(M330:V330,3)+LARGE(M330:V330,4)+LARGE(M330:V330,5)</f>
        <v>0</v>
      </c>
      <c r="L330" s="5">
        <f>SUM(H330:K330)</f>
        <v>41.232646615869335</v>
      </c>
      <c r="M330" s="10">
        <f>VLOOKUP(C330,Spisok!$A$5:$AC$1630,7,0)</f>
        <v>0</v>
      </c>
      <c r="N330" s="10">
        <f>VLOOKUP(C330,Spisok!$A$5:$AC$1630,9,0)</f>
        <v>0</v>
      </c>
      <c r="O330" s="10">
        <f>VLOOKUP(C330,Spisok!$A$5:$AC$1630,11,0)</f>
        <v>0</v>
      </c>
      <c r="P330" s="10">
        <f>VLOOKUP(C330,Spisok!$A$5:$AC$1630,13,0)</f>
        <v>0</v>
      </c>
      <c r="Q330" s="10">
        <f>VLOOKUP(C330,Spisok!$A$5:$AC$1630,15,0)</f>
        <v>0</v>
      </c>
      <c r="R330" s="10">
        <f>VLOOKUP(C330,Spisok!$A$5:$AC$1630,17,0)</f>
        <v>0</v>
      </c>
      <c r="S330" s="10">
        <f>VLOOKUP(C330,Spisok!$A$5:$AC$1630,19,0)</f>
        <v>0</v>
      </c>
      <c r="T330" s="10">
        <f>VLOOKUP(C330,Spisok!$A$5:$AC$1630,21,0)</f>
        <v>0</v>
      </c>
      <c r="U330" s="10">
        <f>VLOOKUP(C330,Spisok!$A$5:$AC$1630,23,0)</f>
        <v>0</v>
      </c>
      <c r="V330" s="18">
        <f>VLOOKUP(C330,Spisok!$A$5:$AC$1630,25,0)</f>
        <v>0</v>
      </c>
      <c r="W330" s="16">
        <f>COUNTIFS(M330:V330,"&gt;0")</f>
        <v>0</v>
      </c>
    </row>
    <row r="331" spans="1:23" s="28" customFormat="1" ht="12.75" customHeight="1">
      <c r="A331" s="13">
        <v>327</v>
      </c>
      <c r="B331" s="13">
        <v>115</v>
      </c>
      <c r="C331" s="46" t="s">
        <v>1215</v>
      </c>
      <c r="D331" s="46"/>
      <c r="E331" s="65">
        <f>VLOOKUP(C331,Spisok!$A$1:$AA$7829,5,0)</f>
        <v>1309.4958142038104</v>
      </c>
      <c r="F331" s="43">
        <f>VLOOKUP(C331,Spisok!$A$1:$AA$7829,2,0)</f>
        <v>0</v>
      </c>
      <c r="G331" s="44" t="str">
        <f>VLOOKUP(C331,Spisok!$A$1:$AA$7829,4,0)</f>
        <v>LAT</v>
      </c>
      <c r="H331" s="10"/>
      <c r="I331" s="10"/>
      <c r="J331" s="10">
        <v>18.722308828355761</v>
      </c>
      <c r="K331" s="10">
        <f>LARGE(M331:V331,1)+LARGE(M331:V331,2)+LARGE(M331:V331,3)+LARGE(M331:V331,4)+LARGE(M331:V331,5)</f>
        <v>22.259891329845171</v>
      </c>
      <c r="L331" s="5">
        <f>SUM(H331:K331)</f>
        <v>40.982200158200932</v>
      </c>
      <c r="M331" s="10">
        <f>VLOOKUP(C331,Spisok!$A$5:$AC$1630,7,0)</f>
        <v>0</v>
      </c>
      <c r="N331" s="10">
        <f>VLOOKUP(C331,Spisok!$A$5:$AC$1630,9,0)</f>
        <v>22.259891329845171</v>
      </c>
      <c r="O331" s="10">
        <f>VLOOKUP(C331,Spisok!$A$5:$AC$1630,11,0)</f>
        <v>0</v>
      </c>
      <c r="P331" s="10">
        <f>VLOOKUP(C331,Spisok!$A$5:$AC$1630,13,0)</f>
        <v>0</v>
      </c>
      <c r="Q331" s="10">
        <f>VLOOKUP(C331,Spisok!$A$5:$AC$1630,15,0)</f>
        <v>0</v>
      </c>
      <c r="R331" s="10">
        <f>VLOOKUP(C331,Spisok!$A$5:$AC$1630,17,0)</f>
        <v>0</v>
      </c>
      <c r="S331" s="10">
        <f>VLOOKUP(C331,Spisok!$A$5:$AC$1630,19,0)</f>
        <v>0</v>
      </c>
      <c r="T331" s="10">
        <f>VLOOKUP(C331,Spisok!$A$5:$AC$1630,21,0)</f>
        <v>0</v>
      </c>
      <c r="U331" s="10">
        <f>VLOOKUP(C331,Spisok!$A$5:$AC$1630,23,0)</f>
        <v>0</v>
      </c>
      <c r="V331" s="18">
        <f>VLOOKUP(C331,Spisok!$A$5:$AC$1630,25,0)</f>
        <v>0</v>
      </c>
      <c r="W331" s="16">
        <f>COUNTIFS(M331:V331,"&gt;0")</f>
        <v>1</v>
      </c>
    </row>
    <row r="332" spans="1:23" s="28" customFormat="1" ht="12.75" customHeight="1">
      <c r="A332" s="13">
        <v>328</v>
      </c>
      <c r="B332" s="13"/>
      <c r="C332" s="46" t="s">
        <v>1159</v>
      </c>
      <c r="D332" s="46"/>
      <c r="E332" s="69">
        <f>VLOOKUP(C332,Spisok!$A$1:$AA$7829,5,0)</f>
        <v>1435.2993648590184</v>
      </c>
      <c r="F332" s="43">
        <f>VLOOKUP(C332,Spisok!$A$1:$AA$7829,2,0)</f>
        <v>0</v>
      </c>
      <c r="G332" s="44" t="str">
        <f>VLOOKUP(C332,Spisok!$A$1:$AA$7829,4,0)</f>
        <v>LAT</v>
      </c>
      <c r="H332" s="10"/>
      <c r="I332" s="10">
        <v>40.625430331263921</v>
      </c>
      <c r="J332" s="10">
        <v>0</v>
      </c>
      <c r="K332" s="10">
        <f>LARGE(M332:V332,1)+LARGE(M332:V332,2)+LARGE(M332:V332,3)+LARGE(M332:V332,4)+LARGE(M332:V332,5)</f>
        <v>0</v>
      </c>
      <c r="L332" s="5">
        <f>SUM(H332:K332)</f>
        <v>40.625430331263921</v>
      </c>
      <c r="M332" s="10">
        <f>VLOOKUP(C332,Spisok!$A$5:$AC$1630,7,0)</f>
        <v>0</v>
      </c>
      <c r="N332" s="10">
        <f>VLOOKUP(C332,Spisok!$A$5:$AC$1630,9,0)</f>
        <v>0</v>
      </c>
      <c r="O332" s="10">
        <f>VLOOKUP(C332,Spisok!$A$5:$AC$1630,11,0)</f>
        <v>0</v>
      </c>
      <c r="P332" s="10">
        <f>VLOOKUP(C332,Spisok!$A$5:$AC$1630,13,0)</f>
        <v>0</v>
      </c>
      <c r="Q332" s="10">
        <f>VLOOKUP(C332,Spisok!$A$5:$AC$1630,15,0)</f>
        <v>0</v>
      </c>
      <c r="R332" s="10">
        <f>VLOOKUP(C332,Spisok!$A$5:$AC$1630,17,0)</f>
        <v>0</v>
      </c>
      <c r="S332" s="10">
        <f>VLOOKUP(C332,Spisok!$A$5:$AC$1630,19,0)</f>
        <v>0</v>
      </c>
      <c r="T332" s="10">
        <f>VLOOKUP(C332,Spisok!$A$5:$AC$1630,21,0)</f>
        <v>0</v>
      </c>
      <c r="U332" s="10">
        <f>VLOOKUP(C332,Spisok!$A$5:$AC$1630,23,0)</f>
        <v>0</v>
      </c>
      <c r="V332" s="18">
        <f>VLOOKUP(C332,Spisok!$A$5:$AC$1630,25,0)</f>
        <v>0</v>
      </c>
      <c r="W332" s="16">
        <f>COUNTIFS(M332:V332,"&gt;0")</f>
        <v>0</v>
      </c>
    </row>
    <row r="333" spans="1:23" s="28" customFormat="1" ht="12.75" customHeight="1">
      <c r="A333" s="13">
        <v>329</v>
      </c>
      <c r="B333" s="13">
        <v>78</v>
      </c>
      <c r="C333" s="46" t="s">
        <v>1271</v>
      </c>
      <c r="D333" s="46"/>
      <c r="E333" s="65">
        <f>VLOOKUP(C333,Spisok!$A$1:$AA$7829,5,0)</f>
        <v>1362.9966678275634</v>
      </c>
      <c r="F333" s="43">
        <f>VLOOKUP(C333,Spisok!$A$1:$AA$7829,2,0)</f>
        <v>0</v>
      </c>
      <c r="G333" s="44">
        <f>VLOOKUP(C333,Spisok!$A$1:$AA$7829,4,0)</f>
        <v>0</v>
      </c>
      <c r="H333" s="10"/>
      <c r="I333" s="10"/>
      <c r="J333" s="10"/>
      <c r="K333" s="10">
        <f>LARGE(M333:V333,1)+LARGE(M333:V333,2)+LARGE(M333:V333,3)+LARGE(M333:V333,4)+LARGE(M333:V333,5)</f>
        <v>40.339515725816049</v>
      </c>
      <c r="L333" s="5">
        <f>SUM(H333:K333)</f>
        <v>40.339515725816049</v>
      </c>
      <c r="M333" s="10">
        <f>VLOOKUP(C333,Spisok!$A$5:$AC$1630,7,0)</f>
        <v>0</v>
      </c>
      <c r="N333" s="10">
        <f>VLOOKUP(C333,Spisok!$A$5:$AC$1630,9,0)</f>
        <v>40.339515725816049</v>
      </c>
      <c r="O333" s="10">
        <f>VLOOKUP(C333,Spisok!$A$5:$AC$1630,11,0)</f>
        <v>0</v>
      </c>
      <c r="P333" s="10">
        <f>VLOOKUP(C333,Spisok!$A$5:$AC$1630,13,0)</f>
        <v>0</v>
      </c>
      <c r="Q333" s="10">
        <f>VLOOKUP(C333,Spisok!$A$5:$AC$1630,15,0)</f>
        <v>0</v>
      </c>
      <c r="R333" s="10">
        <f>VLOOKUP(C333,Spisok!$A$5:$AC$1630,17,0)</f>
        <v>0</v>
      </c>
      <c r="S333" s="10">
        <f>VLOOKUP(C333,Spisok!$A$5:$AC$1630,19,0)</f>
        <v>0</v>
      </c>
      <c r="T333" s="10">
        <f>VLOOKUP(C333,Spisok!$A$5:$AC$1630,21,0)</f>
        <v>0</v>
      </c>
      <c r="U333" s="10">
        <f>VLOOKUP(C333,Spisok!$A$5:$AC$1630,23,0)</f>
        <v>0</v>
      </c>
      <c r="V333" s="18">
        <f>VLOOKUP(C333,Spisok!$A$5:$AC$1630,25,0)</f>
        <v>0</v>
      </c>
      <c r="W333" s="16">
        <f>COUNTIFS(M333:V333,"&gt;0")</f>
        <v>1</v>
      </c>
    </row>
    <row r="334" spans="1:23" s="28" customFormat="1" ht="12.75" customHeight="1">
      <c r="A334" s="13">
        <v>330</v>
      </c>
      <c r="B334" s="13"/>
      <c r="C334" s="60" t="s">
        <v>1183</v>
      </c>
      <c r="D334" s="60"/>
      <c r="E334" s="69">
        <f>VLOOKUP(C334,Spisok!$A$1:$AA$7829,5,0)</f>
        <v>1247.5712660167112</v>
      </c>
      <c r="F334" s="43">
        <f>VLOOKUP(C334,Spisok!$A$1:$AA$7829,2,0)</f>
        <v>0</v>
      </c>
      <c r="G334" s="8" t="str">
        <f>VLOOKUP(C334,Spisok!$A$1:$AA$7829,4,0)</f>
        <v>GBR</v>
      </c>
      <c r="H334" s="10"/>
      <c r="I334" s="10">
        <v>40.059939422923641</v>
      </c>
      <c r="J334" s="10">
        <v>0</v>
      </c>
      <c r="K334" s="10">
        <f>LARGE(M334:V334,1)+LARGE(M334:V334,2)+LARGE(M334:V334,3)+LARGE(M334:V334,4)+LARGE(M334:V334,5)</f>
        <v>0</v>
      </c>
      <c r="L334" s="5">
        <f>SUM(H334:K334)</f>
        <v>40.059939422923641</v>
      </c>
      <c r="M334" s="10">
        <f>VLOOKUP(C334,Spisok!$A$5:$AC$1630,7,0)</f>
        <v>0</v>
      </c>
      <c r="N334" s="10">
        <f>VLOOKUP(C334,Spisok!$A$5:$AC$1630,9,0)</f>
        <v>0</v>
      </c>
      <c r="O334" s="10">
        <f>VLOOKUP(C334,Spisok!$A$5:$AC$1630,11,0)</f>
        <v>0</v>
      </c>
      <c r="P334" s="10">
        <f>VLOOKUP(C334,Spisok!$A$5:$AC$1630,13,0)</f>
        <v>0</v>
      </c>
      <c r="Q334" s="10">
        <f>VLOOKUP(C334,Spisok!$A$5:$AC$1630,15,0)</f>
        <v>0</v>
      </c>
      <c r="R334" s="10">
        <f>VLOOKUP(C334,Spisok!$A$5:$AC$1630,17,0)</f>
        <v>0</v>
      </c>
      <c r="S334" s="10">
        <f>VLOOKUP(C334,Spisok!$A$5:$AC$1630,19,0)</f>
        <v>0</v>
      </c>
      <c r="T334" s="10">
        <f>VLOOKUP(C334,Spisok!$A$5:$AC$1630,21,0)</f>
        <v>0</v>
      </c>
      <c r="U334" s="10">
        <f>VLOOKUP(C334,Spisok!$A$5:$AC$1630,23,0)</f>
        <v>0</v>
      </c>
      <c r="V334" s="18">
        <f>VLOOKUP(C334,Spisok!$A$5:$AC$1630,25,0)</f>
        <v>0</v>
      </c>
      <c r="W334" s="16">
        <f>COUNTIFS(M334:V334,"&gt;0")</f>
        <v>0</v>
      </c>
    </row>
    <row r="335" spans="1:23" s="28" customFormat="1" ht="12.75" customHeight="1">
      <c r="A335" s="13">
        <v>331</v>
      </c>
      <c r="B335" s="13"/>
      <c r="C335" s="46" t="s">
        <v>1017</v>
      </c>
      <c r="D335" s="46"/>
      <c r="E335" s="65">
        <f>VLOOKUP(C335,Spisok!$A$1:$AA$7829,5,0)</f>
        <v>1317.0389131050244</v>
      </c>
      <c r="F335" s="43">
        <f>VLOOKUP(C335,Spisok!$A$1:$AA$7829,2,0)</f>
        <v>0</v>
      </c>
      <c r="G335" s="44" t="str">
        <f>VLOOKUP(C335,Spisok!$A$1:$AA$7829,4,0)</f>
        <v>LAT</v>
      </c>
      <c r="H335" s="10">
        <v>15.941730716190341</v>
      </c>
      <c r="I335" s="10">
        <v>2.4643662254146861</v>
      </c>
      <c r="J335" s="10">
        <v>20.916500379415982</v>
      </c>
      <c r="K335" s="10">
        <f>LARGE(M335:V335,1)+LARGE(M335:V335,2)+LARGE(M335:V335,3)+LARGE(M335:V335,4)+LARGE(M335:V335,5)</f>
        <v>0</v>
      </c>
      <c r="L335" s="5">
        <f>SUM(H335:K335)</f>
        <v>39.322597321021007</v>
      </c>
      <c r="M335" s="10">
        <f>VLOOKUP(C335,Spisok!$A$5:$AC$1630,7,0)</f>
        <v>0</v>
      </c>
      <c r="N335" s="10">
        <f>VLOOKUP(C335,Spisok!$A$5:$AC$1630,9,0)</f>
        <v>0</v>
      </c>
      <c r="O335" s="10">
        <f>VLOOKUP(C335,Spisok!$A$5:$AC$1630,11,0)</f>
        <v>0</v>
      </c>
      <c r="P335" s="10">
        <f>VLOOKUP(C335,Spisok!$A$5:$AC$1630,13,0)</f>
        <v>0</v>
      </c>
      <c r="Q335" s="10">
        <f>VLOOKUP(C335,Spisok!$A$5:$AC$1630,15,0)</f>
        <v>0</v>
      </c>
      <c r="R335" s="10">
        <f>VLOOKUP(C335,Spisok!$A$5:$AC$1630,17,0)</f>
        <v>0</v>
      </c>
      <c r="S335" s="10">
        <f>VLOOKUP(C335,Spisok!$A$5:$AC$1630,19,0)</f>
        <v>0</v>
      </c>
      <c r="T335" s="10">
        <f>VLOOKUP(C335,Spisok!$A$5:$AC$1630,21,0)</f>
        <v>0</v>
      </c>
      <c r="U335" s="10">
        <f>VLOOKUP(C335,Spisok!$A$5:$AC$1630,23,0)</f>
        <v>0</v>
      </c>
      <c r="V335" s="18">
        <f>VLOOKUP(C335,Spisok!$A$5:$AC$1630,25,0)</f>
        <v>0</v>
      </c>
      <c r="W335" s="16">
        <f>COUNTIFS(M335:V335,"&gt;0")</f>
        <v>0</v>
      </c>
    </row>
    <row r="336" spans="1:23" s="28" customFormat="1" ht="12.75" customHeight="1">
      <c r="A336" s="13">
        <v>332</v>
      </c>
      <c r="B336" s="13"/>
      <c r="C336" s="46" t="s">
        <v>1129</v>
      </c>
      <c r="D336" s="46"/>
      <c r="E336" s="65">
        <f>VLOOKUP(C336,Spisok!$A$1:$AA$7829,5,0)</f>
        <v>1372.9244337262639</v>
      </c>
      <c r="F336" s="43">
        <f>VLOOKUP(C336,Spisok!$A$1:$AA$7829,2,0)</f>
        <v>0</v>
      </c>
      <c r="G336" s="44" t="str">
        <f>VLOOKUP(C336,Spisok!$A$1:$AA$7829,4,0)</f>
        <v>LAT</v>
      </c>
      <c r="H336" s="10"/>
      <c r="I336" s="10">
        <v>22.899637519677206</v>
      </c>
      <c r="J336" s="10">
        <v>16.032741917184858</v>
      </c>
      <c r="K336" s="10">
        <f>LARGE(M336:V336,1)+LARGE(M336:V336,2)+LARGE(M336:V336,3)+LARGE(M336:V336,4)+LARGE(M336:V336,5)</f>
        <v>0</v>
      </c>
      <c r="L336" s="5">
        <f>SUM(H336:K336)</f>
        <v>38.932379436862064</v>
      </c>
      <c r="M336" s="10">
        <f>VLOOKUP(C336,Spisok!$A$5:$AC$1630,7,0)</f>
        <v>0</v>
      </c>
      <c r="N336" s="10">
        <f>VLOOKUP(C336,Spisok!$A$5:$AC$1630,9,0)</f>
        <v>0</v>
      </c>
      <c r="O336" s="10">
        <f>VLOOKUP(C336,Spisok!$A$5:$AC$1630,11,0)</f>
        <v>0</v>
      </c>
      <c r="P336" s="10">
        <f>VLOOKUP(C336,Spisok!$A$5:$AC$1630,13,0)</f>
        <v>0</v>
      </c>
      <c r="Q336" s="10">
        <f>VLOOKUP(C336,Spisok!$A$5:$AC$1630,15,0)</f>
        <v>0</v>
      </c>
      <c r="R336" s="10">
        <f>VLOOKUP(C336,Spisok!$A$5:$AC$1630,17,0)</f>
        <v>0</v>
      </c>
      <c r="S336" s="10">
        <f>VLOOKUP(C336,Spisok!$A$5:$AC$1630,19,0)</f>
        <v>0</v>
      </c>
      <c r="T336" s="10">
        <f>VLOOKUP(C336,Spisok!$A$5:$AC$1630,21,0)</f>
        <v>0</v>
      </c>
      <c r="U336" s="10">
        <f>VLOOKUP(C336,Spisok!$A$5:$AC$1630,23,0)</f>
        <v>0</v>
      </c>
      <c r="V336" s="18">
        <f>VLOOKUP(C336,Spisok!$A$5:$AC$1630,25,0)</f>
        <v>0</v>
      </c>
      <c r="W336" s="16">
        <f>COUNTIFS(M336:V336,"&gt;0")</f>
        <v>0</v>
      </c>
    </row>
    <row r="337" spans="1:23" s="28" customFormat="1" ht="12.75" customHeight="1">
      <c r="A337" s="13">
        <v>333</v>
      </c>
      <c r="B337" s="13"/>
      <c r="C337" s="60" t="s">
        <v>1047</v>
      </c>
      <c r="D337" s="60"/>
      <c r="E337" s="69">
        <f>VLOOKUP(C337,Spisok!$A$1:$AA$7829,5,0)</f>
        <v>1232.8097093077981</v>
      </c>
      <c r="F337" s="43">
        <f>VLOOKUP(C337,Spisok!$A$1:$AA$7829,2,0)</f>
        <v>0</v>
      </c>
      <c r="G337" s="8" t="str">
        <f>VLOOKUP(C337,Spisok!$A$1:$AA$7829,4,0)</f>
        <v>GBR</v>
      </c>
      <c r="H337" s="10">
        <v>28.727512822225897</v>
      </c>
      <c r="I337" s="10">
        <v>10.143275485937776</v>
      </c>
      <c r="J337" s="10">
        <v>0</v>
      </c>
      <c r="K337" s="10">
        <f>LARGE(M337:V337,1)+LARGE(M337:V337,2)+LARGE(M337:V337,3)+LARGE(M337:V337,4)+LARGE(M337:V337,5)</f>
        <v>0</v>
      </c>
      <c r="L337" s="5">
        <f>SUM(H337:K337)</f>
        <v>38.870788308163675</v>
      </c>
      <c r="M337" s="10">
        <f>VLOOKUP(C337,Spisok!$A$5:$AC$1630,7,0)</f>
        <v>0</v>
      </c>
      <c r="N337" s="10">
        <f>VLOOKUP(C337,Spisok!$A$5:$AC$1630,9,0)</f>
        <v>0</v>
      </c>
      <c r="O337" s="10">
        <f>VLOOKUP(C337,Spisok!$A$5:$AC$1630,11,0)</f>
        <v>0</v>
      </c>
      <c r="P337" s="10">
        <f>VLOOKUP(C337,Spisok!$A$5:$AC$1630,13,0)</f>
        <v>0</v>
      </c>
      <c r="Q337" s="10">
        <f>VLOOKUP(C337,Spisok!$A$5:$AC$1630,15,0)</f>
        <v>0</v>
      </c>
      <c r="R337" s="10">
        <f>VLOOKUP(C337,Spisok!$A$5:$AC$1630,17,0)</f>
        <v>0</v>
      </c>
      <c r="S337" s="10">
        <f>VLOOKUP(C337,Spisok!$A$5:$AC$1630,19,0)</f>
        <v>0</v>
      </c>
      <c r="T337" s="10">
        <f>VLOOKUP(C337,Spisok!$A$5:$AC$1630,21,0)</f>
        <v>0</v>
      </c>
      <c r="U337" s="10">
        <f>VLOOKUP(C337,Spisok!$A$5:$AC$1630,23,0)</f>
        <v>0</v>
      </c>
      <c r="V337" s="18">
        <f>VLOOKUP(C337,Spisok!$A$5:$AC$1630,25,0)</f>
        <v>0</v>
      </c>
      <c r="W337" s="16">
        <f>COUNTIFS(M337:V337,"&gt;0")</f>
        <v>0</v>
      </c>
    </row>
    <row r="338" spans="1:23" s="28" customFormat="1" ht="12.75" customHeight="1">
      <c r="A338" s="13">
        <v>334</v>
      </c>
      <c r="B338" s="13"/>
      <c r="C338" s="46" t="s">
        <v>1220</v>
      </c>
      <c r="D338" s="46"/>
      <c r="E338" s="65">
        <f>VLOOKUP(C338,Spisok!$A$1:$AA$7829,5,0)</f>
        <v>1357.5196113336792</v>
      </c>
      <c r="F338" s="43">
        <f>VLOOKUP(C338,Spisok!$A$1:$AA$7829,2,0)</f>
        <v>0</v>
      </c>
      <c r="G338" s="44" t="str">
        <f>VLOOKUP(C338,Spisok!$A$1:$AA$7829,4,0)</f>
        <v>LAT</v>
      </c>
      <c r="H338" s="10"/>
      <c r="I338" s="10"/>
      <c r="J338" s="10">
        <v>38.85249021313615</v>
      </c>
      <c r="K338" s="10">
        <f>LARGE(M338:V338,1)+LARGE(M338:V338,2)+LARGE(M338:V338,3)+LARGE(M338:V338,4)+LARGE(M338:V338,5)</f>
        <v>0</v>
      </c>
      <c r="L338" s="5">
        <f>SUM(H338:K338)</f>
        <v>38.85249021313615</v>
      </c>
      <c r="M338" s="10">
        <f>VLOOKUP(C338,Spisok!$A$5:$AC$1630,7,0)</f>
        <v>0</v>
      </c>
      <c r="N338" s="10">
        <f>VLOOKUP(C338,Spisok!$A$5:$AC$1630,9,0)</f>
        <v>0</v>
      </c>
      <c r="O338" s="10">
        <f>VLOOKUP(C338,Spisok!$A$5:$AC$1630,11,0)</f>
        <v>0</v>
      </c>
      <c r="P338" s="10">
        <f>VLOOKUP(C338,Spisok!$A$5:$AC$1630,13,0)</f>
        <v>0</v>
      </c>
      <c r="Q338" s="10">
        <f>VLOOKUP(C338,Spisok!$A$5:$AC$1630,15,0)</f>
        <v>0</v>
      </c>
      <c r="R338" s="10">
        <f>VLOOKUP(C338,Spisok!$A$5:$AC$1630,17,0)</f>
        <v>0</v>
      </c>
      <c r="S338" s="10">
        <f>VLOOKUP(C338,Spisok!$A$5:$AC$1630,19,0)</f>
        <v>0</v>
      </c>
      <c r="T338" s="10">
        <f>VLOOKUP(C338,Spisok!$A$5:$AC$1630,21,0)</f>
        <v>0</v>
      </c>
      <c r="U338" s="10">
        <f>VLOOKUP(C338,Spisok!$A$5:$AC$1630,23,0)</f>
        <v>0</v>
      </c>
      <c r="V338" s="18">
        <f>VLOOKUP(C338,Spisok!$A$5:$AC$1630,25,0)</f>
        <v>0</v>
      </c>
      <c r="W338" s="16">
        <f>COUNTIFS(M338:V338,"&gt;0")</f>
        <v>0</v>
      </c>
    </row>
    <row r="339" spans="1:23" s="28" customFormat="1" ht="12.75" customHeight="1">
      <c r="A339" s="13">
        <v>335</v>
      </c>
      <c r="B339" s="13">
        <v>141</v>
      </c>
      <c r="C339" s="46" t="s">
        <v>1137</v>
      </c>
      <c r="D339" s="46"/>
      <c r="E339" s="65">
        <f>VLOOKUP(C339,Spisok!$A$1:$AA$7829,5,0)</f>
        <v>1300.2265918616201</v>
      </c>
      <c r="F339" s="43">
        <f>VLOOKUP(C339,Spisok!$A$1:$AA$7829,2,0)</f>
        <v>0</v>
      </c>
      <c r="G339" s="44" t="str">
        <f>VLOOKUP(C339,Spisok!$A$1:$AA$7829,4,0)</f>
        <v>EST</v>
      </c>
      <c r="H339" s="10"/>
      <c r="I339" s="10">
        <v>20.749025332221663</v>
      </c>
      <c r="J339" s="10">
        <v>5.8582266954615783</v>
      </c>
      <c r="K339" s="10">
        <f>LARGE(M339:V339,1)+LARGE(M339:V339,2)+LARGE(M339:V339,3)+LARGE(M339:V339,4)+LARGE(M339:V339,5)</f>
        <v>12.163452559195132</v>
      </c>
      <c r="L339" s="5">
        <f>SUM(H339:K339)</f>
        <v>38.770704586878374</v>
      </c>
      <c r="M339" s="10">
        <f>VLOOKUP(C339,Spisok!$A$5:$AC$1630,7,0)</f>
        <v>0</v>
      </c>
      <c r="N339" s="10">
        <f>VLOOKUP(C339,Spisok!$A$5:$AC$1630,9,0)</f>
        <v>12.163452559195132</v>
      </c>
      <c r="O339" s="10">
        <f>VLOOKUP(C339,Spisok!$A$5:$AC$1630,11,0)</f>
        <v>0</v>
      </c>
      <c r="P339" s="10">
        <f>VLOOKUP(C339,Spisok!$A$5:$AC$1630,13,0)</f>
        <v>0</v>
      </c>
      <c r="Q339" s="10">
        <f>VLOOKUP(C339,Spisok!$A$5:$AC$1630,15,0)</f>
        <v>0</v>
      </c>
      <c r="R339" s="10">
        <f>VLOOKUP(C339,Spisok!$A$5:$AC$1630,17,0)</f>
        <v>0</v>
      </c>
      <c r="S339" s="10">
        <f>VLOOKUP(C339,Spisok!$A$5:$AC$1630,19,0)</f>
        <v>0</v>
      </c>
      <c r="T339" s="10">
        <f>VLOOKUP(C339,Spisok!$A$5:$AC$1630,21,0)</f>
        <v>0</v>
      </c>
      <c r="U339" s="10">
        <f>VLOOKUP(C339,Spisok!$A$5:$AC$1630,23,0)</f>
        <v>0</v>
      </c>
      <c r="V339" s="18">
        <f>VLOOKUP(C339,Spisok!$A$5:$AC$1630,25,0)</f>
        <v>0</v>
      </c>
      <c r="W339" s="16">
        <f>COUNTIFS(M339:V339,"&gt;0")</f>
        <v>1</v>
      </c>
    </row>
    <row r="340" spans="1:23" s="28" customFormat="1" ht="12.75" customHeight="1">
      <c r="A340" s="13">
        <v>336</v>
      </c>
      <c r="B340" s="13"/>
      <c r="C340" s="46" t="s">
        <v>1084</v>
      </c>
      <c r="D340" s="46"/>
      <c r="E340" s="69">
        <f>VLOOKUP(C340,Spisok!$A$1:$AA$7829,5,0)</f>
        <v>1244.5754296596265</v>
      </c>
      <c r="F340" s="43">
        <f>VLOOKUP(C340,Spisok!$A$1:$AA$7829,2,0)</f>
        <v>0</v>
      </c>
      <c r="G340" s="44" t="str">
        <f>VLOOKUP(C340,Spisok!$A$1:$AA$7829,4,0)</f>
        <v>GBR</v>
      </c>
      <c r="H340" s="10">
        <v>26.064139941690964</v>
      </c>
      <c r="I340" s="10">
        <v>12.693680641644139</v>
      </c>
      <c r="J340" s="10">
        <v>0</v>
      </c>
      <c r="K340" s="10">
        <f>LARGE(M340:V340,1)+LARGE(M340:V340,2)+LARGE(M340:V340,3)+LARGE(M340:V340,4)+LARGE(M340:V340,5)</f>
        <v>0</v>
      </c>
      <c r="L340" s="5">
        <f>SUM(H340:K340)</f>
        <v>38.757820583335103</v>
      </c>
      <c r="M340" s="10">
        <f>VLOOKUP(C340,Spisok!$A$5:$AC$1630,7,0)</f>
        <v>0</v>
      </c>
      <c r="N340" s="10">
        <f>VLOOKUP(C340,Spisok!$A$5:$AC$1630,9,0)</f>
        <v>0</v>
      </c>
      <c r="O340" s="10">
        <f>VLOOKUP(C340,Spisok!$A$5:$AC$1630,11,0)</f>
        <v>0</v>
      </c>
      <c r="P340" s="10">
        <f>VLOOKUP(C340,Spisok!$A$5:$AC$1630,13,0)</f>
        <v>0</v>
      </c>
      <c r="Q340" s="10">
        <f>VLOOKUP(C340,Spisok!$A$5:$AC$1630,15,0)</f>
        <v>0</v>
      </c>
      <c r="R340" s="10">
        <f>VLOOKUP(C340,Spisok!$A$5:$AC$1630,17,0)</f>
        <v>0</v>
      </c>
      <c r="S340" s="10">
        <f>VLOOKUP(C340,Spisok!$A$5:$AC$1630,19,0)</f>
        <v>0</v>
      </c>
      <c r="T340" s="10">
        <f>VLOOKUP(C340,Spisok!$A$5:$AC$1630,21,0)</f>
        <v>0</v>
      </c>
      <c r="U340" s="10">
        <f>VLOOKUP(C340,Spisok!$A$5:$AC$1630,23,0)</f>
        <v>0</v>
      </c>
      <c r="V340" s="18">
        <f>VLOOKUP(C340,Spisok!$A$5:$AC$1630,25,0)</f>
        <v>0</v>
      </c>
      <c r="W340" s="16">
        <f>COUNTIFS(M340:V340,"&gt;0")</f>
        <v>0</v>
      </c>
    </row>
    <row r="341" spans="1:23" s="28" customFormat="1" ht="12.75" customHeight="1">
      <c r="A341" s="13">
        <v>337</v>
      </c>
      <c r="B341" s="13"/>
      <c r="C341" s="60" t="s">
        <v>1034</v>
      </c>
      <c r="D341" s="60"/>
      <c r="E341" s="69">
        <f>VLOOKUP(C341,Spisok!$A$1:$AA$7829,5,0)</f>
        <v>1393</v>
      </c>
      <c r="F341" s="43">
        <f>VLOOKUP(C341,Spisok!$A$1:$AA$7829,2,0)</f>
        <v>0</v>
      </c>
      <c r="G341" s="8" t="str">
        <f>VLOOKUP(C341,Spisok!$A$1:$AA$7829,4,0)</f>
        <v>LAT</v>
      </c>
      <c r="H341" s="10">
        <v>38.632218548894159</v>
      </c>
      <c r="I341" s="10">
        <v>0</v>
      </c>
      <c r="J341" s="10">
        <v>0</v>
      </c>
      <c r="K341" s="10">
        <f>LARGE(M341:V341,1)+LARGE(M341:V341,2)+LARGE(M341:V341,3)+LARGE(M341:V341,4)+LARGE(M341:V341,5)</f>
        <v>0</v>
      </c>
      <c r="L341" s="5">
        <f>SUM(H341:K341)</f>
        <v>38.632218548894159</v>
      </c>
      <c r="M341" s="10">
        <f>VLOOKUP(C341,Spisok!$A$5:$AC$1630,7,0)</f>
        <v>0</v>
      </c>
      <c r="N341" s="10">
        <f>VLOOKUP(C341,Spisok!$A$5:$AC$1630,9,0)</f>
        <v>0</v>
      </c>
      <c r="O341" s="10">
        <f>VLOOKUP(C341,Spisok!$A$5:$AC$1630,11,0)</f>
        <v>0</v>
      </c>
      <c r="P341" s="10">
        <f>VLOOKUP(C341,Spisok!$A$5:$AC$1630,13,0)</f>
        <v>0</v>
      </c>
      <c r="Q341" s="10">
        <f>VLOOKUP(C341,Spisok!$A$5:$AC$1630,15,0)</f>
        <v>0</v>
      </c>
      <c r="R341" s="10">
        <f>VLOOKUP(C341,Spisok!$A$5:$AC$1630,17,0)</f>
        <v>0</v>
      </c>
      <c r="S341" s="10">
        <f>VLOOKUP(C341,Spisok!$A$5:$AC$1630,19,0)</f>
        <v>0</v>
      </c>
      <c r="T341" s="10">
        <f>VLOOKUP(C341,Spisok!$A$5:$AC$1630,21,0)</f>
        <v>0</v>
      </c>
      <c r="U341" s="10">
        <f>VLOOKUP(C341,Spisok!$A$5:$AC$1630,23,0)</f>
        <v>0</v>
      </c>
      <c r="V341" s="18">
        <f>VLOOKUP(C341,Spisok!$A$5:$AC$1630,25,0)</f>
        <v>0</v>
      </c>
      <c r="W341" s="16">
        <f>COUNTIFS(M341:V341,"&gt;0")</f>
        <v>0</v>
      </c>
    </row>
    <row r="342" spans="1:23" s="40" customFormat="1" ht="12.75" customHeight="1">
      <c r="A342" s="13">
        <v>338</v>
      </c>
      <c r="B342" s="13"/>
      <c r="C342" s="76" t="s">
        <v>970</v>
      </c>
      <c r="D342" s="76"/>
      <c r="E342" s="69">
        <f>VLOOKUP(C342,Spisok!$A$1:$AA$7829,5,0)</f>
        <v>1432.505189012352</v>
      </c>
      <c r="F342" s="43">
        <f>VLOOKUP(C342,Spisok!$A$1:$AA$7829,2,0)</f>
        <v>0</v>
      </c>
      <c r="G342" s="44" t="str">
        <f>VLOOKUP(C342,Spisok!$A$1:$AA$7829,4,0)</f>
        <v>EST</v>
      </c>
      <c r="H342" s="10">
        <v>18.778786564812251</v>
      </c>
      <c r="I342" s="10">
        <v>19.246520488769701</v>
      </c>
      <c r="J342" s="10">
        <v>0</v>
      </c>
      <c r="K342" s="10">
        <f>LARGE(M342:V342,1)+LARGE(M342:V342,2)+LARGE(M342:V342,3)+LARGE(M342:V342,4)+LARGE(M342:V342,5)</f>
        <v>0</v>
      </c>
      <c r="L342" s="5">
        <f>SUM(H342:K342)</f>
        <v>38.025307053581955</v>
      </c>
      <c r="M342" s="10">
        <f>VLOOKUP(C342,Spisok!$A$5:$AC$1630,7,0)</f>
        <v>0</v>
      </c>
      <c r="N342" s="10">
        <f>VLOOKUP(C342,Spisok!$A$5:$AC$1630,9,0)</f>
        <v>0</v>
      </c>
      <c r="O342" s="10">
        <f>VLOOKUP(C342,Spisok!$A$5:$AC$1630,11,0)</f>
        <v>0</v>
      </c>
      <c r="P342" s="10">
        <f>VLOOKUP(C342,Spisok!$A$5:$AC$1630,13,0)</f>
        <v>0</v>
      </c>
      <c r="Q342" s="10">
        <f>VLOOKUP(C342,Spisok!$A$5:$AC$1630,15,0)</f>
        <v>0</v>
      </c>
      <c r="R342" s="10">
        <f>VLOOKUP(C342,Spisok!$A$5:$AC$1630,17,0)</f>
        <v>0</v>
      </c>
      <c r="S342" s="10">
        <f>VLOOKUP(C342,Spisok!$A$5:$AC$1630,19,0)</f>
        <v>0</v>
      </c>
      <c r="T342" s="10">
        <f>VLOOKUP(C342,Spisok!$A$5:$AC$1630,21,0)</f>
        <v>0</v>
      </c>
      <c r="U342" s="10">
        <f>VLOOKUP(C342,Spisok!$A$5:$AC$1630,23,0)</f>
        <v>0</v>
      </c>
      <c r="V342" s="18">
        <f>VLOOKUP(C342,Spisok!$A$5:$AC$1630,25,0)</f>
        <v>0</v>
      </c>
      <c r="W342" s="16">
        <f>COUNTIFS(M342:V342,"&gt;0")</f>
        <v>0</v>
      </c>
    </row>
    <row r="343" spans="1:23" s="40" customFormat="1" ht="12.75" customHeight="1">
      <c r="A343" s="13">
        <v>339</v>
      </c>
      <c r="B343" s="13">
        <v>105</v>
      </c>
      <c r="C343" s="76" t="s">
        <v>1214</v>
      </c>
      <c r="D343" s="76"/>
      <c r="E343" s="65">
        <f>VLOOKUP(C343,Spisok!$A$1:$AA$7829,5,0)</f>
        <v>1287.8466590035871</v>
      </c>
      <c r="F343" s="43">
        <f>VLOOKUP(C343,Spisok!$A$1:$AA$7829,2,0)</f>
        <v>0</v>
      </c>
      <c r="G343" s="44" t="str">
        <f>VLOOKUP(C343,Spisok!$A$1:$AA$7829,4,0)</f>
        <v>LAT</v>
      </c>
      <c r="H343" s="10"/>
      <c r="I343" s="10"/>
      <c r="J343" s="10">
        <v>10.723517105651041</v>
      </c>
      <c r="K343" s="10">
        <f>LARGE(M343:V343,1)+LARGE(M343:V343,2)+LARGE(M343:V343,3)+LARGE(M343:V343,4)+LARGE(M343:V343,5)</f>
        <v>26.288542063189947</v>
      </c>
      <c r="L343" s="5">
        <f>SUM(H343:K343)</f>
        <v>37.012059168840992</v>
      </c>
      <c r="M343" s="10">
        <f>VLOOKUP(C343,Spisok!$A$5:$AC$1630,7,0)</f>
        <v>26.288542063189947</v>
      </c>
      <c r="N343" s="10">
        <f>VLOOKUP(C343,Spisok!$A$5:$AC$1630,9,0)</f>
        <v>0</v>
      </c>
      <c r="O343" s="10">
        <f>VLOOKUP(C343,Spisok!$A$5:$AC$1630,11,0)</f>
        <v>0</v>
      </c>
      <c r="P343" s="10">
        <f>VLOOKUP(C343,Spisok!$A$5:$AC$1630,13,0)</f>
        <v>0</v>
      </c>
      <c r="Q343" s="10">
        <f>VLOOKUP(C343,Spisok!$A$5:$AC$1630,15,0)</f>
        <v>0</v>
      </c>
      <c r="R343" s="10">
        <f>VLOOKUP(C343,Spisok!$A$5:$AC$1630,17,0)</f>
        <v>0</v>
      </c>
      <c r="S343" s="10">
        <f>VLOOKUP(C343,Spisok!$A$5:$AC$1630,19,0)</f>
        <v>0</v>
      </c>
      <c r="T343" s="10">
        <f>VLOOKUP(C343,Spisok!$A$5:$AC$1630,21,0)</f>
        <v>0</v>
      </c>
      <c r="U343" s="10">
        <f>VLOOKUP(C343,Spisok!$A$5:$AC$1630,23,0)</f>
        <v>0</v>
      </c>
      <c r="V343" s="18">
        <f>VLOOKUP(C343,Spisok!$A$5:$AC$1630,25,0)</f>
        <v>0</v>
      </c>
      <c r="W343" s="16">
        <f>COUNTIFS(M343:V343,"&gt;0")</f>
        <v>1</v>
      </c>
    </row>
    <row r="344" spans="1:23" s="40" customFormat="1" ht="12.75" customHeight="1">
      <c r="A344" s="13">
        <v>340</v>
      </c>
      <c r="B344" s="13"/>
      <c r="C344" s="76" t="s">
        <v>1091</v>
      </c>
      <c r="D344" s="76"/>
      <c r="E344" s="69">
        <f>VLOOKUP(C344,Spisok!$A$1:$AA$7829,5,0)</f>
        <v>1252</v>
      </c>
      <c r="F344" s="43">
        <f>VLOOKUP(C344,Spisok!$A$1:$AA$7829,2,0)</f>
        <v>0</v>
      </c>
      <c r="G344" s="44" t="str">
        <f>VLOOKUP(C344,Spisok!$A$1:$AA$7829,4,0)</f>
        <v>GBR</v>
      </c>
      <c r="H344" s="10">
        <v>36.924481544280688</v>
      </c>
      <c r="I344" s="10">
        <v>0</v>
      </c>
      <c r="J344" s="10">
        <v>0</v>
      </c>
      <c r="K344" s="10">
        <f>LARGE(M344:V344,1)+LARGE(M344:V344,2)+LARGE(M344:V344,3)+LARGE(M344:V344,4)+LARGE(M344:V344,5)</f>
        <v>0</v>
      </c>
      <c r="L344" s="5">
        <f>SUM(H344:K344)</f>
        <v>36.924481544280688</v>
      </c>
      <c r="M344" s="10">
        <f>VLOOKUP(C344,Spisok!$A$5:$AC$1630,7,0)</f>
        <v>0</v>
      </c>
      <c r="N344" s="10">
        <f>VLOOKUP(C344,Spisok!$A$5:$AC$1630,9,0)</f>
        <v>0</v>
      </c>
      <c r="O344" s="10">
        <f>VLOOKUP(C344,Spisok!$A$5:$AC$1630,11,0)</f>
        <v>0</v>
      </c>
      <c r="P344" s="10">
        <f>VLOOKUP(C344,Spisok!$A$5:$AC$1630,13,0)</f>
        <v>0</v>
      </c>
      <c r="Q344" s="10">
        <f>VLOOKUP(C344,Spisok!$A$5:$AC$1630,15,0)</f>
        <v>0</v>
      </c>
      <c r="R344" s="10">
        <f>VLOOKUP(C344,Spisok!$A$5:$AC$1630,17,0)</f>
        <v>0</v>
      </c>
      <c r="S344" s="10">
        <f>VLOOKUP(C344,Spisok!$A$5:$AC$1630,19,0)</f>
        <v>0</v>
      </c>
      <c r="T344" s="10">
        <f>VLOOKUP(C344,Spisok!$A$5:$AC$1630,21,0)</f>
        <v>0</v>
      </c>
      <c r="U344" s="10">
        <f>VLOOKUP(C344,Spisok!$A$5:$AC$1630,23,0)</f>
        <v>0</v>
      </c>
      <c r="V344" s="18">
        <f>VLOOKUP(C344,Spisok!$A$5:$AC$1630,25,0)</f>
        <v>0</v>
      </c>
      <c r="W344" s="16">
        <f>COUNTIFS(M344:V344,"&gt;0")</f>
        <v>0</v>
      </c>
    </row>
    <row r="345" spans="1:23" s="40" customFormat="1" ht="12.75" customHeight="1">
      <c r="A345" s="13">
        <v>341</v>
      </c>
      <c r="B345" s="13">
        <v>152</v>
      </c>
      <c r="C345" s="76" t="s">
        <v>1253</v>
      </c>
      <c r="D345" s="76"/>
      <c r="E345" s="65">
        <f>VLOOKUP(C345,Spisok!$A$1:$AA$7829,5,0)</f>
        <v>1225.4844275741555</v>
      </c>
      <c r="F345" s="43">
        <f>VLOOKUP(C345,Spisok!$A$1:$AA$7829,2,0)</f>
        <v>0</v>
      </c>
      <c r="G345" s="44" t="str">
        <f>VLOOKUP(C345,Spisok!$A$1:$AA$7829,4,0)</f>
        <v>LAT</v>
      </c>
      <c r="H345" s="10"/>
      <c r="I345" s="10"/>
      <c r="J345" s="10">
        <v>29.482370592648163</v>
      </c>
      <c r="K345" s="10">
        <f>LARGE(M345:V345,1)+LARGE(M345:V345,2)+LARGE(M345:V345,3)+LARGE(M345:V345,4)+LARGE(M345:V345,5)</f>
        <v>7.0175282608399083</v>
      </c>
      <c r="L345" s="5">
        <f>SUM(H345:K345)</f>
        <v>36.49989885348807</v>
      </c>
      <c r="M345" s="10">
        <f>VLOOKUP(C345,Spisok!$A$5:$AC$1630,7,0)</f>
        <v>0</v>
      </c>
      <c r="N345" s="10">
        <f>VLOOKUP(C345,Spisok!$A$5:$AC$1630,9,0)</f>
        <v>7.0175282608399083</v>
      </c>
      <c r="O345" s="10">
        <f>VLOOKUP(C345,Spisok!$A$5:$AC$1630,11,0)</f>
        <v>0</v>
      </c>
      <c r="P345" s="10">
        <f>VLOOKUP(C345,Spisok!$A$5:$AC$1630,13,0)</f>
        <v>0</v>
      </c>
      <c r="Q345" s="10">
        <f>VLOOKUP(C345,Spisok!$A$5:$AC$1630,15,0)</f>
        <v>0</v>
      </c>
      <c r="R345" s="10">
        <f>VLOOKUP(C345,Spisok!$A$5:$AC$1630,17,0)</f>
        <v>0</v>
      </c>
      <c r="S345" s="10">
        <f>VLOOKUP(C345,Spisok!$A$5:$AC$1630,19,0)</f>
        <v>0</v>
      </c>
      <c r="T345" s="10">
        <f>VLOOKUP(C345,Spisok!$A$5:$AC$1630,21,0)</f>
        <v>0</v>
      </c>
      <c r="U345" s="10">
        <f>VLOOKUP(C345,Spisok!$A$5:$AC$1630,23,0)</f>
        <v>0</v>
      </c>
      <c r="V345" s="18">
        <f>VLOOKUP(C345,Spisok!$A$5:$AC$1630,25,0)</f>
        <v>0</v>
      </c>
      <c r="W345" s="16">
        <f>COUNTIFS(M345:V345,"&gt;0")</f>
        <v>1</v>
      </c>
    </row>
    <row r="346" spans="1:23" s="40" customFormat="1" ht="12.75" customHeight="1">
      <c r="A346" s="13">
        <v>342</v>
      </c>
      <c r="B346" s="13"/>
      <c r="C346" s="42" t="s">
        <v>58</v>
      </c>
      <c r="D346" s="42" t="s">
        <v>288</v>
      </c>
      <c r="E346" s="65">
        <f>VLOOKUP(C346,Spisok!$A$1:$AA$7829,5,0)</f>
        <v>1375.5927544504343</v>
      </c>
      <c r="F346" s="43">
        <f>VLOOKUP(C346,Spisok!$A$1:$AA$7829,2,0)</f>
        <v>0</v>
      </c>
      <c r="G346" s="44" t="str">
        <f>VLOOKUP(C346,Spisok!$A$1:$AA$7829,4,0)</f>
        <v>EST</v>
      </c>
      <c r="H346" s="10">
        <v>21.322116256300543</v>
      </c>
      <c r="I346" s="10">
        <v>0</v>
      </c>
      <c r="J346" s="10">
        <v>15.02541202806762</v>
      </c>
      <c r="K346" s="10">
        <f>LARGE(M346:V346,1)+LARGE(M346:V346,2)+LARGE(M346:V346,3)+LARGE(M346:V346,4)+LARGE(M346:V346,5)</f>
        <v>0</v>
      </c>
      <c r="L346" s="5">
        <f>SUM(H346:K346)</f>
        <v>36.347528284368167</v>
      </c>
      <c r="M346" s="10">
        <f>VLOOKUP(C346,Spisok!$A$5:$AC$1630,7,0)</f>
        <v>0</v>
      </c>
      <c r="N346" s="10">
        <f>VLOOKUP(C346,Spisok!$A$5:$AC$1630,9,0)</f>
        <v>0</v>
      </c>
      <c r="O346" s="10">
        <f>VLOOKUP(C346,Spisok!$A$5:$AC$1630,11,0)</f>
        <v>0</v>
      </c>
      <c r="P346" s="10">
        <f>VLOOKUP(C346,Spisok!$A$5:$AC$1630,13,0)</f>
        <v>0</v>
      </c>
      <c r="Q346" s="10">
        <f>VLOOKUP(C346,Spisok!$A$5:$AC$1630,15,0)</f>
        <v>0</v>
      </c>
      <c r="R346" s="10">
        <f>VLOOKUP(C346,Spisok!$A$5:$AC$1630,17,0)</f>
        <v>0</v>
      </c>
      <c r="S346" s="10">
        <f>VLOOKUP(C346,Spisok!$A$5:$AC$1630,19,0)</f>
        <v>0</v>
      </c>
      <c r="T346" s="10">
        <f>VLOOKUP(C346,Spisok!$A$5:$AC$1630,21,0)</f>
        <v>0</v>
      </c>
      <c r="U346" s="10">
        <f>VLOOKUP(C346,Spisok!$A$5:$AC$1630,23,0)</f>
        <v>0</v>
      </c>
      <c r="V346" s="18">
        <f>VLOOKUP(C346,Spisok!$A$5:$AC$1630,25,0)</f>
        <v>0</v>
      </c>
      <c r="W346" s="16">
        <f>COUNTIFS(M346:V346,"&gt;0")</f>
        <v>0</v>
      </c>
    </row>
    <row r="347" spans="1:23" s="40" customFormat="1" ht="12.75" customHeight="1">
      <c r="A347" s="13">
        <v>343</v>
      </c>
      <c r="B347" s="41"/>
      <c r="C347" s="76" t="s">
        <v>969</v>
      </c>
      <c r="D347" s="76"/>
      <c r="E347" s="69">
        <f>VLOOKUP(C347,Spisok!$A$1:$AA$7829,5,0)</f>
        <v>1408.8466650711241</v>
      </c>
      <c r="F347" s="43">
        <f>VLOOKUP(C347,Spisok!$A$1:$AA$7829,2,0)</f>
        <v>0</v>
      </c>
      <c r="G347" s="44" t="str">
        <f>VLOOKUP(C347,Spisok!$A$1:$AA$7829,4,0)</f>
        <v>LAT</v>
      </c>
      <c r="H347" s="10">
        <v>22.290436023137843</v>
      </c>
      <c r="I347" s="10">
        <v>13.993757375980602</v>
      </c>
      <c r="J347" s="10">
        <v>0</v>
      </c>
      <c r="K347" s="10">
        <f>LARGE(M347:V347,1)+LARGE(M347:V347,2)+LARGE(M347:V347,3)+LARGE(M347:V347,4)+LARGE(M347:V347,5)</f>
        <v>0</v>
      </c>
      <c r="L347" s="5">
        <f>SUM(H347:K347)</f>
        <v>36.284193399118443</v>
      </c>
      <c r="M347" s="10">
        <f>VLOOKUP(C347,Spisok!$A$5:$AC$1630,7,0)</f>
        <v>0</v>
      </c>
      <c r="N347" s="10">
        <f>VLOOKUP(C347,Spisok!$A$5:$AC$1630,9,0)</f>
        <v>0</v>
      </c>
      <c r="O347" s="10">
        <f>VLOOKUP(C347,Spisok!$A$5:$AC$1630,11,0)</f>
        <v>0</v>
      </c>
      <c r="P347" s="10">
        <f>VLOOKUP(C347,Spisok!$A$5:$AC$1630,13,0)</f>
        <v>0</v>
      </c>
      <c r="Q347" s="10">
        <f>VLOOKUP(C347,Spisok!$A$5:$AC$1630,15,0)</f>
        <v>0</v>
      </c>
      <c r="R347" s="10">
        <f>VLOOKUP(C347,Spisok!$A$5:$AC$1630,17,0)</f>
        <v>0</v>
      </c>
      <c r="S347" s="10">
        <f>VLOOKUP(C347,Spisok!$A$5:$AC$1630,19,0)</f>
        <v>0</v>
      </c>
      <c r="T347" s="10">
        <f>VLOOKUP(C347,Spisok!$A$5:$AC$1630,21,0)</f>
        <v>0</v>
      </c>
      <c r="U347" s="10">
        <f>VLOOKUP(C347,Spisok!$A$5:$AC$1630,23,0)</f>
        <v>0</v>
      </c>
      <c r="V347" s="18">
        <f>VLOOKUP(C347,Spisok!$A$5:$AC$1630,25,0)</f>
        <v>0</v>
      </c>
      <c r="W347" s="16">
        <f>COUNTIFS(M347:V347,"&gt;0")</f>
        <v>0</v>
      </c>
    </row>
    <row r="348" spans="1:23" s="40" customFormat="1" ht="12.75" customHeight="1">
      <c r="A348" s="13">
        <v>344</v>
      </c>
      <c r="B348" s="41"/>
      <c r="C348" s="76" t="s">
        <v>1075</v>
      </c>
      <c r="D348" s="76"/>
      <c r="E348" s="65">
        <f>VLOOKUP(C348,Spisok!$A$1:$AA$7829,5,0)</f>
        <v>1222.1798684538271</v>
      </c>
      <c r="F348" s="43">
        <f>VLOOKUP(C348,Spisok!$A$1:$AA$7829,2,0)</f>
        <v>0</v>
      </c>
      <c r="G348" s="44" t="str">
        <f>VLOOKUP(C348,Spisok!$A$1:$AA$7829,4,0)</f>
        <v>GBR</v>
      </c>
      <c r="H348" s="10">
        <v>6.0427286786184782</v>
      </c>
      <c r="I348" s="10">
        <v>24.457160933431748</v>
      </c>
      <c r="J348" s="10">
        <v>5.5997185370565212</v>
      </c>
      <c r="K348" s="10">
        <f>LARGE(M348:V348,1)+LARGE(M348:V348,2)+LARGE(M348:V348,3)+LARGE(M348:V348,4)+LARGE(M348:V348,5)</f>
        <v>0</v>
      </c>
      <c r="L348" s="5">
        <f>SUM(H348:K348)</f>
        <v>36.099608149106743</v>
      </c>
      <c r="M348" s="10">
        <f>VLOOKUP(C348,Spisok!$A$5:$AC$1630,7,0)</f>
        <v>0</v>
      </c>
      <c r="N348" s="10">
        <f>VLOOKUP(C348,Spisok!$A$5:$AC$1630,9,0)</f>
        <v>0</v>
      </c>
      <c r="O348" s="10">
        <f>VLOOKUP(C348,Spisok!$A$5:$AC$1630,11,0)</f>
        <v>0</v>
      </c>
      <c r="P348" s="10">
        <f>VLOOKUP(C348,Spisok!$A$5:$AC$1630,13,0)</f>
        <v>0</v>
      </c>
      <c r="Q348" s="10">
        <f>VLOOKUP(C348,Spisok!$A$5:$AC$1630,15,0)</f>
        <v>0</v>
      </c>
      <c r="R348" s="10">
        <f>VLOOKUP(C348,Spisok!$A$5:$AC$1630,17,0)</f>
        <v>0</v>
      </c>
      <c r="S348" s="10">
        <f>VLOOKUP(C348,Spisok!$A$5:$AC$1630,19,0)</f>
        <v>0</v>
      </c>
      <c r="T348" s="10">
        <f>VLOOKUP(C348,Spisok!$A$5:$AC$1630,21,0)</f>
        <v>0</v>
      </c>
      <c r="U348" s="10">
        <f>VLOOKUP(C348,Spisok!$A$5:$AC$1630,23,0)</f>
        <v>0</v>
      </c>
      <c r="V348" s="18">
        <f>VLOOKUP(C348,Spisok!$A$5:$AC$1630,25,0)</f>
        <v>0</v>
      </c>
      <c r="W348" s="16">
        <f>COUNTIFS(M348:V348,"&gt;0")</f>
        <v>0</v>
      </c>
    </row>
    <row r="349" spans="1:23" s="40" customFormat="1" ht="12.75" customHeight="1">
      <c r="A349" s="13">
        <v>345</v>
      </c>
      <c r="B349" s="41"/>
      <c r="C349" s="76" t="s">
        <v>1068</v>
      </c>
      <c r="D349" s="76"/>
      <c r="E349" s="65">
        <f>VLOOKUP(C349,Spisok!$A$1:$AA$7829,5,0)</f>
        <v>1352.1114701848981</v>
      </c>
      <c r="F349" s="43">
        <f>VLOOKUP(C349,Spisok!$A$1:$AA$7829,2,0)</f>
        <v>0</v>
      </c>
      <c r="G349" s="44" t="str">
        <f>VLOOKUP(C349,Spisok!$A$1:$AA$7829,4,0)</f>
        <v>EST</v>
      </c>
      <c r="H349" s="10">
        <v>16.235027160649391</v>
      </c>
      <c r="I349" s="10">
        <v>5.6601388348201178</v>
      </c>
      <c r="J349" s="10">
        <v>13.871324179813211</v>
      </c>
      <c r="K349" s="10">
        <f>LARGE(M349:V349,1)+LARGE(M349:V349,2)+LARGE(M349:V349,3)+LARGE(M349:V349,4)+LARGE(M349:V349,5)</f>
        <v>0</v>
      </c>
      <c r="L349" s="5">
        <f>SUM(H349:K349)</f>
        <v>35.766490175282719</v>
      </c>
      <c r="M349" s="10">
        <f>VLOOKUP(C349,Spisok!$A$5:$AC$1630,7,0)</f>
        <v>0</v>
      </c>
      <c r="N349" s="10">
        <f>VLOOKUP(C349,Spisok!$A$5:$AC$1630,9,0)</f>
        <v>0</v>
      </c>
      <c r="O349" s="10">
        <f>VLOOKUP(C349,Spisok!$A$5:$AC$1630,11,0)</f>
        <v>0</v>
      </c>
      <c r="P349" s="10">
        <f>VLOOKUP(C349,Spisok!$A$5:$AC$1630,13,0)</f>
        <v>0</v>
      </c>
      <c r="Q349" s="10">
        <f>VLOOKUP(C349,Spisok!$A$5:$AC$1630,15,0)</f>
        <v>0</v>
      </c>
      <c r="R349" s="10">
        <f>VLOOKUP(C349,Spisok!$A$5:$AC$1630,17,0)</f>
        <v>0</v>
      </c>
      <c r="S349" s="10">
        <f>VLOOKUP(C349,Spisok!$A$5:$AC$1630,19,0)</f>
        <v>0</v>
      </c>
      <c r="T349" s="10">
        <f>VLOOKUP(C349,Spisok!$A$5:$AC$1630,21,0)</f>
        <v>0</v>
      </c>
      <c r="U349" s="10">
        <f>VLOOKUP(C349,Spisok!$A$5:$AC$1630,23,0)</f>
        <v>0</v>
      </c>
      <c r="V349" s="18">
        <f>VLOOKUP(C349,Spisok!$A$5:$AC$1630,25,0)</f>
        <v>0</v>
      </c>
      <c r="W349" s="16">
        <f>COUNTIFS(M349:V349,"&gt;0")</f>
        <v>0</v>
      </c>
    </row>
    <row r="350" spans="1:23" s="40" customFormat="1" ht="12.75" customHeight="1">
      <c r="A350" s="13">
        <v>346</v>
      </c>
      <c r="B350" s="41"/>
      <c r="C350" s="42" t="s">
        <v>1186</v>
      </c>
      <c r="D350" s="42"/>
      <c r="E350" s="69">
        <f>VLOOKUP(C350,Spisok!$A$1:$AA$7829,5,0)</f>
        <v>1237.9774753599932</v>
      </c>
      <c r="F350" s="43">
        <f>VLOOKUP(C350,Spisok!$A$1:$AA$7829,2,0)</f>
        <v>0</v>
      </c>
      <c r="G350" s="8" t="str">
        <f>VLOOKUP(C350,Spisok!$A$1:$AA$7829,4,0)</f>
        <v>GBR</v>
      </c>
      <c r="H350" s="10"/>
      <c r="I350" s="10">
        <v>35.592246868970747</v>
      </c>
      <c r="J350" s="10">
        <v>0</v>
      </c>
      <c r="K350" s="10">
        <f>LARGE(M350:V350,1)+LARGE(M350:V350,2)+LARGE(M350:V350,3)+LARGE(M350:V350,4)+LARGE(M350:V350,5)</f>
        <v>0</v>
      </c>
      <c r="L350" s="5">
        <f>SUM(H350:K350)</f>
        <v>35.592246868970747</v>
      </c>
      <c r="M350" s="10">
        <f>VLOOKUP(C350,Spisok!$A$5:$AC$1630,7,0)</f>
        <v>0</v>
      </c>
      <c r="N350" s="10">
        <f>VLOOKUP(C350,Spisok!$A$5:$AC$1630,9,0)</f>
        <v>0</v>
      </c>
      <c r="O350" s="10">
        <f>VLOOKUP(C350,Spisok!$A$5:$AC$1630,11,0)</f>
        <v>0</v>
      </c>
      <c r="P350" s="10">
        <f>VLOOKUP(C350,Spisok!$A$5:$AC$1630,13,0)</f>
        <v>0</v>
      </c>
      <c r="Q350" s="10">
        <f>VLOOKUP(C350,Spisok!$A$5:$AC$1630,15,0)</f>
        <v>0</v>
      </c>
      <c r="R350" s="10">
        <f>VLOOKUP(C350,Spisok!$A$5:$AC$1630,17,0)</f>
        <v>0</v>
      </c>
      <c r="S350" s="10">
        <f>VLOOKUP(C350,Spisok!$A$5:$AC$1630,19,0)</f>
        <v>0</v>
      </c>
      <c r="T350" s="10">
        <f>VLOOKUP(C350,Spisok!$A$5:$AC$1630,21,0)</f>
        <v>0</v>
      </c>
      <c r="U350" s="10">
        <f>VLOOKUP(C350,Spisok!$A$5:$AC$1630,23,0)</f>
        <v>0</v>
      </c>
      <c r="V350" s="18">
        <f>VLOOKUP(C350,Spisok!$A$5:$AC$1630,25,0)</f>
        <v>0</v>
      </c>
      <c r="W350" s="16">
        <f>COUNTIFS(M350:V350,"&gt;0")</f>
        <v>0</v>
      </c>
    </row>
    <row r="351" spans="1:23" s="40" customFormat="1" ht="12.75" customHeight="1">
      <c r="A351" s="13">
        <v>347</v>
      </c>
      <c r="B351" s="41"/>
      <c r="C351" s="42" t="s">
        <v>1048</v>
      </c>
      <c r="D351" s="42"/>
      <c r="E351" s="69">
        <f>VLOOKUP(C351,Spisok!$A$1:$AA$7829,5,0)</f>
        <v>1456.2141540556634</v>
      </c>
      <c r="F351" s="43">
        <f>VLOOKUP(C351,Spisok!$A$1:$AA$7829,2,0)</f>
        <v>0</v>
      </c>
      <c r="G351" s="8" t="str">
        <f>VLOOKUP(C351,Spisok!$A$1:$AA$7829,4,0)</f>
        <v>LAT</v>
      </c>
      <c r="H351" s="10">
        <v>35.436709544914066</v>
      </c>
      <c r="I351" s="10">
        <v>0</v>
      </c>
      <c r="J351" s="10">
        <v>0</v>
      </c>
      <c r="K351" s="10">
        <f>LARGE(M351:V351,1)+LARGE(M351:V351,2)+LARGE(M351:V351,3)+LARGE(M351:V351,4)+LARGE(M351:V351,5)</f>
        <v>0</v>
      </c>
      <c r="L351" s="5">
        <f>SUM(H351:K351)</f>
        <v>35.436709544914066</v>
      </c>
      <c r="M351" s="10">
        <f>VLOOKUP(C351,Spisok!$A$5:$AC$1630,7,0)</f>
        <v>0</v>
      </c>
      <c r="N351" s="10">
        <f>VLOOKUP(C351,Spisok!$A$5:$AC$1630,9,0)</f>
        <v>0</v>
      </c>
      <c r="O351" s="10">
        <f>VLOOKUP(C351,Spisok!$A$5:$AC$1630,11,0)</f>
        <v>0</v>
      </c>
      <c r="P351" s="10">
        <f>VLOOKUP(C351,Spisok!$A$5:$AC$1630,13,0)</f>
        <v>0</v>
      </c>
      <c r="Q351" s="10">
        <f>VLOOKUP(C351,Spisok!$A$5:$AC$1630,15,0)</f>
        <v>0</v>
      </c>
      <c r="R351" s="10">
        <f>VLOOKUP(C351,Spisok!$A$5:$AC$1630,17,0)</f>
        <v>0</v>
      </c>
      <c r="S351" s="10">
        <f>VLOOKUP(C351,Spisok!$A$5:$AC$1630,19,0)</f>
        <v>0</v>
      </c>
      <c r="T351" s="10">
        <f>VLOOKUP(C351,Spisok!$A$5:$AC$1630,21,0)</f>
        <v>0</v>
      </c>
      <c r="U351" s="10">
        <f>VLOOKUP(C351,Spisok!$A$5:$AC$1630,23,0)</f>
        <v>0</v>
      </c>
      <c r="V351" s="18">
        <f>VLOOKUP(C351,Spisok!$A$5:$AC$1630,25,0)</f>
        <v>0</v>
      </c>
      <c r="W351" s="16">
        <f>COUNTIFS(M351:V351,"&gt;0")</f>
        <v>0</v>
      </c>
    </row>
    <row r="352" spans="1:23" s="40" customFormat="1" ht="12.75" customHeight="1">
      <c r="A352" s="13">
        <v>348</v>
      </c>
      <c r="B352" s="41"/>
      <c r="C352" s="76" t="s">
        <v>1233</v>
      </c>
      <c r="D352" s="76"/>
      <c r="E352" s="65">
        <f>VLOOKUP(C352,Spisok!$A$1:$AA$7829,5,0)</f>
        <v>1274</v>
      </c>
      <c r="F352" s="43">
        <f>VLOOKUP(C352,Spisok!$A$1:$AA$7829,2,0)</f>
        <v>0</v>
      </c>
      <c r="G352" s="44" t="str">
        <f>VLOOKUP(C352,Spisok!$A$1:$AA$7829,4,0)</f>
        <v>LAT</v>
      </c>
      <c r="H352" s="10"/>
      <c r="I352" s="10"/>
      <c r="J352" s="10">
        <v>35.414408607490323</v>
      </c>
      <c r="K352" s="10">
        <f>LARGE(M352:V352,1)+LARGE(M352:V352,2)+LARGE(M352:V352,3)+LARGE(M352:V352,4)+LARGE(M352:V352,5)</f>
        <v>0</v>
      </c>
      <c r="L352" s="5">
        <f>SUM(H352:K352)</f>
        <v>35.414408607490323</v>
      </c>
      <c r="M352" s="10">
        <f>VLOOKUP(C352,Spisok!$A$5:$AC$1630,7,0)</f>
        <v>0</v>
      </c>
      <c r="N352" s="10">
        <f>VLOOKUP(C352,Spisok!$A$5:$AC$1630,9,0)</f>
        <v>0</v>
      </c>
      <c r="O352" s="10">
        <f>VLOOKUP(C352,Spisok!$A$5:$AC$1630,11,0)</f>
        <v>0</v>
      </c>
      <c r="P352" s="10">
        <f>VLOOKUP(C352,Spisok!$A$5:$AC$1630,13,0)</f>
        <v>0</v>
      </c>
      <c r="Q352" s="10">
        <f>VLOOKUP(C352,Spisok!$A$5:$AC$1630,15,0)</f>
        <v>0</v>
      </c>
      <c r="R352" s="10">
        <f>VLOOKUP(C352,Spisok!$A$5:$AC$1630,17,0)</f>
        <v>0</v>
      </c>
      <c r="S352" s="10">
        <f>VLOOKUP(C352,Spisok!$A$5:$AC$1630,19,0)</f>
        <v>0</v>
      </c>
      <c r="T352" s="10">
        <f>VLOOKUP(C352,Spisok!$A$5:$AC$1630,21,0)</f>
        <v>0</v>
      </c>
      <c r="U352" s="10">
        <f>VLOOKUP(C352,Spisok!$A$5:$AC$1630,23,0)</f>
        <v>0</v>
      </c>
      <c r="V352" s="18">
        <f>VLOOKUP(C352,Spisok!$A$5:$AC$1630,25,0)</f>
        <v>0</v>
      </c>
      <c r="W352" s="16">
        <f>COUNTIFS(M352:V352,"&gt;0")</f>
        <v>0</v>
      </c>
    </row>
    <row r="353" spans="1:23" s="40" customFormat="1" ht="12.75" customHeight="1">
      <c r="A353" s="13">
        <v>349</v>
      </c>
      <c r="B353" s="41"/>
      <c r="C353" s="76" t="s">
        <v>149</v>
      </c>
      <c r="D353" s="76"/>
      <c r="E353" s="69">
        <f>VLOOKUP(C353,Spisok!$A$1:$AA$7829,5,0)</f>
        <v>1745.0287913815891</v>
      </c>
      <c r="F353" s="43">
        <f>VLOOKUP(C353,Spisok!$A$1:$AA$7829,2,0)</f>
        <v>0</v>
      </c>
      <c r="G353" s="44" t="str">
        <f>VLOOKUP(C353,Spisok!$A$1:$AA$7829,4,0)</f>
        <v>EST</v>
      </c>
      <c r="H353" s="10"/>
      <c r="I353" s="10">
        <v>35.261695820721236</v>
      </c>
      <c r="J353" s="10">
        <v>0</v>
      </c>
      <c r="K353" s="10">
        <f>LARGE(M353:V353,1)+LARGE(M353:V353,2)+LARGE(M353:V353,3)+LARGE(M353:V353,4)+LARGE(M353:V353,5)</f>
        <v>0</v>
      </c>
      <c r="L353" s="5">
        <f>SUM(H353:K353)</f>
        <v>35.261695820721236</v>
      </c>
      <c r="M353" s="10">
        <f>VLOOKUP(C353,Spisok!$A$5:$AC$1630,7,0)</f>
        <v>0</v>
      </c>
      <c r="N353" s="10">
        <f>VLOOKUP(C353,Spisok!$A$5:$AC$1630,9,0)</f>
        <v>0</v>
      </c>
      <c r="O353" s="10">
        <f>VLOOKUP(C353,Spisok!$A$5:$AC$1630,11,0)</f>
        <v>0</v>
      </c>
      <c r="P353" s="10">
        <f>VLOOKUP(C353,Spisok!$A$5:$AC$1630,13,0)</f>
        <v>0</v>
      </c>
      <c r="Q353" s="10">
        <f>VLOOKUP(C353,Spisok!$A$5:$AC$1630,15,0)</f>
        <v>0</v>
      </c>
      <c r="R353" s="10">
        <f>VLOOKUP(C353,Spisok!$A$5:$AC$1630,17,0)</f>
        <v>0</v>
      </c>
      <c r="S353" s="10">
        <f>VLOOKUP(C353,Spisok!$A$5:$AC$1630,19,0)</f>
        <v>0</v>
      </c>
      <c r="T353" s="10">
        <f>VLOOKUP(C353,Spisok!$A$5:$AC$1630,21,0)</f>
        <v>0</v>
      </c>
      <c r="U353" s="10">
        <f>VLOOKUP(C353,Spisok!$A$5:$AC$1630,23,0)</f>
        <v>0</v>
      </c>
      <c r="V353" s="18">
        <f>VLOOKUP(C353,Spisok!$A$5:$AC$1630,25,0)</f>
        <v>0</v>
      </c>
      <c r="W353" s="16">
        <f>COUNTIFS(M353:V353,"&gt;0")</f>
        <v>0</v>
      </c>
    </row>
    <row r="354" spans="1:23" s="40" customFormat="1" ht="12.75" customHeight="1">
      <c r="A354" s="13">
        <v>350</v>
      </c>
      <c r="B354" s="41"/>
      <c r="C354" s="76" t="s">
        <v>1022</v>
      </c>
      <c r="D354" s="76"/>
      <c r="E354" s="65">
        <f>VLOOKUP(C354,Spisok!$A$1:$AA$7829,5,0)</f>
        <v>1322.9295682431789</v>
      </c>
      <c r="F354" s="43">
        <f>VLOOKUP(C354,Spisok!$A$1:$AA$7829,2,0)</f>
        <v>0</v>
      </c>
      <c r="G354" s="44" t="str">
        <f>VLOOKUP(C354,Spisok!$A$1:$AA$7829,4,0)</f>
        <v>EST</v>
      </c>
      <c r="H354" s="10">
        <v>3.151077917542318</v>
      </c>
      <c r="I354" s="10">
        <v>11.139461555701335</v>
      </c>
      <c r="J354" s="10">
        <v>20.91587646802958</v>
      </c>
      <c r="K354" s="10">
        <f>LARGE(M354:V354,1)+LARGE(M354:V354,2)+LARGE(M354:V354,3)+LARGE(M354:V354,4)+LARGE(M354:V354,5)</f>
        <v>0</v>
      </c>
      <c r="L354" s="5">
        <f>SUM(H354:K354)</f>
        <v>35.206415941273235</v>
      </c>
      <c r="M354" s="10">
        <f>VLOOKUP(C354,Spisok!$A$5:$AC$1630,7,0)</f>
        <v>0</v>
      </c>
      <c r="N354" s="10">
        <f>VLOOKUP(C354,Spisok!$A$5:$AC$1630,9,0)</f>
        <v>0</v>
      </c>
      <c r="O354" s="10">
        <f>VLOOKUP(C354,Spisok!$A$5:$AC$1630,11,0)</f>
        <v>0</v>
      </c>
      <c r="P354" s="10">
        <f>VLOOKUP(C354,Spisok!$A$5:$AC$1630,13,0)</f>
        <v>0</v>
      </c>
      <c r="Q354" s="10">
        <f>VLOOKUP(C354,Spisok!$A$5:$AC$1630,15,0)</f>
        <v>0</v>
      </c>
      <c r="R354" s="10">
        <f>VLOOKUP(C354,Spisok!$A$5:$AC$1630,17,0)</f>
        <v>0</v>
      </c>
      <c r="S354" s="10">
        <f>VLOOKUP(C354,Spisok!$A$5:$AC$1630,19,0)</f>
        <v>0</v>
      </c>
      <c r="T354" s="10">
        <f>VLOOKUP(C354,Spisok!$A$5:$AC$1630,21,0)</f>
        <v>0</v>
      </c>
      <c r="U354" s="10">
        <f>VLOOKUP(C354,Spisok!$A$5:$AC$1630,23,0)</f>
        <v>0</v>
      </c>
      <c r="V354" s="18">
        <f>VLOOKUP(C354,Spisok!$A$5:$AC$1630,25,0)</f>
        <v>0</v>
      </c>
      <c r="W354" s="16">
        <f>COUNTIFS(M354:V354,"&gt;0")</f>
        <v>0</v>
      </c>
    </row>
    <row r="355" spans="1:23" s="40" customFormat="1" ht="12.75" customHeight="1">
      <c r="A355" s="13">
        <v>351</v>
      </c>
      <c r="B355" s="13"/>
      <c r="C355" s="46" t="s">
        <v>689</v>
      </c>
      <c r="D355" s="46"/>
      <c r="E355" s="69">
        <f>VLOOKUP(C355,Spisok!$A$1:$AA$7829,5,0)</f>
        <v>1629.1169669895139</v>
      </c>
      <c r="F355" s="43">
        <f>VLOOKUP(C355,Spisok!$A$1:$AA$7829,2,0)</f>
        <v>0</v>
      </c>
      <c r="G355" s="44" t="str">
        <f>VLOOKUP(C355,Spisok!$A$1:$AA$7829,4,0)</f>
        <v>LAT</v>
      </c>
      <c r="H355" s="10"/>
      <c r="I355" s="10">
        <v>35.130823130657866</v>
      </c>
      <c r="J355" s="10">
        <v>0</v>
      </c>
      <c r="K355" s="10">
        <f>LARGE(M355:V355,1)+LARGE(M355:V355,2)+LARGE(M355:V355,3)+LARGE(M355:V355,4)+LARGE(M355:V355,5)</f>
        <v>0</v>
      </c>
      <c r="L355" s="5">
        <f>SUM(H355:K355)</f>
        <v>35.130823130657866</v>
      </c>
      <c r="M355" s="10">
        <f>VLOOKUP(C355,Spisok!$A$5:$AC$1630,7,0)</f>
        <v>0</v>
      </c>
      <c r="N355" s="10">
        <f>VLOOKUP(C355,Spisok!$A$5:$AC$1630,9,0)</f>
        <v>0</v>
      </c>
      <c r="O355" s="10">
        <f>VLOOKUP(C355,Spisok!$A$5:$AC$1630,11,0)</f>
        <v>0</v>
      </c>
      <c r="P355" s="10">
        <f>VLOOKUP(C355,Spisok!$A$5:$AC$1630,13,0)</f>
        <v>0</v>
      </c>
      <c r="Q355" s="10">
        <f>VLOOKUP(C355,Spisok!$A$5:$AC$1630,15,0)</f>
        <v>0</v>
      </c>
      <c r="R355" s="10">
        <f>VLOOKUP(C355,Spisok!$A$5:$AC$1630,17,0)</f>
        <v>0</v>
      </c>
      <c r="S355" s="10">
        <f>VLOOKUP(C355,Spisok!$A$5:$AC$1630,19,0)</f>
        <v>0</v>
      </c>
      <c r="T355" s="10">
        <f>VLOOKUP(C355,Spisok!$A$5:$AC$1630,21,0)</f>
        <v>0</v>
      </c>
      <c r="U355" s="10">
        <f>VLOOKUP(C355,Spisok!$A$5:$AC$1630,23,0)</f>
        <v>0</v>
      </c>
      <c r="V355" s="18">
        <f>VLOOKUP(C355,Spisok!$A$5:$AC$1630,25,0)</f>
        <v>0</v>
      </c>
      <c r="W355" s="16">
        <f>COUNTIFS(M355:V355,"&gt;0")</f>
        <v>0</v>
      </c>
    </row>
    <row r="356" spans="1:23" s="40" customFormat="1" ht="12.75" customHeight="1">
      <c r="A356" s="13">
        <v>352</v>
      </c>
      <c r="B356" s="13"/>
      <c r="C356" s="60" t="s">
        <v>291</v>
      </c>
      <c r="D356" s="60" t="s">
        <v>328</v>
      </c>
      <c r="E356" s="69">
        <f>VLOOKUP(C356,Spisok!$A$1:$AA$7829,5,0)</f>
        <v>1642.7523729324205</v>
      </c>
      <c r="F356" s="43">
        <f>VLOOKUP(C356,Spisok!$A$1:$AA$7829,2,0)</f>
        <v>0</v>
      </c>
      <c r="G356" s="44" t="str">
        <f>VLOOKUP(C356,Spisok!$A$1:$AA$7829,4,0)</f>
        <v>LAT</v>
      </c>
      <c r="H356" s="10">
        <v>34.702016861180866</v>
      </c>
      <c r="I356" s="10">
        <v>0</v>
      </c>
      <c r="J356" s="10">
        <v>0</v>
      </c>
      <c r="K356" s="10">
        <f>LARGE(M356:V356,1)+LARGE(M356:V356,2)+LARGE(M356:V356,3)+LARGE(M356:V356,4)+LARGE(M356:V356,5)</f>
        <v>0</v>
      </c>
      <c r="L356" s="5">
        <f>SUM(H356:K356)</f>
        <v>34.702016861180866</v>
      </c>
      <c r="M356" s="10">
        <f>VLOOKUP(C356,Spisok!$A$5:$AC$1630,7,0)</f>
        <v>0</v>
      </c>
      <c r="N356" s="10">
        <f>VLOOKUP(C356,Spisok!$A$5:$AC$1630,9,0)</f>
        <v>0</v>
      </c>
      <c r="O356" s="10">
        <f>VLOOKUP(C356,Spisok!$A$5:$AC$1630,11,0)</f>
        <v>0</v>
      </c>
      <c r="P356" s="10">
        <f>VLOOKUP(C356,Spisok!$A$5:$AC$1630,13,0)</f>
        <v>0</v>
      </c>
      <c r="Q356" s="10">
        <f>VLOOKUP(C356,Spisok!$A$5:$AC$1630,15,0)</f>
        <v>0</v>
      </c>
      <c r="R356" s="10">
        <f>VLOOKUP(C356,Spisok!$A$5:$AC$1630,17,0)</f>
        <v>0</v>
      </c>
      <c r="S356" s="10">
        <f>VLOOKUP(C356,Spisok!$A$5:$AC$1630,19,0)</f>
        <v>0</v>
      </c>
      <c r="T356" s="10">
        <f>VLOOKUP(C356,Spisok!$A$5:$AC$1630,21,0)</f>
        <v>0</v>
      </c>
      <c r="U356" s="10">
        <f>VLOOKUP(C356,Spisok!$A$5:$AC$1630,23,0)</f>
        <v>0</v>
      </c>
      <c r="V356" s="18">
        <f>VLOOKUP(C356,Spisok!$A$5:$AC$1630,25,0)</f>
        <v>0</v>
      </c>
      <c r="W356" s="16">
        <f>COUNTIFS(M356:V356,"&gt;0")</f>
        <v>0</v>
      </c>
    </row>
    <row r="357" spans="1:23" s="40" customFormat="1" ht="12.75" customHeight="1">
      <c r="A357" s="13">
        <v>353</v>
      </c>
      <c r="B357" s="13"/>
      <c r="C357" s="46" t="s">
        <v>1095</v>
      </c>
      <c r="D357" s="46"/>
      <c r="E357" s="65">
        <f>VLOOKUP(C357,Spisok!$A$1:$AA$7829,5,0)</f>
        <v>1210</v>
      </c>
      <c r="F357" s="43">
        <f>VLOOKUP(C357,Spisok!$A$1:$AA$7829,2,0)</f>
        <v>0</v>
      </c>
      <c r="G357" s="44" t="str">
        <f>VLOOKUP(C357,Spisok!$A$1:$AA$7829,4,0)</f>
        <v>GBR</v>
      </c>
      <c r="H357" s="10">
        <v>14.632352941176471</v>
      </c>
      <c r="I357" s="10">
        <v>0</v>
      </c>
      <c r="J357" s="10">
        <v>19.251425291355545</v>
      </c>
      <c r="K357" s="10">
        <f>LARGE(M357:V357,1)+LARGE(M357:V357,2)+LARGE(M357:V357,3)+LARGE(M357:V357,4)+LARGE(M357:V357,5)</f>
        <v>0</v>
      </c>
      <c r="L357" s="5">
        <f>SUM(H357:K357)</f>
        <v>33.883778232532016</v>
      </c>
      <c r="M357" s="10">
        <f>VLOOKUP(C357,Spisok!$A$5:$AC$1630,7,0)</f>
        <v>0</v>
      </c>
      <c r="N357" s="10">
        <f>VLOOKUP(C357,Spisok!$A$5:$AC$1630,9,0)</f>
        <v>0</v>
      </c>
      <c r="O357" s="10">
        <f>VLOOKUP(C357,Spisok!$A$5:$AC$1630,11,0)</f>
        <v>0</v>
      </c>
      <c r="P357" s="10">
        <f>VLOOKUP(C357,Spisok!$A$5:$AC$1630,13,0)</f>
        <v>0</v>
      </c>
      <c r="Q357" s="10">
        <f>VLOOKUP(C357,Spisok!$A$5:$AC$1630,15,0)</f>
        <v>0</v>
      </c>
      <c r="R357" s="10">
        <f>VLOOKUP(C357,Spisok!$A$5:$AC$1630,17,0)</f>
        <v>0</v>
      </c>
      <c r="S357" s="10">
        <f>VLOOKUP(C357,Spisok!$A$5:$AC$1630,19,0)</f>
        <v>0</v>
      </c>
      <c r="T357" s="10">
        <f>VLOOKUP(C357,Spisok!$A$5:$AC$1630,21,0)</f>
        <v>0</v>
      </c>
      <c r="U357" s="10">
        <f>VLOOKUP(C357,Spisok!$A$5:$AC$1630,23,0)</f>
        <v>0</v>
      </c>
      <c r="V357" s="18">
        <f>VLOOKUP(C357,Spisok!$A$5:$AC$1630,25,0)</f>
        <v>0</v>
      </c>
      <c r="W357" s="16">
        <f>COUNTIFS(M357:V357,"&gt;0")</f>
        <v>0</v>
      </c>
    </row>
    <row r="358" spans="1:23" s="40" customFormat="1" ht="12.75" customHeight="1">
      <c r="A358" s="13">
        <v>354</v>
      </c>
      <c r="B358" s="13">
        <v>89</v>
      </c>
      <c r="C358" s="46" t="s">
        <v>1270</v>
      </c>
      <c r="D358" s="46"/>
      <c r="E358" s="65">
        <f>VLOOKUP(C358,Spisok!$A$1:$AA$7829,5,0)</f>
        <v>1352.1388473189515</v>
      </c>
      <c r="F358" s="43">
        <f>VLOOKUP(C358,Spisok!$A$1:$AA$7829,2,0)</f>
        <v>0</v>
      </c>
      <c r="G358" s="44">
        <f>VLOOKUP(C358,Spisok!$A$1:$AA$7829,4,0)</f>
        <v>0</v>
      </c>
      <c r="H358" s="10"/>
      <c r="I358" s="10"/>
      <c r="J358" s="10"/>
      <c r="K358" s="10">
        <f>LARGE(M358:V358,1)+LARGE(M358:V358,2)+LARGE(M358:V358,3)+LARGE(M358:V358,4)+LARGE(M358:V358,5)</f>
        <v>33.84983154591135</v>
      </c>
      <c r="L358" s="5">
        <f>SUM(H358:K358)</f>
        <v>33.84983154591135</v>
      </c>
      <c r="M358" s="10">
        <f>VLOOKUP(C358,Spisok!$A$5:$AC$1630,7,0)</f>
        <v>0</v>
      </c>
      <c r="N358" s="10">
        <f>VLOOKUP(C358,Spisok!$A$5:$AC$1630,9,0)</f>
        <v>33.84983154591135</v>
      </c>
      <c r="O358" s="10">
        <f>VLOOKUP(C358,Spisok!$A$5:$AC$1630,11,0)</f>
        <v>0</v>
      </c>
      <c r="P358" s="10">
        <f>VLOOKUP(C358,Spisok!$A$5:$AC$1630,13,0)</f>
        <v>0</v>
      </c>
      <c r="Q358" s="10">
        <f>VLOOKUP(C358,Spisok!$A$5:$AC$1630,15,0)</f>
        <v>0</v>
      </c>
      <c r="R358" s="10">
        <f>VLOOKUP(C358,Spisok!$A$5:$AC$1630,17,0)</f>
        <v>0</v>
      </c>
      <c r="S358" s="10">
        <f>VLOOKUP(C358,Spisok!$A$5:$AC$1630,19,0)</f>
        <v>0</v>
      </c>
      <c r="T358" s="10">
        <f>VLOOKUP(C358,Spisok!$A$5:$AC$1630,21,0)</f>
        <v>0</v>
      </c>
      <c r="U358" s="10">
        <f>VLOOKUP(C358,Spisok!$A$5:$AC$1630,23,0)</f>
        <v>0</v>
      </c>
      <c r="V358" s="18">
        <f>VLOOKUP(C358,Spisok!$A$5:$AC$1630,25,0)</f>
        <v>0</v>
      </c>
      <c r="W358" s="16">
        <f>COUNTIFS(M358:V358,"&gt;0")</f>
        <v>1</v>
      </c>
    </row>
    <row r="359" spans="1:23" ht="12.75" customHeight="1">
      <c r="A359" s="13">
        <v>355</v>
      </c>
      <c r="B359" s="41"/>
      <c r="C359" s="42" t="s">
        <v>840</v>
      </c>
      <c r="D359" s="42"/>
      <c r="E359" s="69">
        <f>VLOOKUP(C359,Spisok!$A$1:$AA$7829,5,0)</f>
        <v>1182.0266032772679</v>
      </c>
      <c r="F359" s="43">
        <f>VLOOKUP(C359,Spisok!$A$1:$AA$7829,2,0)</f>
        <v>0</v>
      </c>
      <c r="G359" s="8" t="str">
        <f>VLOOKUP(C359,Spisok!$A$1:$AA$7829,4,0)</f>
        <v>GBR</v>
      </c>
      <c r="H359" s="10">
        <v>2.4113849269980592</v>
      </c>
      <c r="I359" s="10">
        <v>31.307944658393954</v>
      </c>
      <c r="J359" s="10">
        <v>0</v>
      </c>
      <c r="K359" s="10">
        <f>LARGE(M359:V359,1)+LARGE(M359:V359,2)+LARGE(M359:V359,3)+LARGE(M359:V359,4)+LARGE(M359:V359,5)</f>
        <v>0</v>
      </c>
      <c r="L359" s="5">
        <f>SUM(H359:K359)</f>
        <v>33.719329585392011</v>
      </c>
      <c r="M359" s="10">
        <f>VLOOKUP(C359,Spisok!$A$5:$AC$1630,7,0)</f>
        <v>0</v>
      </c>
      <c r="N359" s="10">
        <f>VLOOKUP(C359,Spisok!$A$5:$AC$1630,9,0)</f>
        <v>0</v>
      </c>
      <c r="O359" s="10">
        <f>VLOOKUP(C359,Spisok!$A$5:$AC$1630,11,0)</f>
        <v>0</v>
      </c>
      <c r="P359" s="10">
        <f>VLOOKUP(C359,Spisok!$A$5:$AC$1630,13,0)</f>
        <v>0</v>
      </c>
      <c r="Q359" s="10">
        <f>VLOOKUP(C359,Spisok!$A$5:$AC$1630,15,0)</f>
        <v>0</v>
      </c>
      <c r="R359" s="10">
        <f>VLOOKUP(C359,Spisok!$A$5:$AC$1630,17,0)</f>
        <v>0</v>
      </c>
      <c r="S359" s="10">
        <f>VLOOKUP(C359,Spisok!$A$5:$AC$1630,19,0)</f>
        <v>0</v>
      </c>
      <c r="T359" s="10">
        <f>VLOOKUP(C359,Spisok!$A$5:$AC$1630,21,0)</f>
        <v>0</v>
      </c>
      <c r="U359" s="10">
        <f>VLOOKUP(C359,Spisok!$A$5:$AC$1630,23,0)</f>
        <v>0</v>
      </c>
      <c r="V359" s="18">
        <f>VLOOKUP(C359,Spisok!$A$5:$AC$1630,25,0)</f>
        <v>0</v>
      </c>
      <c r="W359" s="16">
        <f>COUNTIFS(M359:V359,"&gt;0")</f>
        <v>0</v>
      </c>
    </row>
    <row r="360" spans="1:23" ht="12.75" customHeight="1">
      <c r="A360" s="13">
        <v>356</v>
      </c>
      <c r="B360" s="41"/>
      <c r="C360" s="42" t="s">
        <v>475</v>
      </c>
      <c r="D360" s="42"/>
      <c r="E360" s="69">
        <f>VLOOKUP(C360,Spisok!$A$1:$AA$7829,5,0)</f>
        <v>1534.5613763192312</v>
      </c>
      <c r="F360" s="43">
        <f>VLOOKUP(C360,Spisok!$A$1:$AA$7829,2,0)</f>
        <v>0</v>
      </c>
      <c r="G360" s="8" t="str">
        <f>VLOOKUP(C360,Spisok!$A$1:$AA$7829,4,0)</f>
        <v>USA</v>
      </c>
      <c r="H360" s="10">
        <v>33.471248515496306</v>
      </c>
      <c r="I360" s="10">
        <v>0</v>
      </c>
      <c r="J360" s="10">
        <v>0</v>
      </c>
      <c r="K360" s="10">
        <f>LARGE(M360:V360,1)+LARGE(M360:V360,2)+LARGE(M360:V360,3)+LARGE(M360:V360,4)+LARGE(M360:V360,5)</f>
        <v>0</v>
      </c>
      <c r="L360" s="5">
        <f>SUM(H360:K360)</f>
        <v>33.471248515496306</v>
      </c>
      <c r="M360" s="10">
        <f>VLOOKUP(C360,Spisok!$A$5:$AC$1630,7,0)</f>
        <v>0</v>
      </c>
      <c r="N360" s="10">
        <f>VLOOKUP(C360,Spisok!$A$5:$AC$1630,9,0)</f>
        <v>0</v>
      </c>
      <c r="O360" s="10">
        <f>VLOOKUP(C360,Spisok!$A$5:$AC$1630,11,0)</f>
        <v>0</v>
      </c>
      <c r="P360" s="10">
        <f>VLOOKUP(C360,Spisok!$A$5:$AC$1630,13,0)</f>
        <v>0</v>
      </c>
      <c r="Q360" s="10">
        <f>VLOOKUP(C360,Spisok!$A$5:$AC$1630,15,0)</f>
        <v>0</v>
      </c>
      <c r="R360" s="10">
        <f>VLOOKUP(C360,Spisok!$A$5:$AC$1630,17,0)</f>
        <v>0</v>
      </c>
      <c r="S360" s="10">
        <f>VLOOKUP(C360,Spisok!$A$5:$AC$1630,19,0)</f>
        <v>0</v>
      </c>
      <c r="T360" s="10">
        <f>VLOOKUP(C360,Spisok!$A$5:$AC$1630,21,0)</f>
        <v>0</v>
      </c>
      <c r="U360" s="10">
        <f>VLOOKUP(C360,Spisok!$A$5:$AC$1630,23,0)</f>
        <v>0</v>
      </c>
      <c r="V360" s="18">
        <f>VLOOKUP(C360,Spisok!$A$5:$AC$1630,25,0)</f>
        <v>0</v>
      </c>
      <c r="W360" s="16">
        <f>COUNTIFS(M360:V360,"&gt;0")</f>
        <v>0</v>
      </c>
    </row>
    <row r="361" spans="1:23" s="40" customFormat="1" ht="12.75" customHeight="1">
      <c r="A361" s="13">
        <v>357</v>
      </c>
      <c r="B361" s="41">
        <v>118</v>
      </c>
      <c r="C361" s="76" t="s">
        <v>1169</v>
      </c>
      <c r="D361" s="76"/>
      <c r="E361" s="65">
        <f>VLOOKUP(C361,Spisok!$A$1:$AA$7829,5,0)</f>
        <v>1277.8440508281335</v>
      </c>
      <c r="F361" s="43">
        <f>VLOOKUP(C361,Spisok!$A$1:$AA$7829,2,0)</f>
        <v>0</v>
      </c>
      <c r="G361" s="44" t="str">
        <f>VLOOKUP(C361,Spisok!$A$1:$AA$7829,4,0)</f>
        <v>LAT</v>
      </c>
      <c r="H361" s="10"/>
      <c r="I361" s="10">
        <v>1.9363950015581246</v>
      </c>
      <c r="J361" s="10">
        <v>10.240943529819027</v>
      </c>
      <c r="K361" s="10">
        <f>LARGE(M361:V361,1)+LARGE(M361:V361,2)+LARGE(M361:V361,3)+LARGE(M361:V361,4)+LARGE(M361:V361,5)</f>
        <v>20.920075173900127</v>
      </c>
      <c r="L361" s="5">
        <f>SUM(H361:K361)</f>
        <v>33.097413705277276</v>
      </c>
      <c r="M361" s="10">
        <f>VLOOKUP(C361,Spisok!$A$5:$AC$1630,7,0)</f>
        <v>0</v>
      </c>
      <c r="N361" s="10">
        <f>VLOOKUP(C361,Spisok!$A$5:$AC$1630,9,0)</f>
        <v>20.920075173900127</v>
      </c>
      <c r="O361" s="10">
        <f>VLOOKUP(C361,Spisok!$A$5:$AC$1630,11,0)</f>
        <v>0</v>
      </c>
      <c r="P361" s="10">
        <f>VLOOKUP(C361,Spisok!$A$5:$AC$1630,13,0)</f>
        <v>0</v>
      </c>
      <c r="Q361" s="10">
        <f>VLOOKUP(C361,Spisok!$A$5:$AC$1630,15,0)</f>
        <v>0</v>
      </c>
      <c r="R361" s="10">
        <f>VLOOKUP(C361,Spisok!$A$5:$AC$1630,17,0)</f>
        <v>0</v>
      </c>
      <c r="S361" s="10">
        <f>VLOOKUP(C361,Spisok!$A$5:$AC$1630,19,0)</f>
        <v>0</v>
      </c>
      <c r="T361" s="10">
        <f>VLOOKUP(C361,Spisok!$A$5:$AC$1630,21,0)</f>
        <v>0</v>
      </c>
      <c r="U361" s="10">
        <f>VLOOKUP(C361,Spisok!$A$5:$AC$1630,23,0)</f>
        <v>0</v>
      </c>
      <c r="V361" s="18">
        <f>VLOOKUP(C361,Spisok!$A$5:$AC$1630,25,0)</f>
        <v>0</v>
      </c>
      <c r="W361" s="16">
        <f>COUNTIFS(M361:V361,"&gt;0")</f>
        <v>1</v>
      </c>
    </row>
    <row r="362" spans="1:23" s="40" customFormat="1" ht="12.75" customHeight="1">
      <c r="A362" s="13">
        <v>358</v>
      </c>
      <c r="B362" s="41"/>
      <c r="C362" s="42" t="s">
        <v>174</v>
      </c>
      <c r="D362" s="42" t="s">
        <v>286</v>
      </c>
      <c r="E362" s="69">
        <f>VLOOKUP(C362,Spisok!$A$1:$AA$7829,5,0)</f>
        <v>1444.4424875188386</v>
      </c>
      <c r="F362" s="43">
        <f>VLOOKUP(C362,Spisok!$A$1:$AA$7829,2,0)</f>
        <v>0</v>
      </c>
      <c r="G362" s="44" t="str">
        <f>VLOOKUP(C362,Spisok!$A$1:$AA$7829,4,0)</f>
        <v>EST</v>
      </c>
      <c r="H362" s="10">
        <v>0</v>
      </c>
      <c r="I362" s="10">
        <v>32.173514236320571</v>
      </c>
      <c r="J362" s="10">
        <v>0</v>
      </c>
      <c r="K362" s="10">
        <f>LARGE(M362:V362,1)+LARGE(M362:V362,2)+LARGE(M362:V362,3)+LARGE(M362:V362,4)+LARGE(M362:V362,5)</f>
        <v>0</v>
      </c>
      <c r="L362" s="5">
        <f>SUM(H362:K362)</f>
        <v>32.173514236320571</v>
      </c>
      <c r="M362" s="10">
        <f>VLOOKUP(C362,Spisok!$A$5:$AC$1630,7,0)</f>
        <v>0</v>
      </c>
      <c r="N362" s="10">
        <f>VLOOKUP(C362,Spisok!$A$5:$AC$1630,9,0)</f>
        <v>0</v>
      </c>
      <c r="O362" s="10">
        <f>VLOOKUP(C362,Spisok!$A$5:$AC$1630,11,0)</f>
        <v>0</v>
      </c>
      <c r="P362" s="10">
        <f>VLOOKUP(C362,Spisok!$A$5:$AC$1630,13,0)</f>
        <v>0</v>
      </c>
      <c r="Q362" s="10">
        <f>VLOOKUP(C362,Spisok!$A$5:$AC$1630,15,0)</f>
        <v>0</v>
      </c>
      <c r="R362" s="10">
        <f>VLOOKUP(C362,Spisok!$A$5:$AC$1630,17,0)</f>
        <v>0</v>
      </c>
      <c r="S362" s="10">
        <f>VLOOKUP(C362,Spisok!$A$5:$AC$1630,19,0)</f>
        <v>0</v>
      </c>
      <c r="T362" s="10">
        <f>VLOOKUP(C362,Spisok!$A$5:$AC$1630,21,0)</f>
        <v>0</v>
      </c>
      <c r="U362" s="10">
        <f>VLOOKUP(C362,Spisok!$A$5:$AC$1630,23,0)</f>
        <v>0</v>
      </c>
      <c r="V362" s="18">
        <f>VLOOKUP(C362,Spisok!$A$5:$AC$1630,25,0)</f>
        <v>0</v>
      </c>
      <c r="W362" s="16">
        <f>COUNTIFS(M362:V362,"&gt;0")</f>
        <v>0</v>
      </c>
    </row>
    <row r="363" spans="1:23" s="40" customFormat="1" ht="12.75" customHeight="1">
      <c r="A363" s="13">
        <v>359</v>
      </c>
      <c r="B363" s="41"/>
      <c r="C363" s="42" t="s">
        <v>815</v>
      </c>
      <c r="D363" s="42"/>
      <c r="E363" s="69">
        <f>VLOOKUP(C363,Spisok!$A$1:$AA$7829,5,0)</f>
        <v>1262.6825775787559</v>
      </c>
      <c r="F363" s="43">
        <f>VLOOKUP(C363,Spisok!$A$1:$AA$7829,2,0)</f>
        <v>0</v>
      </c>
      <c r="G363" s="44" t="str">
        <f>VLOOKUP(C363,Spisok!$A$1:$AA$7829,4,0)</f>
        <v>USA</v>
      </c>
      <c r="H363" s="10">
        <v>0</v>
      </c>
      <c r="I363" s="10">
        <v>31.959459459459456</v>
      </c>
      <c r="J363" s="10">
        <v>0</v>
      </c>
      <c r="K363" s="10">
        <f>LARGE(M363:V363,1)+LARGE(M363:V363,2)+LARGE(M363:V363,3)+LARGE(M363:V363,4)+LARGE(M363:V363,5)</f>
        <v>0</v>
      </c>
      <c r="L363" s="5">
        <f>SUM(H363:K363)</f>
        <v>31.959459459459456</v>
      </c>
      <c r="M363" s="10">
        <f>VLOOKUP(C363,Spisok!$A$5:$AC$1630,7,0)</f>
        <v>0</v>
      </c>
      <c r="N363" s="10">
        <f>VLOOKUP(C363,Spisok!$A$5:$AC$1630,9,0)</f>
        <v>0</v>
      </c>
      <c r="O363" s="10">
        <f>VLOOKUP(C363,Spisok!$A$5:$AC$1630,11,0)</f>
        <v>0</v>
      </c>
      <c r="P363" s="10">
        <f>VLOOKUP(C363,Spisok!$A$5:$AC$1630,13,0)</f>
        <v>0</v>
      </c>
      <c r="Q363" s="10">
        <f>VLOOKUP(C363,Spisok!$A$5:$AC$1630,15,0)</f>
        <v>0</v>
      </c>
      <c r="R363" s="10">
        <f>VLOOKUP(C363,Spisok!$A$5:$AC$1630,17,0)</f>
        <v>0</v>
      </c>
      <c r="S363" s="10">
        <f>VLOOKUP(C363,Spisok!$A$5:$AC$1630,19,0)</f>
        <v>0</v>
      </c>
      <c r="T363" s="10">
        <f>VLOOKUP(C363,Spisok!$A$5:$AC$1630,21,0)</f>
        <v>0</v>
      </c>
      <c r="U363" s="10">
        <f>VLOOKUP(C363,Spisok!$A$5:$AC$1630,23,0)</f>
        <v>0</v>
      </c>
      <c r="V363" s="18">
        <f>VLOOKUP(C363,Spisok!$A$5:$AC$1630,25,0)</f>
        <v>0</v>
      </c>
      <c r="W363" s="16">
        <f>COUNTIFS(M363:V363,"&gt;0")</f>
        <v>0</v>
      </c>
    </row>
    <row r="364" spans="1:23" s="40" customFormat="1" ht="12.75" customHeight="1">
      <c r="A364" s="13">
        <v>360</v>
      </c>
      <c r="B364" s="41">
        <v>93</v>
      </c>
      <c r="C364" s="76" t="s">
        <v>1268</v>
      </c>
      <c r="D364" s="76"/>
      <c r="E364" s="65">
        <f>VLOOKUP(C364,Spisok!$A$1:$AA$7829,5,0)</f>
        <v>1336.1404334361819</v>
      </c>
      <c r="F364" s="43">
        <f>VLOOKUP(C364,Spisok!$A$1:$AA$7829,2,0)</f>
        <v>0</v>
      </c>
      <c r="G364" s="44">
        <f>VLOOKUP(C364,Spisok!$A$1:$AA$7829,4,0)</f>
        <v>0</v>
      </c>
      <c r="H364" s="10"/>
      <c r="I364" s="10"/>
      <c r="J364" s="10"/>
      <c r="K364" s="10">
        <f>LARGE(M364:V364,1)+LARGE(M364:V364,2)+LARGE(M364:V364,3)+LARGE(M364:V364,4)+LARGE(M364:V364,5)</f>
        <v>31.930869627736147</v>
      </c>
      <c r="L364" s="5">
        <f>SUM(H364:K364)</f>
        <v>31.930869627736147</v>
      </c>
      <c r="M364" s="10">
        <f>VLOOKUP(C364,Spisok!$A$5:$AC$1630,7,0)</f>
        <v>0</v>
      </c>
      <c r="N364" s="10">
        <f>VLOOKUP(C364,Spisok!$A$5:$AC$1630,9,0)</f>
        <v>31.930869627736147</v>
      </c>
      <c r="O364" s="10">
        <f>VLOOKUP(C364,Spisok!$A$5:$AC$1630,11,0)</f>
        <v>0</v>
      </c>
      <c r="P364" s="10">
        <f>VLOOKUP(C364,Spisok!$A$5:$AC$1630,13,0)</f>
        <v>0</v>
      </c>
      <c r="Q364" s="10">
        <f>VLOOKUP(C364,Spisok!$A$5:$AC$1630,15,0)</f>
        <v>0</v>
      </c>
      <c r="R364" s="10">
        <f>VLOOKUP(C364,Spisok!$A$5:$AC$1630,17,0)</f>
        <v>0</v>
      </c>
      <c r="S364" s="10">
        <f>VLOOKUP(C364,Spisok!$A$5:$AC$1630,19,0)</f>
        <v>0</v>
      </c>
      <c r="T364" s="10">
        <f>VLOOKUP(C364,Spisok!$A$5:$AC$1630,21,0)</f>
        <v>0</v>
      </c>
      <c r="U364" s="10">
        <f>VLOOKUP(C364,Spisok!$A$5:$AC$1630,23,0)</f>
        <v>0</v>
      </c>
      <c r="V364" s="18">
        <f>VLOOKUP(C364,Spisok!$A$5:$AC$1630,25,0)</f>
        <v>0</v>
      </c>
      <c r="W364" s="16">
        <f>COUNTIFS(M364:V364,"&gt;0")</f>
        <v>1</v>
      </c>
    </row>
    <row r="365" spans="1:23" s="40" customFormat="1" ht="12.75" customHeight="1">
      <c r="A365" s="13">
        <v>361</v>
      </c>
      <c r="B365" s="41"/>
      <c r="C365" s="76" t="s">
        <v>962</v>
      </c>
      <c r="D365" s="76"/>
      <c r="E365" s="69">
        <f>VLOOKUP(C365,Spisok!$A$1:$AA$7829,5,0)</f>
        <v>1414</v>
      </c>
      <c r="F365" s="43">
        <f>VLOOKUP(C365,Spisok!$A$1:$AA$7829,2,0)</f>
        <v>0</v>
      </c>
      <c r="G365" s="44" t="str">
        <f>VLOOKUP(C365,Spisok!$A$1:$AA$7829,4,0)</f>
        <v>LAT</v>
      </c>
      <c r="H365" s="10">
        <v>0</v>
      </c>
      <c r="I365" s="10">
        <v>31.880766497148965</v>
      </c>
      <c r="J365" s="10">
        <v>0</v>
      </c>
      <c r="K365" s="10">
        <f>LARGE(M365:V365,1)+LARGE(M365:V365,2)+LARGE(M365:V365,3)+LARGE(M365:V365,4)+LARGE(M365:V365,5)</f>
        <v>0</v>
      </c>
      <c r="L365" s="5">
        <f>SUM(H365:K365)</f>
        <v>31.880766497148965</v>
      </c>
      <c r="M365" s="10">
        <f>VLOOKUP(C365,Spisok!$A$5:$AC$1630,7,0)</f>
        <v>0</v>
      </c>
      <c r="N365" s="10">
        <f>VLOOKUP(C365,Spisok!$A$5:$AC$1630,9,0)</f>
        <v>0</v>
      </c>
      <c r="O365" s="10">
        <f>VLOOKUP(C365,Spisok!$A$5:$AC$1630,11,0)</f>
        <v>0</v>
      </c>
      <c r="P365" s="10">
        <f>VLOOKUP(C365,Spisok!$A$5:$AC$1630,13,0)</f>
        <v>0</v>
      </c>
      <c r="Q365" s="10">
        <f>VLOOKUP(C365,Spisok!$A$5:$AC$1630,15,0)</f>
        <v>0</v>
      </c>
      <c r="R365" s="10">
        <f>VLOOKUP(C365,Spisok!$A$5:$AC$1630,17,0)</f>
        <v>0</v>
      </c>
      <c r="S365" s="10">
        <f>VLOOKUP(C365,Spisok!$A$5:$AC$1630,19,0)</f>
        <v>0</v>
      </c>
      <c r="T365" s="10">
        <f>VLOOKUP(C365,Spisok!$A$5:$AC$1630,21,0)</f>
        <v>0</v>
      </c>
      <c r="U365" s="10">
        <f>VLOOKUP(C365,Spisok!$A$5:$AC$1630,23,0)</f>
        <v>0</v>
      </c>
      <c r="V365" s="18">
        <f>VLOOKUP(C365,Spisok!$A$5:$AC$1630,25,0)</f>
        <v>0</v>
      </c>
      <c r="W365" s="16">
        <f>COUNTIFS(M365:V365,"&gt;0")</f>
        <v>0</v>
      </c>
    </row>
    <row r="366" spans="1:23" s="40" customFormat="1" ht="12.75" customHeight="1">
      <c r="A366" s="13">
        <v>362</v>
      </c>
      <c r="B366" s="41"/>
      <c r="C366" s="76" t="s">
        <v>1135</v>
      </c>
      <c r="D366" s="76"/>
      <c r="E366" s="69">
        <f>VLOOKUP(C366,Spisok!$A$1:$AA$7829,5,0)</f>
        <v>1351.3146190070709</v>
      </c>
      <c r="F366" s="43">
        <f>VLOOKUP(C366,Spisok!$A$1:$AA$7829,2,0)</f>
        <v>0</v>
      </c>
      <c r="G366" s="44" t="str">
        <f>VLOOKUP(C366,Spisok!$A$1:$AA$7829,4,0)</f>
        <v>LAT</v>
      </c>
      <c r="H366" s="10"/>
      <c r="I366" s="10">
        <v>31.861532418475971</v>
      </c>
      <c r="J366" s="10">
        <v>0</v>
      </c>
      <c r="K366" s="10">
        <f>LARGE(M366:V366,1)+LARGE(M366:V366,2)+LARGE(M366:V366,3)+LARGE(M366:V366,4)+LARGE(M366:V366,5)</f>
        <v>0</v>
      </c>
      <c r="L366" s="5">
        <f>SUM(H366:K366)</f>
        <v>31.861532418475971</v>
      </c>
      <c r="M366" s="10">
        <f>VLOOKUP(C366,Spisok!$A$5:$AC$1630,7,0)</f>
        <v>0</v>
      </c>
      <c r="N366" s="10">
        <f>VLOOKUP(C366,Spisok!$A$5:$AC$1630,9,0)</f>
        <v>0</v>
      </c>
      <c r="O366" s="10">
        <f>VLOOKUP(C366,Spisok!$A$5:$AC$1630,11,0)</f>
        <v>0</v>
      </c>
      <c r="P366" s="10">
        <f>VLOOKUP(C366,Spisok!$A$5:$AC$1630,13,0)</f>
        <v>0</v>
      </c>
      <c r="Q366" s="10">
        <f>VLOOKUP(C366,Spisok!$A$5:$AC$1630,15,0)</f>
        <v>0</v>
      </c>
      <c r="R366" s="10">
        <f>VLOOKUP(C366,Spisok!$A$5:$AC$1630,17,0)</f>
        <v>0</v>
      </c>
      <c r="S366" s="10">
        <f>VLOOKUP(C366,Spisok!$A$5:$AC$1630,19,0)</f>
        <v>0</v>
      </c>
      <c r="T366" s="10">
        <f>VLOOKUP(C366,Spisok!$A$5:$AC$1630,21,0)</f>
        <v>0</v>
      </c>
      <c r="U366" s="10">
        <f>VLOOKUP(C366,Spisok!$A$5:$AC$1630,23,0)</f>
        <v>0</v>
      </c>
      <c r="V366" s="18">
        <f>VLOOKUP(C366,Spisok!$A$5:$AC$1630,25,0)</f>
        <v>0</v>
      </c>
      <c r="W366" s="16">
        <f>COUNTIFS(M366:V366,"&gt;0")</f>
        <v>0</v>
      </c>
    </row>
    <row r="367" spans="1:23" s="40" customFormat="1" ht="12.75" customHeight="1">
      <c r="A367" s="13">
        <v>363</v>
      </c>
      <c r="B367" s="41"/>
      <c r="C367" s="76" t="s">
        <v>1166</v>
      </c>
      <c r="D367" s="76"/>
      <c r="E367" s="65">
        <f>VLOOKUP(C367,Spisok!$A$1:$AA$7829,5,0)</f>
        <v>1305</v>
      </c>
      <c r="F367" s="43">
        <f>VLOOKUP(C367,Spisok!$A$1:$AA$7829,2,0)</f>
        <v>0</v>
      </c>
      <c r="G367" s="44" t="str">
        <f>VLOOKUP(C367,Spisok!$A$1:$AA$7829,4,0)</f>
        <v>LAT</v>
      </c>
      <c r="H367" s="10"/>
      <c r="I367" s="10">
        <v>9.6770179922124928</v>
      </c>
      <c r="J367" s="10">
        <v>22.17261791304967</v>
      </c>
      <c r="K367" s="10">
        <f>LARGE(M367:V367,1)+LARGE(M367:V367,2)+LARGE(M367:V367,3)+LARGE(M367:V367,4)+LARGE(M367:V367,5)</f>
        <v>0</v>
      </c>
      <c r="L367" s="5">
        <f>SUM(H367:K367)</f>
        <v>31.849635905262161</v>
      </c>
      <c r="M367" s="10">
        <f>VLOOKUP(C367,Spisok!$A$5:$AC$1630,7,0)</f>
        <v>0</v>
      </c>
      <c r="N367" s="10">
        <f>VLOOKUP(C367,Spisok!$A$5:$AC$1630,9,0)</f>
        <v>0</v>
      </c>
      <c r="O367" s="10">
        <f>VLOOKUP(C367,Spisok!$A$5:$AC$1630,11,0)</f>
        <v>0</v>
      </c>
      <c r="P367" s="10">
        <f>VLOOKUP(C367,Spisok!$A$5:$AC$1630,13,0)</f>
        <v>0</v>
      </c>
      <c r="Q367" s="10">
        <f>VLOOKUP(C367,Spisok!$A$5:$AC$1630,15,0)</f>
        <v>0</v>
      </c>
      <c r="R367" s="10">
        <f>VLOOKUP(C367,Spisok!$A$5:$AC$1630,17,0)</f>
        <v>0</v>
      </c>
      <c r="S367" s="10">
        <f>VLOOKUP(C367,Spisok!$A$5:$AC$1630,19,0)</f>
        <v>0</v>
      </c>
      <c r="T367" s="10">
        <f>VLOOKUP(C367,Spisok!$A$5:$AC$1630,21,0)</f>
        <v>0</v>
      </c>
      <c r="U367" s="10">
        <f>VLOOKUP(C367,Spisok!$A$5:$AC$1630,23,0)</f>
        <v>0</v>
      </c>
      <c r="V367" s="18">
        <f>VLOOKUP(C367,Spisok!$A$5:$AC$1630,25,0)</f>
        <v>0</v>
      </c>
      <c r="W367" s="16">
        <f>COUNTIFS(M367:V367,"&gt;0")</f>
        <v>0</v>
      </c>
    </row>
    <row r="368" spans="1:23" s="40" customFormat="1" ht="12.75" customHeight="1">
      <c r="A368" s="13">
        <v>364</v>
      </c>
      <c r="B368" s="41"/>
      <c r="C368" s="42" t="s">
        <v>821</v>
      </c>
      <c r="D368" s="42"/>
      <c r="E368" s="65">
        <f>VLOOKUP(C368,Spisok!$A$1:$AA$7829,5,0)</f>
        <v>1130</v>
      </c>
      <c r="F368" s="43">
        <f>VLOOKUP(C368,Spisok!$A$1:$AA$7829,2,0)</f>
        <v>0</v>
      </c>
      <c r="G368" s="8" t="str">
        <f>VLOOKUP(C368,Spisok!$A$1:$AA$7829,4,0)</f>
        <v>GBR</v>
      </c>
      <c r="H368" s="10">
        <v>13.39297176962264</v>
      </c>
      <c r="I368" s="10">
        <v>11.416278692701457</v>
      </c>
      <c r="J368" s="10">
        <v>6.9767441860465116</v>
      </c>
      <c r="K368" s="10">
        <f>LARGE(M368:V368,1)+LARGE(M368:V368,2)+LARGE(M368:V368,3)+LARGE(M368:V368,4)+LARGE(M368:V368,5)</f>
        <v>0</v>
      </c>
      <c r="L368" s="5">
        <f>SUM(H368:K368)</f>
        <v>31.785994648370611</v>
      </c>
      <c r="M368" s="10">
        <f>VLOOKUP(C368,Spisok!$A$5:$AC$1630,7,0)</f>
        <v>0</v>
      </c>
      <c r="N368" s="10">
        <f>VLOOKUP(C368,Spisok!$A$5:$AC$1630,9,0)</f>
        <v>0</v>
      </c>
      <c r="O368" s="10">
        <f>VLOOKUP(C368,Spisok!$A$5:$AC$1630,11,0)</f>
        <v>0</v>
      </c>
      <c r="P368" s="10">
        <f>VLOOKUP(C368,Spisok!$A$5:$AC$1630,13,0)</f>
        <v>0</v>
      </c>
      <c r="Q368" s="10">
        <f>VLOOKUP(C368,Spisok!$A$5:$AC$1630,15,0)</f>
        <v>0</v>
      </c>
      <c r="R368" s="10">
        <f>VLOOKUP(C368,Spisok!$A$5:$AC$1630,17,0)</f>
        <v>0</v>
      </c>
      <c r="S368" s="10">
        <f>VLOOKUP(C368,Spisok!$A$5:$AC$1630,19,0)</f>
        <v>0</v>
      </c>
      <c r="T368" s="10">
        <f>VLOOKUP(C368,Spisok!$A$5:$AC$1630,21,0)</f>
        <v>0</v>
      </c>
      <c r="U368" s="10">
        <f>VLOOKUP(C368,Spisok!$A$5:$AC$1630,23,0)</f>
        <v>0</v>
      </c>
      <c r="V368" s="18">
        <f>VLOOKUP(C368,Spisok!$A$5:$AC$1630,25,0)</f>
        <v>0</v>
      </c>
      <c r="W368" s="16">
        <f>COUNTIFS(M368:V368,"&gt;0")</f>
        <v>0</v>
      </c>
    </row>
    <row r="369" spans="1:23" s="40" customFormat="1" ht="12.75" customHeight="1">
      <c r="A369" s="13">
        <v>365</v>
      </c>
      <c r="B369" s="41">
        <v>143</v>
      </c>
      <c r="C369" s="42" t="s">
        <v>921</v>
      </c>
      <c r="D369" s="42"/>
      <c r="E369" s="65">
        <f>VLOOKUP(C369,Spisok!$A$1:$AA$7829,5,0)</f>
        <v>1339.703652513052</v>
      </c>
      <c r="F369" s="43">
        <f>VLOOKUP(C369,Spisok!$A$1:$AA$7829,2,0)</f>
        <v>0</v>
      </c>
      <c r="G369" s="8" t="str">
        <f>VLOOKUP(C369,Spisok!$A$1:$AA$7829,4,0)</f>
        <v>EST</v>
      </c>
      <c r="H369" s="10">
        <v>0</v>
      </c>
      <c r="I369" s="10">
        <v>0</v>
      </c>
      <c r="J369" s="10">
        <v>20.115523002491422</v>
      </c>
      <c r="K369" s="10">
        <f>LARGE(M369:V369,1)+LARGE(M369:V369,2)+LARGE(M369:V369,3)+LARGE(M369:V369,4)+LARGE(M369:V369,5)</f>
        <v>11.301204163417831</v>
      </c>
      <c r="L369" s="5">
        <f>SUM(H369:K369)</f>
        <v>31.416727165909251</v>
      </c>
      <c r="M369" s="10">
        <f>VLOOKUP(C369,Spisok!$A$5:$AC$1630,7,0)</f>
        <v>0</v>
      </c>
      <c r="N369" s="10">
        <f>VLOOKUP(C369,Spisok!$A$5:$AC$1630,9,0)</f>
        <v>11.301204163417831</v>
      </c>
      <c r="O369" s="10">
        <f>VLOOKUP(C369,Spisok!$A$5:$AC$1630,11,0)</f>
        <v>0</v>
      </c>
      <c r="P369" s="10">
        <f>VLOOKUP(C369,Spisok!$A$5:$AC$1630,13,0)</f>
        <v>0</v>
      </c>
      <c r="Q369" s="10">
        <f>VLOOKUP(C369,Spisok!$A$5:$AC$1630,15,0)</f>
        <v>0</v>
      </c>
      <c r="R369" s="10">
        <f>VLOOKUP(C369,Spisok!$A$5:$AC$1630,17,0)</f>
        <v>0</v>
      </c>
      <c r="S369" s="10">
        <f>VLOOKUP(C369,Spisok!$A$5:$AC$1630,19,0)</f>
        <v>0</v>
      </c>
      <c r="T369" s="10">
        <f>VLOOKUP(C369,Spisok!$A$5:$AC$1630,21,0)</f>
        <v>0</v>
      </c>
      <c r="U369" s="10">
        <f>VLOOKUP(C369,Spisok!$A$5:$AC$1630,23,0)</f>
        <v>0</v>
      </c>
      <c r="V369" s="18">
        <f>VLOOKUP(C369,Spisok!$A$5:$AC$1630,25,0)</f>
        <v>0</v>
      </c>
      <c r="W369" s="16">
        <f>COUNTIFS(M369:V369,"&gt;0")</f>
        <v>1</v>
      </c>
    </row>
    <row r="370" spans="1:23" s="40" customFormat="1" ht="12.75" customHeight="1">
      <c r="A370" s="13">
        <v>366</v>
      </c>
      <c r="B370" s="41"/>
      <c r="C370" s="140" t="s">
        <v>461</v>
      </c>
      <c r="D370" s="42" t="s">
        <v>463</v>
      </c>
      <c r="E370" s="65">
        <f>VLOOKUP(C370,Spisok!$A$1:$AA$7829,5,0)</f>
        <v>1289.2994204784154</v>
      </c>
      <c r="F370" s="43">
        <f>VLOOKUP(C370,Spisok!$A$1:$AA$7829,2,0)</f>
        <v>0</v>
      </c>
      <c r="G370" s="44" t="str">
        <f>VLOOKUP(C370,Spisok!$A$1:$AA$7829,4,0)</f>
        <v>GER</v>
      </c>
      <c r="H370" s="10">
        <v>0</v>
      </c>
      <c r="I370" s="10">
        <v>4.4727926882715687</v>
      </c>
      <c r="J370" s="10">
        <v>26.580808866653101</v>
      </c>
      <c r="K370" s="10">
        <f>LARGE(M370:V370,1)+LARGE(M370:V370,2)+LARGE(M370:V370,3)+LARGE(M370:V370,4)+LARGE(M370:V370,5)</f>
        <v>0</v>
      </c>
      <c r="L370" s="5">
        <f>SUM(H370:K370)</f>
        <v>31.053601554924668</v>
      </c>
      <c r="M370" s="10">
        <f>VLOOKUP(C370,Spisok!$A$5:$AC$1630,7,0)</f>
        <v>0</v>
      </c>
      <c r="N370" s="10">
        <f>VLOOKUP(C370,Spisok!$A$5:$AC$1630,9,0)</f>
        <v>0</v>
      </c>
      <c r="O370" s="10">
        <f>VLOOKUP(C370,Spisok!$A$5:$AC$1630,11,0)</f>
        <v>0</v>
      </c>
      <c r="P370" s="10">
        <f>VLOOKUP(C370,Spisok!$A$5:$AC$1630,13,0)</f>
        <v>0</v>
      </c>
      <c r="Q370" s="10">
        <f>VLOOKUP(C370,Spisok!$A$5:$AC$1630,15,0)</f>
        <v>0</v>
      </c>
      <c r="R370" s="10">
        <f>VLOOKUP(C370,Spisok!$A$5:$AC$1630,17,0)</f>
        <v>0</v>
      </c>
      <c r="S370" s="10">
        <f>VLOOKUP(C370,Spisok!$A$5:$AC$1630,19,0)</f>
        <v>0</v>
      </c>
      <c r="T370" s="10">
        <f>VLOOKUP(C370,Spisok!$A$5:$AC$1630,21,0)</f>
        <v>0</v>
      </c>
      <c r="U370" s="10">
        <f>VLOOKUP(C370,Spisok!$A$5:$AC$1630,23,0)</f>
        <v>0</v>
      </c>
      <c r="V370" s="18">
        <f>VLOOKUP(C370,Spisok!$A$5:$AC$1630,25,0)</f>
        <v>0</v>
      </c>
      <c r="W370" s="16">
        <f>COUNTIFS(M370:V370,"&gt;0")</f>
        <v>0</v>
      </c>
    </row>
    <row r="371" spans="1:23" s="40" customFormat="1" ht="12.75" customHeight="1">
      <c r="A371" s="13">
        <v>367</v>
      </c>
      <c r="B371" s="41"/>
      <c r="C371" s="76" t="s">
        <v>596</v>
      </c>
      <c r="D371" s="76"/>
      <c r="E371" s="69">
        <f>VLOOKUP(C371,Spisok!$A$1:$AA$7829,5,0)</f>
        <v>1620.8777085337149</v>
      </c>
      <c r="F371" s="43">
        <f>VLOOKUP(C371,Spisok!$A$1:$AA$7829,2,0)</f>
        <v>0</v>
      </c>
      <c r="G371" s="44" t="str">
        <f>VLOOKUP(C371,Spisok!$A$1:$AA$7829,4,0)</f>
        <v>LAT</v>
      </c>
      <c r="H371" s="10"/>
      <c r="I371" s="10">
        <v>30.33424675337287</v>
      </c>
      <c r="J371" s="10">
        <v>0</v>
      </c>
      <c r="K371" s="10">
        <f>LARGE(M371:V371,1)+LARGE(M371:V371,2)+LARGE(M371:V371,3)+LARGE(M371:V371,4)+LARGE(M371:V371,5)</f>
        <v>0</v>
      </c>
      <c r="L371" s="5">
        <f>SUM(H371:K371)</f>
        <v>30.33424675337287</v>
      </c>
      <c r="M371" s="10">
        <f>VLOOKUP(C371,Spisok!$A$5:$AC$1630,7,0)</f>
        <v>0</v>
      </c>
      <c r="N371" s="10">
        <f>VLOOKUP(C371,Spisok!$A$5:$AC$1630,9,0)</f>
        <v>0</v>
      </c>
      <c r="O371" s="10">
        <f>VLOOKUP(C371,Spisok!$A$5:$AC$1630,11,0)</f>
        <v>0</v>
      </c>
      <c r="P371" s="10">
        <f>VLOOKUP(C371,Spisok!$A$5:$AC$1630,13,0)</f>
        <v>0</v>
      </c>
      <c r="Q371" s="10">
        <f>VLOOKUP(C371,Spisok!$A$5:$AC$1630,15,0)</f>
        <v>0</v>
      </c>
      <c r="R371" s="10">
        <f>VLOOKUP(C371,Spisok!$A$5:$AC$1630,17,0)</f>
        <v>0</v>
      </c>
      <c r="S371" s="10">
        <f>VLOOKUP(C371,Spisok!$A$5:$AC$1630,19,0)</f>
        <v>0</v>
      </c>
      <c r="T371" s="10">
        <f>VLOOKUP(C371,Spisok!$A$5:$AC$1630,21,0)</f>
        <v>0</v>
      </c>
      <c r="U371" s="10">
        <f>VLOOKUP(C371,Spisok!$A$5:$AC$1630,23,0)</f>
        <v>0</v>
      </c>
      <c r="V371" s="18">
        <f>VLOOKUP(C371,Spisok!$A$5:$AC$1630,25,0)</f>
        <v>0</v>
      </c>
      <c r="W371" s="16">
        <f>COUNTIFS(M371:V371,"&gt;0")</f>
        <v>0</v>
      </c>
    </row>
    <row r="372" spans="1:23" s="40" customFormat="1" ht="12.75" customHeight="1">
      <c r="A372" s="13">
        <v>368</v>
      </c>
      <c r="B372" s="41">
        <v>127</v>
      </c>
      <c r="C372" s="76" t="s">
        <v>1061</v>
      </c>
      <c r="D372" s="76"/>
      <c r="E372" s="65">
        <f>VLOOKUP(C372,Spisok!$A$1:$AA$7829,5,0)</f>
        <v>1352.7606634955646</v>
      </c>
      <c r="F372" s="43">
        <f>VLOOKUP(C372,Spisok!$A$1:$AA$7829,2,0)</f>
        <v>0</v>
      </c>
      <c r="G372" s="44" t="str">
        <f>VLOOKUP(C372,Spisok!$A$1:$AA$7829,4,0)</f>
        <v>LAT</v>
      </c>
      <c r="H372" s="10">
        <v>12.908443192889491</v>
      </c>
      <c r="I372" s="10">
        <v>0</v>
      </c>
      <c r="J372" s="10">
        <v>0</v>
      </c>
      <c r="K372" s="10">
        <f>LARGE(M372:V372,1)+LARGE(M372:V372,2)+LARGE(M372:V372,3)+LARGE(M372:V372,4)+LARGE(M372:V372,5)</f>
        <v>17.38439639446003</v>
      </c>
      <c r="L372" s="5">
        <f>SUM(H372:K372)</f>
        <v>30.292839587349519</v>
      </c>
      <c r="M372" s="10">
        <f>VLOOKUP(C372,Spisok!$A$5:$AC$1630,7,0)</f>
        <v>0</v>
      </c>
      <c r="N372" s="10">
        <f>VLOOKUP(C372,Spisok!$A$5:$AC$1630,9,0)</f>
        <v>17.38439639446003</v>
      </c>
      <c r="O372" s="10">
        <f>VLOOKUP(C372,Spisok!$A$5:$AC$1630,11,0)</f>
        <v>0</v>
      </c>
      <c r="P372" s="10">
        <f>VLOOKUP(C372,Spisok!$A$5:$AC$1630,13,0)</f>
        <v>0</v>
      </c>
      <c r="Q372" s="10">
        <f>VLOOKUP(C372,Spisok!$A$5:$AC$1630,15,0)</f>
        <v>0</v>
      </c>
      <c r="R372" s="10">
        <f>VLOOKUP(C372,Spisok!$A$5:$AC$1630,17,0)</f>
        <v>0</v>
      </c>
      <c r="S372" s="10">
        <f>VLOOKUP(C372,Spisok!$A$5:$AC$1630,19,0)</f>
        <v>0</v>
      </c>
      <c r="T372" s="10">
        <f>VLOOKUP(C372,Spisok!$A$5:$AC$1630,21,0)</f>
        <v>0</v>
      </c>
      <c r="U372" s="10">
        <f>VLOOKUP(C372,Spisok!$A$5:$AC$1630,23,0)</f>
        <v>0</v>
      </c>
      <c r="V372" s="18">
        <f>VLOOKUP(C372,Spisok!$A$5:$AC$1630,25,0)</f>
        <v>0</v>
      </c>
      <c r="W372" s="16">
        <f>COUNTIFS(M372:V372,"&gt;0")</f>
        <v>1</v>
      </c>
    </row>
    <row r="373" spans="1:23" s="40" customFormat="1" ht="12.75" customHeight="1">
      <c r="A373" s="13">
        <v>369</v>
      </c>
      <c r="B373" s="41"/>
      <c r="C373" s="76" t="s">
        <v>1208</v>
      </c>
      <c r="D373" s="76"/>
      <c r="E373" s="65">
        <f>VLOOKUP(C373,Spisok!$A$1:$AA$7829,5,0)</f>
        <v>1262.6670121769771</v>
      </c>
      <c r="F373" s="43">
        <f>VLOOKUP(C373,Spisok!$A$1:$AA$7829,2,0)</f>
        <v>0</v>
      </c>
      <c r="G373" s="44" t="str">
        <f>VLOOKUP(C373,Spisok!$A$1:$AA$7829,4,0)</f>
        <v>GBR</v>
      </c>
      <c r="H373" s="10"/>
      <c r="I373" s="10"/>
      <c r="J373" s="10">
        <v>30.240965281194875</v>
      </c>
      <c r="K373" s="10">
        <f>LARGE(M373:V373,1)+LARGE(M373:V373,2)+LARGE(M373:V373,3)+LARGE(M373:V373,4)+LARGE(M373:V373,5)</f>
        <v>0</v>
      </c>
      <c r="L373" s="5">
        <f>SUM(H373:K373)</f>
        <v>30.240965281194875</v>
      </c>
      <c r="M373" s="10">
        <f>VLOOKUP(C373,Spisok!$A$5:$AC$1630,7,0)</f>
        <v>0</v>
      </c>
      <c r="N373" s="10">
        <f>VLOOKUP(C373,Spisok!$A$5:$AC$1630,9,0)</f>
        <v>0</v>
      </c>
      <c r="O373" s="10">
        <f>VLOOKUP(C373,Spisok!$A$5:$AC$1630,11,0)</f>
        <v>0</v>
      </c>
      <c r="P373" s="10">
        <f>VLOOKUP(C373,Spisok!$A$5:$AC$1630,13,0)</f>
        <v>0</v>
      </c>
      <c r="Q373" s="10">
        <f>VLOOKUP(C373,Spisok!$A$5:$AC$1630,15,0)</f>
        <v>0</v>
      </c>
      <c r="R373" s="10">
        <f>VLOOKUP(C373,Spisok!$A$5:$AC$1630,17,0)</f>
        <v>0</v>
      </c>
      <c r="S373" s="10">
        <f>VLOOKUP(C373,Spisok!$A$5:$AC$1630,19,0)</f>
        <v>0</v>
      </c>
      <c r="T373" s="10">
        <f>VLOOKUP(C373,Spisok!$A$5:$AC$1630,21,0)</f>
        <v>0</v>
      </c>
      <c r="U373" s="10">
        <f>VLOOKUP(C373,Spisok!$A$5:$AC$1630,23,0)</f>
        <v>0</v>
      </c>
      <c r="V373" s="18">
        <f>VLOOKUP(C373,Spisok!$A$5:$AC$1630,25,0)</f>
        <v>0</v>
      </c>
      <c r="W373" s="16">
        <f>COUNTIFS(M373:V373,"&gt;0")</f>
        <v>0</v>
      </c>
    </row>
    <row r="374" spans="1:23" ht="12.75" customHeight="1">
      <c r="A374" s="13">
        <v>370</v>
      </c>
      <c r="B374" s="41">
        <v>98</v>
      </c>
      <c r="C374" s="76" t="s">
        <v>1273</v>
      </c>
      <c r="D374" s="76"/>
      <c r="E374" s="65">
        <f>VLOOKUP(C374,Spisok!$A$1:$AA$7829,5,0)</f>
        <v>1362.6005141043124</v>
      </c>
      <c r="F374" s="43">
        <f>VLOOKUP(C374,Spisok!$A$1:$AA$7829,2,0)</f>
        <v>0</v>
      </c>
      <c r="G374" s="44">
        <f>VLOOKUP(C374,Spisok!$A$1:$AA$7829,4,0)</f>
        <v>0</v>
      </c>
      <c r="H374" s="10"/>
      <c r="I374" s="10"/>
      <c r="J374" s="10"/>
      <c r="K374" s="10">
        <f>LARGE(M374:V374,1)+LARGE(M374:V374,2)+LARGE(M374:V374,3)+LARGE(M374:V374,4)+LARGE(M374:V374,5)</f>
        <v>29.572469101207862</v>
      </c>
      <c r="L374" s="5">
        <f>SUM(H374:K374)</f>
        <v>29.572469101207862</v>
      </c>
      <c r="M374" s="10">
        <f>VLOOKUP(C374,Spisok!$A$5:$AC$1630,7,0)</f>
        <v>0</v>
      </c>
      <c r="N374" s="10">
        <f>VLOOKUP(C374,Spisok!$A$5:$AC$1630,9,0)</f>
        <v>29.572469101207862</v>
      </c>
      <c r="O374" s="10">
        <f>VLOOKUP(C374,Spisok!$A$5:$AC$1630,11,0)</f>
        <v>0</v>
      </c>
      <c r="P374" s="10">
        <f>VLOOKUP(C374,Spisok!$A$5:$AC$1630,13,0)</f>
        <v>0</v>
      </c>
      <c r="Q374" s="10">
        <f>VLOOKUP(C374,Spisok!$A$5:$AC$1630,15,0)</f>
        <v>0</v>
      </c>
      <c r="R374" s="10">
        <f>VLOOKUP(C374,Spisok!$A$5:$AC$1630,17,0)</f>
        <v>0</v>
      </c>
      <c r="S374" s="10">
        <f>VLOOKUP(C374,Spisok!$A$5:$AC$1630,19,0)</f>
        <v>0</v>
      </c>
      <c r="T374" s="10">
        <f>VLOOKUP(C374,Spisok!$A$5:$AC$1630,21,0)</f>
        <v>0</v>
      </c>
      <c r="U374" s="10">
        <f>VLOOKUP(C374,Spisok!$A$5:$AC$1630,23,0)</f>
        <v>0</v>
      </c>
      <c r="V374" s="18">
        <f>VLOOKUP(C374,Spisok!$A$5:$AC$1630,25,0)</f>
        <v>0</v>
      </c>
      <c r="W374" s="16">
        <f>COUNTIFS(M374:V374,"&gt;0")</f>
        <v>1</v>
      </c>
    </row>
    <row r="375" spans="1:23" ht="12.75" customHeight="1">
      <c r="A375" s="13">
        <v>371</v>
      </c>
      <c r="B375" s="41"/>
      <c r="C375" s="76" t="s">
        <v>1167</v>
      </c>
      <c r="D375" s="76"/>
      <c r="E375" s="69">
        <f>VLOOKUP(C375,Spisok!$A$1:$AA$7829,5,0)</f>
        <v>1372.9565378593363</v>
      </c>
      <c r="F375" s="43">
        <f>VLOOKUP(C375,Spisok!$A$1:$AA$7829,2,0)</f>
        <v>0</v>
      </c>
      <c r="G375" s="44" t="str">
        <f>VLOOKUP(C375,Spisok!$A$1:$AA$7829,4,0)</f>
        <v>LAT</v>
      </c>
      <c r="H375" s="10"/>
      <c r="I375" s="10">
        <v>29.481269598036292</v>
      </c>
      <c r="J375" s="10">
        <v>0</v>
      </c>
      <c r="K375" s="10">
        <f>LARGE(M375:V375,1)+LARGE(M375:V375,2)+LARGE(M375:V375,3)+LARGE(M375:V375,4)+LARGE(M375:V375,5)</f>
        <v>0</v>
      </c>
      <c r="L375" s="5">
        <f>SUM(H375:K375)</f>
        <v>29.481269598036292</v>
      </c>
      <c r="M375" s="10">
        <f>VLOOKUP(C375,Spisok!$A$5:$AC$1630,7,0)</f>
        <v>0</v>
      </c>
      <c r="N375" s="10">
        <f>VLOOKUP(C375,Spisok!$A$5:$AC$1630,9,0)</f>
        <v>0</v>
      </c>
      <c r="O375" s="10">
        <f>VLOOKUP(C375,Spisok!$A$5:$AC$1630,11,0)</f>
        <v>0</v>
      </c>
      <c r="P375" s="10">
        <f>VLOOKUP(C375,Spisok!$A$5:$AC$1630,13,0)</f>
        <v>0</v>
      </c>
      <c r="Q375" s="10">
        <f>VLOOKUP(C375,Spisok!$A$5:$AC$1630,15,0)</f>
        <v>0</v>
      </c>
      <c r="R375" s="10">
        <f>VLOOKUP(C375,Spisok!$A$5:$AC$1630,17,0)</f>
        <v>0</v>
      </c>
      <c r="S375" s="10">
        <f>VLOOKUP(C375,Spisok!$A$5:$AC$1630,19,0)</f>
        <v>0</v>
      </c>
      <c r="T375" s="10">
        <f>VLOOKUP(C375,Spisok!$A$5:$AC$1630,21,0)</f>
        <v>0</v>
      </c>
      <c r="U375" s="10">
        <f>VLOOKUP(C375,Spisok!$A$5:$AC$1630,23,0)</f>
        <v>0</v>
      </c>
      <c r="V375" s="18">
        <f>VLOOKUP(C375,Spisok!$A$5:$AC$1630,25,0)</f>
        <v>0</v>
      </c>
      <c r="W375" s="16">
        <f>COUNTIFS(M375:V375,"&gt;0")</f>
        <v>0</v>
      </c>
    </row>
    <row r="376" spans="1:23" s="40" customFormat="1" ht="12.75" customHeight="1">
      <c r="A376" s="13">
        <v>372</v>
      </c>
      <c r="B376" s="41"/>
      <c r="C376" s="76" t="s">
        <v>1146</v>
      </c>
      <c r="D376" s="76"/>
      <c r="E376" s="65">
        <f>VLOOKUP(C376,Spisok!$A$1:$AA$7829,5,0)</f>
        <v>1250.0222370983954</v>
      </c>
      <c r="F376" s="43">
        <f>VLOOKUP(C376,Spisok!$A$1:$AA$7829,2,0)</f>
        <v>0</v>
      </c>
      <c r="G376" s="44" t="str">
        <f>VLOOKUP(C376,Spisok!$A$1:$AA$7829,4,0)</f>
        <v>BEL</v>
      </c>
      <c r="H376" s="10"/>
      <c r="I376" s="10">
        <v>3.3240067616778686</v>
      </c>
      <c r="J376" s="10">
        <v>25.824157810576224</v>
      </c>
      <c r="K376" s="10">
        <f>LARGE(M376:V376,1)+LARGE(M376:V376,2)+LARGE(M376:V376,3)+LARGE(M376:V376,4)+LARGE(M376:V376,5)</f>
        <v>0</v>
      </c>
      <c r="L376" s="5">
        <f>SUM(H376:K376)</f>
        <v>29.148164572254093</v>
      </c>
      <c r="M376" s="10">
        <f>VLOOKUP(C376,Spisok!$A$5:$AC$1630,7,0)</f>
        <v>0</v>
      </c>
      <c r="N376" s="10">
        <f>VLOOKUP(C376,Spisok!$A$5:$AC$1630,9,0)</f>
        <v>0</v>
      </c>
      <c r="O376" s="10">
        <f>VLOOKUP(C376,Spisok!$A$5:$AC$1630,11,0)</f>
        <v>0</v>
      </c>
      <c r="P376" s="10">
        <f>VLOOKUP(C376,Spisok!$A$5:$AC$1630,13,0)</f>
        <v>0</v>
      </c>
      <c r="Q376" s="10">
        <f>VLOOKUP(C376,Spisok!$A$5:$AC$1630,15,0)</f>
        <v>0</v>
      </c>
      <c r="R376" s="10">
        <f>VLOOKUP(C376,Spisok!$A$5:$AC$1630,17,0)</f>
        <v>0</v>
      </c>
      <c r="S376" s="10">
        <f>VLOOKUP(C376,Spisok!$A$5:$AC$1630,19,0)</f>
        <v>0</v>
      </c>
      <c r="T376" s="10">
        <f>VLOOKUP(C376,Spisok!$A$5:$AC$1630,21,0)</f>
        <v>0</v>
      </c>
      <c r="U376" s="10">
        <f>VLOOKUP(C376,Spisok!$A$5:$AC$1630,23,0)</f>
        <v>0</v>
      </c>
      <c r="V376" s="18">
        <f>VLOOKUP(C376,Spisok!$A$5:$AC$1630,25,0)</f>
        <v>0</v>
      </c>
      <c r="W376" s="16">
        <f>COUNTIFS(M376:V376,"&gt;0")</f>
        <v>0</v>
      </c>
    </row>
    <row r="377" spans="1:23" s="40" customFormat="1" ht="12.75" customHeight="1">
      <c r="A377" s="13">
        <v>373</v>
      </c>
      <c r="B377" s="41"/>
      <c r="C377" s="76" t="s">
        <v>1089</v>
      </c>
      <c r="D377" s="76"/>
      <c r="E377" s="69">
        <f>VLOOKUP(C377,Spisok!$A$1:$AA$7829,5,0)</f>
        <v>1233</v>
      </c>
      <c r="F377" s="43">
        <f>VLOOKUP(C377,Spisok!$A$1:$AA$7829,2,0)</f>
        <v>0</v>
      </c>
      <c r="G377" s="44" t="str">
        <f>VLOOKUP(C377,Spisok!$A$1:$AA$7829,4,0)</f>
        <v>GBR</v>
      </c>
      <c r="H377" s="10">
        <v>28.697757442705022</v>
      </c>
      <c r="I377" s="10">
        <v>0</v>
      </c>
      <c r="J377" s="10">
        <v>0</v>
      </c>
      <c r="K377" s="10">
        <f>LARGE(M377:V377,1)+LARGE(M377:V377,2)+LARGE(M377:V377,3)+LARGE(M377:V377,4)+LARGE(M377:V377,5)</f>
        <v>0</v>
      </c>
      <c r="L377" s="5">
        <f>SUM(H377:K377)</f>
        <v>28.697757442705022</v>
      </c>
      <c r="M377" s="10">
        <f>VLOOKUP(C377,Spisok!$A$5:$AC$1630,7,0)</f>
        <v>0</v>
      </c>
      <c r="N377" s="10">
        <f>VLOOKUP(C377,Spisok!$A$5:$AC$1630,9,0)</f>
        <v>0</v>
      </c>
      <c r="O377" s="10">
        <f>VLOOKUP(C377,Spisok!$A$5:$AC$1630,11,0)</f>
        <v>0</v>
      </c>
      <c r="P377" s="10">
        <f>VLOOKUP(C377,Spisok!$A$5:$AC$1630,13,0)</f>
        <v>0</v>
      </c>
      <c r="Q377" s="10">
        <f>VLOOKUP(C377,Spisok!$A$5:$AC$1630,15,0)</f>
        <v>0</v>
      </c>
      <c r="R377" s="10">
        <f>VLOOKUP(C377,Spisok!$A$5:$AC$1630,17,0)</f>
        <v>0</v>
      </c>
      <c r="S377" s="10">
        <f>VLOOKUP(C377,Spisok!$A$5:$AC$1630,19,0)</f>
        <v>0</v>
      </c>
      <c r="T377" s="10">
        <f>VLOOKUP(C377,Spisok!$A$5:$AC$1630,21,0)</f>
        <v>0</v>
      </c>
      <c r="U377" s="10">
        <f>VLOOKUP(C377,Spisok!$A$5:$AC$1630,23,0)</f>
        <v>0</v>
      </c>
      <c r="V377" s="18">
        <f>VLOOKUP(C377,Spisok!$A$5:$AC$1630,25,0)</f>
        <v>0</v>
      </c>
      <c r="W377" s="16">
        <f>COUNTIFS(M377:V377,"&gt;0")</f>
        <v>0</v>
      </c>
    </row>
    <row r="378" spans="1:23" ht="12.75" customHeight="1">
      <c r="A378" s="13">
        <v>374</v>
      </c>
      <c r="B378" s="13">
        <v>99</v>
      </c>
      <c r="C378" s="46" t="s">
        <v>1278</v>
      </c>
      <c r="D378" s="46"/>
      <c r="E378" s="65">
        <f>VLOOKUP(C378,Spisok!$A$1:$AA$7829,5,0)</f>
        <v>1350.8539463105317</v>
      </c>
      <c r="F378" s="43">
        <f>VLOOKUP(C378,Spisok!$A$1:$AA$7829,2,0)</f>
        <v>0</v>
      </c>
      <c r="G378" s="44">
        <f>VLOOKUP(C378,Spisok!$A$1:$AA$7829,4,0)</f>
        <v>0</v>
      </c>
      <c r="H378" s="10"/>
      <c r="I378" s="10"/>
      <c r="J378" s="10"/>
      <c r="K378" s="10">
        <f>LARGE(M378:V378,1)+LARGE(M378:V378,2)+LARGE(M378:V378,3)+LARGE(M378:V378,4)+LARGE(M378:V378,5)</f>
        <v>28.640271682995834</v>
      </c>
      <c r="L378" s="5">
        <f>SUM(H378:K378)</f>
        <v>28.640271682995834</v>
      </c>
      <c r="M378" s="10">
        <f>VLOOKUP(C378,Spisok!$A$5:$AC$1630,7,0)</f>
        <v>0</v>
      </c>
      <c r="N378" s="10">
        <f>VLOOKUP(C378,Spisok!$A$5:$AC$1630,9,0)</f>
        <v>28.640271682995834</v>
      </c>
      <c r="O378" s="10">
        <f>VLOOKUP(C378,Spisok!$A$5:$AC$1630,11,0)</f>
        <v>0</v>
      </c>
      <c r="P378" s="10">
        <f>VLOOKUP(C378,Spisok!$A$5:$AC$1630,13,0)</f>
        <v>0</v>
      </c>
      <c r="Q378" s="10">
        <f>VLOOKUP(C378,Spisok!$A$5:$AC$1630,15,0)</f>
        <v>0</v>
      </c>
      <c r="R378" s="10">
        <f>VLOOKUP(C378,Spisok!$A$5:$AC$1630,17,0)</f>
        <v>0</v>
      </c>
      <c r="S378" s="10">
        <f>VLOOKUP(C378,Spisok!$A$5:$AC$1630,19,0)</f>
        <v>0</v>
      </c>
      <c r="T378" s="10">
        <f>VLOOKUP(C378,Spisok!$A$5:$AC$1630,21,0)</f>
        <v>0</v>
      </c>
      <c r="U378" s="10">
        <f>VLOOKUP(C378,Spisok!$A$5:$AC$1630,23,0)</f>
        <v>0</v>
      </c>
      <c r="V378" s="18">
        <f>VLOOKUP(C378,Spisok!$A$5:$AC$1630,25,0)</f>
        <v>0</v>
      </c>
      <c r="W378" s="16">
        <f>COUNTIFS(M378:V378,"&gt;0")</f>
        <v>1</v>
      </c>
    </row>
    <row r="379" spans="1:23" s="50" customFormat="1" ht="12.75" customHeight="1">
      <c r="A379" s="13">
        <v>375</v>
      </c>
      <c r="B379" s="13"/>
      <c r="C379" s="60" t="s">
        <v>843</v>
      </c>
      <c r="D379" s="60"/>
      <c r="E379" s="69">
        <f>VLOOKUP(C379,Spisok!$A$1:$AA$7829,5,0)</f>
        <v>1464.3543923209832</v>
      </c>
      <c r="F379" s="43">
        <f>VLOOKUP(C379,Spisok!$A$1:$AA$7829,2,0)</f>
        <v>0</v>
      </c>
      <c r="G379" s="44" t="str">
        <f>VLOOKUP(C379,Spisok!$A$1:$AA$7829,4,0)</f>
        <v>LAT</v>
      </c>
      <c r="H379" s="10">
        <v>28.153954277328179</v>
      </c>
      <c r="I379" s="10">
        <v>0</v>
      </c>
      <c r="J379" s="10">
        <v>0</v>
      </c>
      <c r="K379" s="10">
        <f>LARGE(M379:V379,1)+LARGE(M379:V379,2)+LARGE(M379:V379,3)+LARGE(M379:V379,4)+LARGE(M379:V379,5)</f>
        <v>0</v>
      </c>
      <c r="L379" s="5">
        <f>SUM(H379:K379)</f>
        <v>28.153954277328179</v>
      </c>
      <c r="M379" s="10">
        <f>VLOOKUP(C379,Spisok!$A$5:$AC$1630,7,0)</f>
        <v>0</v>
      </c>
      <c r="N379" s="10">
        <f>VLOOKUP(C379,Spisok!$A$5:$AC$1630,9,0)</f>
        <v>0</v>
      </c>
      <c r="O379" s="10">
        <f>VLOOKUP(C379,Spisok!$A$5:$AC$1630,11,0)</f>
        <v>0</v>
      </c>
      <c r="P379" s="10">
        <f>VLOOKUP(C379,Spisok!$A$5:$AC$1630,13,0)</f>
        <v>0</v>
      </c>
      <c r="Q379" s="10">
        <f>VLOOKUP(C379,Spisok!$A$5:$AC$1630,15,0)</f>
        <v>0</v>
      </c>
      <c r="R379" s="10">
        <f>VLOOKUP(C379,Spisok!$A$5:$AC$1630,17,0)</f>
        <v>0</v>
      </c>
      <c r="S379" s="10">
        <f>VLOOKUP(C379,Spisok!$A$5:$AC$1630,19,0)</f>
        <v>0</v>
      </c>
      <c r="T379" s="10">
        <f>VLOOKUP(C379,Spisok!$A$5:$AC$1630,21,0)</f>
        <v>0</v>
      </c>
      <c r="U379" s="10">
        <f>VLOOKUP(C379,Spisok!$A$5:$AC$1630,23,0)</f>
        <v>0</v>
      </c>
      <c r="V379" s="18">
        <f>VLOOKUP(C379,Spisok!$A$5:$AC$1630,25,0)</f>
        <v>0</v>
      </c>
      <c r="W379" s="16">
        <f>COUNTIFS(M379:V379,"&gt;0")</f>
        <v>0</v>
      </c>
    </row>
    <row r="380" spans="1:23" s="50" customFormat="1" ht="12.75" customHeight="1">
      <c r="A380" s="13">
        <v>376</v>
      </c>
      <c r="B380" s="13"/>
      <c r="C380" s="46" t="s">
        <v>955</v>
      </c>
      <c r="D380" s="46"/>
      <c r="E380" s="65">
        <f>VLOOKUP(C380,Spisok!$A$1:$AA$7829,5,0)</f>
        <v>1250.5985627562727</v>
      </c>
      <c r="F380" s="43">
        <f>VLOOKUP(C380,Spisok!$A$1:$AA$7829,2,0)</f>
        <v>0</v>
      </c>
      <c r="G380" s="44" t="str">
        <f>VLOOKUP(C380,Spisok!$A$1:$AA$7829,4,0)</f>
        <v>EST</v>
      </c>
      <c r="H380" s="10">
        <v>6.665716098092604</v>
      </c>
      <c r="I380" s="10">
        <v>11.21688729017596</v>
      </c>
      <c r="J380" s="10">
        <v>10.081567392979938</v>
      </c>
      <c r="K380" s="10">
        <f>LARGE(M380:V380,1)+LARGE(M380:V380,2)+LARGE(M380:V380,3)+LARGE(M380:V380,4)+LARGE(M380:V380,5)</f>
        <v>0</v>
      </c>
      <c r="L380" s="5">
        <f>SUM(H380:K380)</f>
        <v>27.964170781248502</v>
      </c>
      <c r="M380" s="10">
        <f>VLOOKUP(C380,Spisok!$A$5:$AC$1630,7,0)</f>
        <v>0</v>
      </c>
      <c r="N380" s="10">
        <f>VLOOKUP(C380,Spisok!$A$5:$AC$1630,9,0)</f>
        <v>0</v>
      </c>
      <c r="O380" s="10">
        <f>VLOOKUP(C380,Spisok!$A$5:$AC$1630,11,0)</f>
        <v>0</v>
      </c>
      <c r="P380" s="10">
        <f>VLOOKUP(C380,Spisok!$A$5:$AC$1630,13,0)</f>
        <v>0</v>
      </c>
      <c r="Q380" s="10">
        <f>VLOOKUP(C380,Spisok!$A$5:$AC$1630,15,0)</f>
        <v>0</v>
      </c>
      <c r="R380" s="10">
        <f>VLOOKUP(C380,Spisok!$A$5:$AC$1630,17,0)</f>
        <v>0</v>
      </c>
      <c r="S380" s="10">
        <f>VLOOKUP(C380,Spisok!$A$5:$AC$1630,19,0)</f>
        <v>0</v>
      </c>
      <c r="T380" s="10">
        <f>VLOOKUP(C380,Spisok!$A$5:$AC$1630,21,0)</f>
        <v>0</v>
      </c>
      <c r="U380" s="10">
        <f>VLOOKUP(C380,Spisok!$A$5:$AC$1630,23,0)</f>
        <v>0</v>
      </c>
      <c r="V380" s="18">
        <f>VLOOKUP(C380,Spisok!$A$5:$AC$1630,25,0)</f>
        <v>0</v>
      </c>
      <c r="W380" s="16">
        <f>COUNTIFS(M380:V380,"&gt;0")</f>
        <v>0</v>
      </c>
    </row>
    <row r="381" spans="1:23" s="50" customFormat="1" ht="12.75" customHeight="1">
      <c r="A381" s="13">
        <v>377</v>
      </c>
      <c r="B381" s="13">
        <v>145</v>
      </c>
      <c r="C381" s="46" t="s">
        <v>1105</v>
      </c>
      <c r="D381" s="46"/>
      <c r="E381" s="65">
        <f>VLOOKUP(C381,Spisok!$A$1:$AA$7829,5,0)</f>
        <v>1260.1286720425069</v>
      </c>
      <c r="F381" s="43">
        <f>VLOOKUP(C381,Spisok!$A$1:$AA$7829,2,0)</f>
        <v>0</v>
      </c>
      <c r="G381" s="44" t="str">
        <f>VLOOKUP(C381,Spisok!$A$1:$AA$7829,4,0)</f>
        <v>LAT</v>
      </c>
      <c r="H381" s="10"/>
      <c r="I381" s="10">
        <v>12.566114268324636</v>
      </c>
      <c r="J381" s="10">
        <v>4.7425346301636537</v>
      </c>
      <c r="K381" s="10">
        <f>LARGE(M381:V381,1)+LARGE(M381:V381,2)+LARGE(M381:V381,3)+LARGE(M381:V381,4)+LARGE(M381:V381,5)</f>
        <v>10.011480037364164</v>
      </c>
      <c r="L381" s="5">
        <f>SUM(H381:K381)</f>
        <v>27.320128935852452</v>
      </c>
      <c r="M381" s="10">
        <f>VLOOKUP(C381,Spisok!$A$5:$AC$1630,7,0)</f>
        <v>0</v>
      </c>
      <c r="N381" s="10">
        <f>VLOOKUP(C381,Spisok!$A$5:$AC$1630,9,0)</f>
        <v>10.011480037364164</v>
      </c>
      <c r="O381" s="10">
        <f>VLOOKUP(C381,Spisok!$A$5:$AC$1630,11,0)</f>
        <v>0</v>
      </c>
      <c r="P381" s="10">
        <f>VLOOKUP(C381,Spisok!$A$5:$AC$1630,13,0)</f>
        <v>0</v>
      </c>
      <c r="Q381" s="10">
        <f>VLOOKUP(C381,Spisok!$A$5:$AC$1630,15,0)</f>
        <v>0</v>
      </c>
      <c r="R381" s="10">
        <f>VLOOKUP(C381,Spisok!$A$5:$AC$1630,17,0)</f>
        <v>0</v>
      </c>
      <c r="S381" s="10">
        <f>VLOOKUP(C381,Spisok!$A$5:$AC$1630,19,0)</f>
        <v>0</v>
      </c>
      <c r="T381" s="10">
        <f>VLOOKUP(C381,Spisok!$A$5:$AC$1630,21,0)</f>
        <v>0</v>
      </c>
      <c r="U381" s="10">
        <f>VLOOKUP(C381,Spisok!$A$5:$AC$1630,23,0)</f>
        <v>0</v>
      </c>
      <c r="V381" s="18">
        <f>VLOOKUP(C381,Spisok!$A$5:$AC$1630,25,0)</f>
        <v>0</v>
      </c>
      <c r="W381" s="16">
        <f>COUNTIFS(M381:V381,"&gt;0")</f>
        <v>1</v>
      </c>
    </row>
    <row r="382" spans="1:23" s="50" customFormat="1" ht="12.75" customHeight="1">
      <c r="A382" s="13">
        <v>378</v>
      </c>
      <c r="B382" s="13"/>
      <c r="C382" s="60" t="s">
        <v>542</v>
      </c>
      <c r="D382" s="60" t="s">
        <v>642</v>
      </c>
      <c r="E382" s="69">
        <f>VLOOKUP(C382,Spisok!$A$1:$AA$7829,5,0)</f>
        <v>1507.039650400666</v>
      </c>
      <c r="F382" s="66">
        <f>VLOOKUP(C382,Spisok!$A$1:$AA$7829,2,0)</f>
        <v>0</v>
      </c>
      <c r="G382" s="44" t="str">
        <f>VLOOKUP(C382,Spisok!$A$1:$AA$7829,4,0)</f>
        <v>LAT</v>
      </c>
      <c r="H382" s="10">
        <v>0</v>
      </c>
      <c r="I382" s="10">
        <v>27.147881145215678</v>
      </c>
      <c r="J382" s="10">
        <v>0</v>
      </c>
      <c r="K382" s="10">
        <f>LARGE(M382:V382,1)+LARGE(M382:V382,2)+LARGE(M382:V382,3)+LARGE(M382:V382,4)+LARGE(M382:V382,5)</f>
        <v>0</v>
      </c>
      <c r="L382" s="5">
        <f>SUM(H382:K382)</f>
        <v>27.147881145215678</v>
      </c>
      <c r="M382" s="10">
        <f>VLOOKUP(C382,Spisok!$A$5:$AC$1630,7,0)</f>
        <v>0</v>
      </c>
      <c r="N382" s="10">
        <f>VLOOKUP(C382,Spisok!$A$5:$AC$1630,9,0)</f>
        <v>0</v>
      </c>
      <c r="O382" s="10">
        <f>VLOOKUP(C382,Spisok!$A$5:$AC$1630,11,0)</f>
        <v>0</v>
      </c>
      <c r="P382" s="10">
        <f>VLOOKUP(C382,Spisok!$A$5:$AC$1630,13,0)</f>
        <v>0</v>
      </c>
      <c r="Q382" s="10">
        <f>VLOOKUP(C382,Spisok!$A$5:$AC$1630,15,0)</f>
        <v>0</v>
      </c>
      <c r="R382" s="10">
        <f>VLOOKUP(C382,Spisok!$A$5:$AC$1630,17,0)</f>
        <v>0</v>
      </c>
      <c r="S382" s="10">
        <f>VLOOKUP(C382,Spisok!$A$5:$AC$1630,19,0)</f>
        <v>0</v>
      </c>
      <c r="T382" s="10">
        <f>VLOOKUP(C382,Spisok!$A$5:$AC$1630,21,0)</f>
        <v>0</v>
      </c>
      <c r="U382" s="10">
        <f>VLOOKUP(C382,Spisok!$A$5:$AC$1630,23,0)</f>
        <v>0</v>
      </c>
      <c r="V382" s="18">
        <f>VLOOKUP(C382,Spisok!$A$5:$AC$1630,25,0)</f>
        <v>0</v>
      </c>
      <c r="W382" s="16">
        <f>COUNTIFS(M382:V382,"&gt;0")</f>
        <v>0</v>
      </c>
    </row>
    <row r="383" spans="1:23" s="50" customFormat="1" ht="12.75" customHeight="1">
      <c r="A383" s="13">
        <v>379</v>
      </c>
      <c r="B383" s="13"/>
      <c r="C383" s="46" t="s">
        <v>948</v>
      </c>
      <c r="D383" s="46"/>
      <c r="E383" s="69">
        <f>VLOOKUP(C383,Spisok!$A$1:$AA$7829,5,0)</f>
        <v>1371</v>
      </c>
      <c r="F383" s="43">
        <f>VLOOKUP(C383,Spisok!$A$1:$AA$7829,2,0)</f>
        <v>0</v>
      </c>
      <c r="G383" s="44" t="str">
        <f>VLOOKUP(C383,Spisok!$A$1:$AA$7829,4,0)</f>
        <v>LAT</v>
      </c>
      <c r="H383" s="10">
        <v>0</v>
      </c>
      <c r="I383" s="10">
        <v>26.919423193620926</v>
      </c>
      <c r="J383" s="10">
        <v>0</v>
      </c>
      <c r="K383" s="10">
        <f>LARGE(M383:V383,1)+LARGE(M383:V383,2)+LARGE(M383:V383,3)+LARGE(M383:V383,4)+LARGE(M383:V383,5)</f>
        <v>0</v>
      </c>
      <c r="L383" s="5">
        <f>SUM(H383:K383)</f>
        <v>26.919423193620926</v>
      </c>
      <c r="M383" s="10">
        <f>VLOOKUP(C383,Spisok!$A$5:$AC$1630,7,0)</f>
        <v>0</v>
      </c>
      <c r="N383" s="10">
        <f>VLOOKUP(C383,Spisok!$A$5:$AC$1630,9,0)</f>
        <v>0</v>
      </c>
      <c r="O383" s="10">
        <f>VLOOKUP(C383,Spisok!$A$5:$AC$1630,11,0)</f>
        <v>0</v>
      </c>
      <c r="P383" s="10">
        <f>VLOOKUP(C383,Spisok!$A$5:$AC$1630,13,0)</f>
        <v>0</v>
      </c>
      <c r="Q383" s="10">
        <f>VLOOKUP(C383,Spisok!$A$5:$AC$1630,15,0)</f>
        <v>0</v>
      </c>
      <c r="R383" s="10">
        <f>VLOOKUP(C383,Spisok!$A$5:$AC$1630,17,0)</f>
        <v>0</v>
      </c>
      <c r="S383" s="10">
        <f>VLOOKUP(C383,Spisok!$A$5:$AC$1630,19,0)</f>
        <v>0</v>
      </c>
      <c r="T383" s="10">
        <f>VLOOKUP(C383,Spisok!$A$5:$AC$1630,21,0)</f>
        <v>0</v>
      </c>
      <c r="U383" s="10">
        <f>VLOOKUP(C383,Spisok!$A$5:$AC$1630,23,0)</f>
        <v>0</v>
      </c>
      <c r="V383" s="18">
        <f>VLOOKUP(C383,Spisok!$A$5:$AC$1630,25,0)</f>
        <v>0</v>
      </c>
      <c r="W383" s="16">
        <f>COUNTIFS(M383:V383,"&gt;0")</f>
        <v>0</v>
      </c>
    </row>
    <row r="384" spans="1:23" s="50" customFormat="1" ht="12.75" customHeight="1">
      <c r="A384" s="13">
        <v>380</v>
      </c>
      <c r="B384" s="13"/>
      <c r="C384" s="60" t="s">
        <v>793</v>
      </c>
      <c r="D384" s="60"/>
      <c r="E384" s="69">
        <f>VLOOKUP(C384,Spisok!$A$1:$AA$7829,5,0)</f>
        <v>1361.4329689581571</v>
      </c>
      <c r="F384" s="43">
        <f>VLOOKUP(C384,Spisok!$A$1:$AA$7829,2,0)</f>
        <v>0</v>
      </c>
      <c r="G384" s="44" t="str">
        <f>VLOOKUP(C384,Spisok!$A$1:$AA$7829,4,0)</f>
        <v>LAT</v>
      </c>
      <c r="H384" s="10">
        <v>26.880622247843121</v>
      </c>
      <c r="I384" s="10">
        <v>0</v>
      </c>
      <c r="J384" s="10">
        <v>0</v>
      </c>
      <c r="K384" s="10">
        <f>LARGE(M384:V384,1)+LARGE(M384:V384,2)+LARGE(M384:V384,3)+LARGE(M384:V384,4)+LARGE(M384:V384,5)</f>
        <v>0</v>
      </c>
      <c r="L384" s="5">
        <f>SUM(H384:K384)</f>
        <v>26.880622247843121</v>
      </c>
      <c r="M384" s="10">
        <f>VLOOKUP(C384,Spisok!$A$5:$AC$1630,7,0)</f>
        <v>0</v>
      </c>
      <c r="N384" s="10">
        <f>VLOOKUP(C384,Spisok!$A$5:$AC$1630,9,0)</f>
        <v>0</v>
      </c>
      <c r="O384" s="10">
        <f>VLOOKUP(C384,Spisok!$A$5:$AC$1630,11,0)</f>
        <v>0</v>
      </c>
      <c r="P384" s="10">
        <f>VLOOKUP(C384,Spisok!$A$5:$AC$1630,13,0)</f>
        <v>0</v>
      </c>
      <c r="Q384" s="10">
        <f>VLOOKUP(C384,Spisok!$A$5:$AC$1630,15,0)</f>
        <v>0</v>
      </c>
      <c r="R384" s="10">
        <f>VLOOKUP(C384,Spisok!$A$5:$AC$1630,17,0)</f>
        <v>0</v>
      </c>
      <c r="S384" s="10">
        <f>VLOOKUP(C384,Spisok!$A$5:$AC$1630,19,0)</f>
        <v>0</v>
      </c>
      <c r="T384" s="10">
        <f>VLOOKUP(C384,Spisok!$A$5:$AC$1630,21,0)</f>
        <v>0</v>
      </c>
      <c r="U384" s="10">
        <f>VLOOKUP(C384,Spisok!$A$5:$AC$1630,23,0)</f>
        <v>0</v>
      </c>
      <c r="V384" s="18">
        <f>VLOOKUP(C384,Spisok!$A$5:$AC$1630,25,0)</f>
        <v>0</v>
      </c>
      <c r="W384" s="16">
        <f>COUNTIFS(M384:V384,"&gt;0")</f>
        <v>0</v>
      </c>
    </row>
    <row r="385" spans="1:23" s="50" customFormat="1" ht="12.75" customHeight="1">
      <c r="A385" s="13">
        <v>381</v>
      </c>
      <c r="B385" s="13"/>
      <c r="C385" s="46" t="s">
        <v>1251</v>
      </c>
      <c r="D385" s="46"/>
      <c r="E385" s="65">
        <f>VLOOKUP(C385,Spisok!$A$1:$AA$7829,5,0)</f>
        <v>1208</v>
      </c>
      <c r="F385" s="43">
        <f>VLOOKUP(C385,Spisok!$A$1:$AA$7829,2,0)</f>
        <v>0</v>
      </c>
      <c r="G385" s="44" t="str">
        <f>VLOOKUP(C385,Spisok!$A$1:$AA$7829,4,0)</f>
        <v>GBR</v>
      </c>
      <c r="H385" s="10"/>
      <c r="I385" s="10"/>
      <c r="J385" s="10">
        <v>26.860465116279073</v>
      </c>
      <c r="K385" s="10">
        <f>LARGE(M385:V385,1)+LARGE(M385:V385,2)+LARGE(M385:V385,3)+LARGE(M385:V385,4)+LARGE(M385:V385,5)</f>
        <v>0</v>
      </c>
      <c r="L385" s="5">
        <f>SUM(H385:K385)</f>
        <v>26.860465116279073</v>
      </c>
      <c r="M385" s="10">
        <f>VLOOKUP(C385,Spisok!$A$5:$AC$1630,7,0)</f>
        <v>0</v>
      </c>
      <c r="N385" s="10">
        <f>VLOOKUP(C385,Spisok!$A$5:$AC$1630,9,0)</f>
        <v>0</v>
      </c>
      <c r="O385" s="10">
        <f>VLOOKUP(C385,Spisok!$A$5:$AC$1630,11,0)</f>
        <v>0</v>
      </c>
      <c r="P385" s="10">
        <f>VLOOKUP(C385,Spisok!$A$5:$AC$1630,13,0)</f>
        <v>0</v>
      </c>
      <c r="Q385" s="10">
        <f>VLOOKUP(C385,Spisok!$A$5:$AC$1630,15,0)</f>
        <v>0</v>
      </c>
      <c r="R385" s="10">
        <f>VLOOKUP(C385,Spisok!$A$5:$AC$1630,17,0)</f>
        <v>0</v>
      </c>
      <c r="S385" s="10">
        <f>VLOOKUP(C385,Spisok!$A$5:$AC$1630,19,0)</f>
        <v>0</v>
      </c>
      <c r="T385" s="10">
        <f>VLOOKUP(C385,Spisok!$A$5:$AC$1630,21,0)</f>
        <v>0</v>
      </c>
      <c r="U385" s="10">
        <f>VLOOKUP(C385,Spisok!$A$5:$AC$1630,23,0)</f>
        <v>0</v>
      </c>
      <c r="V385" s="18">
        <f>VLOOKUP(C385,Spisok!$A$5:$AC$1630,25,0)</f>
        <v>0</v>
      </c>
      <c r="W385" s="16">
        <f>COUNTIFS(M385:V385,"&gt;0")</f>
        <v>0</v>
      </c>
    </row>
    <row r="386" spans="1:23" s="57" customFormat="1" ht="12.75" customHeight="1">
      <c r="A386" s="13">
        <v>382</v>
      </c>
      <c r="B386" s="13"/>
      <c r="C386" s="46" t="s">
        <v>492</v>
      </c>
      <c r="D386" s="46"/>
      <c r="E386" s="69">
        <f>VLOOKUP(C386,Spisok!$A$1:$AA$7829,5,0)</f>
        <v>1435</v>
      </c>
      <c r="F386" s="43">
        <f>VLOOKUP(C386,Spisok!$A$1:$AA$7829,2,0)</f>
        <v>0</v>
      </c>
      <c r="G386" s="44" t="str">
        <f>VLOOKUP(C386,Spisok!$A$1:$AA$7829,4,0)</f>
        <v>LAT</v>
      </c>
      <c r="H386" s="10"/>
      <c r="I386" s="10">
        <v>26.513287506200836</v>
      </c>
      <c r="J386" s="10">
        <v>0</v>
      </c>
      <c r="K386" s="10">
        <f>LARGE(M386:V386,1)+LARGE(M386:V386,2)+LARGE(M386:V386,3)+LARGE(M386:V386,4)+LARGE(M386:V386,5)</f>
        <v>0</v>
      </c>
      <c r="L386" s="5">
        <f>SUM(H386:K386)</f>
        <v>26.513287506200836</v>
      </c>
      <c r="M386" s="10">
        <f>VLOOKUP(C386,Spisok!$A$5:$AC$1630,7,0)</f>
        <v>0</v>
      </c>
      <c r="N386" s="10">
        <f>VLOOKUP(C386,Spisok!$A$5:$AC$1630,9,0)</f>
        <v>0</v>
      </c>
      <c r="O386" s="10">
        <f>VLOOKUP(C386,Spisok!$A$5:$AC$1630,11,0)</f>
        <v>0</v>
      </c>
      <c r="P386" s="10">
        <f>VLOOKUP(C386,Spisok!$A$5:$AC$1630,13,0)</f>
        <v>0</v>
      </c>
      <c r="Q386" s="10">
        <f>VLOOKUP(C386,Spisok!$A$5:$AC$1630,15,0)</f>
        <v>0</v>
      </c>
      <c r="R386" s="10">
        <f>VLOOKUP(C386,Spisok!$A$5:$AC$1630,17,0)</f>
        <v>0</v>
      </c>
      <c r="S386" s="10">
        <f>VLOOKUP(C386,Spisok!$A$5:$AC$1630,19,0)</f>
        <v>0</v>
      </c>
      <c r="T386" s="10">
        <f>VLOOKUP(C386,Spisok!$A$5:$AC$1630,21,0)</f>
        <v>0</v>
      </c>
      <c r="U386" s="10">
        <f>VLOOKUP(C386,Spisok!$A$5:$AC$1630,23,0)</f>
        <v>0</v>
      </c>
      <c r="V386" s="18">
        <f>VLOOKUP(C386,Spisok!$A$5:$AC$1630,25,0)</f>
        <v>0</v>
      </c>
      <c r="W386" s="16">
        <f>COUNTIFS(M386:V386,"&gt;0")</f>
        <v>0</v>
      </c>
    </row>
    <row r="387" spans="1:23" s="57" customFormat="1" ht="12.75" customHeight="1">
      <c r="A387" s="13">
        <v>383</v>
      </c>
      <c r="B387" s="13"/>
      <c r="C387" s="46" t="s">
        <v>674</v>
      </c>
      <c r="D387" s="46"/>
      <c r="E387" s="69">
        <f>VLOOKUP(C387,Spisok!$A$1:$AA$7829,5,0)</f>
        <v>1468.9326100505984</v>
      </c>
      <c r="F387" s="43">
        <f>VLOOKUP(C387,Spisok!$A$1:$AA$7829,2,0)</f>
        <v>0</v>
      </c>
      <c r="G387" s="44" t="str">
        <f>VLOOKUP(C387,Spisok!$A$1:$AA$7829,4,0)</f>
        <v>EST</v>
      </c>
      <c r="H387" s="10"/>
      <c r="I387" s="10">
        <v>26.389715692820054</v>
      </c>
      <c r="J387" s="10">
        <v>0</v>
      </c>
      <c r="K387" s="10">
        <f>LARGE(M387:V387,1)+LARGE(M387:V387,2)+LARGE(M387:V387,3)+LARGE(M387:V387,4)+LARGE(M387:V387,5)</f>
        <v>0</v>
      </c>
      <c r="L387" s="5">
        <f>SUM(H387:K387)</f>
        <v>26.389715692820054</v>
      </c>
      <c r="M387" s="10">
        <f>VLOOKUP(C387,Spisok!$A$5:$AC$1630,7,0)</f>
        <v>0</v>
      </c>
      <c r="N387" s="10">
        <f>VLOOKUP(C387,Spisok!$A$5:$AC$1630,9,0)</f>
        <v>0</v>
      </c>
      <c r="O387" s="10">
        <f>VLOOKUP(C387,Spisok!$A$5:$AC$1630,11,0)</f>
        <v>0</v>
      </c>
      <c r="P387" s="10">
        <f>VLOOKUP(C387,Spisok!$A$5:$AC$1630,13,0)</f>
        <v>0</v>
      </c>
      <c r="Q387" s="10">
        <f>VLOOKUP(C387,Spisok!$A$5:$AC$1630,15,0)</f>
        <v>0</v>
      </c>
      <c r="R387" s="10">
        <f>VLOOKUP(C387,Spisok!$A$5:$AC$1630,17,0)</f>
        <v>0</v>
      </c>
      <c r="S387" s="10">
        <f>VLOOKUP(C387,Spisok!$A$5:$AC$1630,19,0)</f>
        <v>0</v>
      </c>
      <c r="T387" s="10">
        <f>VLOOKUP(C387,Spisok!$A$5:$AC$1630,21,0)</f>
        <v>0</v>
      </c>
      <c r="U387" s="10">
        <f>VLOOKUP(C387,Spisok!$A$5:$AC$1630,23,0)</f>
        <v>0</v>
      </c>
      <c r="V387" s="18">
        <f>VLOOKUP(C387,Spisok!$A$5:$AC$1630,25,0)</f>
        <v>0</v>
      </c>
      <c r="W387" s="16">
        <f>COUNTIFS(M387:V387,"&gt;0")</f>
        <v>0</v>
      </c>
    </row>
    <row r="388" spans="1:23" s="57" customFormat="1" ht="12.75" customHeight="1">
      <c r="A388" s="13">
        <v>384</v>
      </c>
      <c r="B388" s="13"/>
      <c r="C388" s="46" t="s">
        <v>960</v>
      </c>
      <c r="D388" s="46"/>
      <c r="E388" s="65">
        <f>VLOOKUP(C388,Spisok!$A$1:$AA$7829,5,0)</f>
        <v>1399.1396108989327</v>
      </c>
      <c r="F388" s="43">
        <f>VLOOKUP(C388,Spisok!$A$1:$AA$7829,2,0)</f>
        <v>0</v>
      </c>
      <c r="G388" s="44" t="str">
        <f>VLOOKUP(C388,Spisok!$A$1:$AA$7829,4,0)</f>
        <v>LAT</v>
      </c>
      <c r="H388" s="10">
        <v>0</v>
      </c>
      <c r="I388" s="10">
        <v>0</v>
      </c>
      <c r="J388" s="10">
        <v>26.184606786360224</v>
      </c>
      <c r="K388" s="10">
        <f>LARGE(M388:V388,1)+LARGE(M388:V388,2)+LARGE(M388:V388,3)+LARGE(M388:V388,4)+LARGE(M388:V388,5)</f>
        <v>0</v>
      </c>
      <c r="L388" s="5">
        <f>SUM(H388:K388)</f>
        <v>26.184606786360224</v>
      </c>
      <c r="M388" s="10">
        <f>VLOOKUP(C388,Spisok!$A$5:$AC$1630,7,0)</f>
        <v>0</v>
      </c>
      <c r="N388" s="10">
        <f>VLOOKUP(C388,Spisok!$A$5:$AC$1630,9,0)</f>
        <v>0</v>
      </c>
      <c r="O388" s="10">
        <f>VLOOKUP(C388,Spisok!$A$5:$AC$1630,11,0)</f>
        <v>0</v>
      </c>
      <c r="P388" s="10">
        <f>VLOOKUP(C388,Spisok!$A$5:$AC$1630,13,0)</f>
        <v>0</v>
      </c>
      <c r="Q388" s="10">
        <f>VLOOKUP(C388,Spisok!$A$5:$AC$1630,15,0)</f>
        <v>0</v>
      </c>
      <c r="R388" s="10">
        <f>VLOOKUP(C388,Spisok!$A$5:$AC$1630,17,0)</f>
        <v>0</v>
      </c>
      <c r="S388" s="10">
        <f>VLOOKUP(C388,Spisok!$A$5:$AC$1630,19,0)</f>
        <v>0</v>
      </c>
      <c r="T388" s="10">
        <f>VLOOKUP(C388,Spisok!$A$5:$AC$1630,21,0)</f>
        <v>0</v>
      </c>
      <c r="U388" s="10">
        <f>VLOOKUP(C388,Spisok!$A$5:$AC$1630,23,0)</f>
        <v>0</v>
      </c>
      <c r="V388" s="18">
        <f>VLOOKUP(C388,Spisok!$A$5:$AC$1630,25,0)</f>
        <v>0</v>
      </c>
      <c r="W388" s="16">
        <f>COUNTIFS(M388:V388,"&gt;0")</f>
        <v>0</v>
      </c>
    </row>
    <row r="389" spans="1:23" s="57" customFormat="1" ht="12.75" customHeight="1">
      <c r="A389" s="13">
        <v>385</v>
      </c>
      <c r="B389" s="13"/>
      <c r="C389" s="60" t="s">
        <v>464</v>
      </c>
      <c r="D389" s="60" t="s">
        <v>476</v>
      </c>
      <c r="E389" s="65">
        <f>VLOOKUP(C389,Spisok!$A$1:$AA$7829,5,0)</f>
        <v>1216.0657717009099</v>
      </c>
      <c r="F389" s="43">
        <f>VLOOKUP(C389,Spisok!$A$1:$AA$7829,2,0)</f>
        <v>0</v>
      </c>
      <c r="G389" s="44" t="str">
        <f>VLOOKUP(C389,Spisok!$A$1:$AA$7829,4,0)</f>
        <v>USA</v>
      </c>
      <c r="H389" s="10">
        <v>13.977931020055472</v>
      </c>
      <c r="I389" s="10">
        <v>0</v>
      </c>
      <c r="J389" s="10">
        <v>11.996062717770036</v>
      </c>
      <c r="K389" s="10">
        <f>LARGE(M389:V389,1)+LARGE(M389:V389,2)+LARGE(M389:V389,3)+LARGE(M389:V389,4)+LARGE(M389:V389,5)</f>
        <v>0</v>
      </c>
      <c r="L389" s="5">
        <f>SUM(H389:K389)</f>
        <v>25.973993737825509</v>
      </c>
      <c r="M389" s="10">
        <f>VLOOKUP(C389,Spisok!$A$5:$AC$1630,7,0)</f>
        <v>0</v>
      </c>
      <c r="N389" s="10">
        <f>VLOOKUP(C389,Spisok!$A$5:$AC$1630,9,0)</f>
        <v>0</v>
      </c>
      <c r="O389" s="10">
        <f>VLOOKUP(C389,Spisok!$A$5:$AC$1630,11,0)</f>
        <v>0</v>
      </c>
      <c r="P389" s="10">
        <f>VLOOKUP(C389,Spisok!$A$5:$AC$1630,13,0)</f>
        <v>0</v>
      </c>
      <c r="Q389" s="10">
        <f>VLOOKUP(C389,Spisok!$A$5:$AC$1630,15,0)</f>
        <v>0</v>
      </c>
      <c r="R389" s="10">
        <f>VLOOKUP(C389,Spisok!$A$5:$AC$1630,17,0)</f>
        <v>0</v>
      </c>
      <c r="S389" s="10">
        <f>VLOOKUP(C389,Spisok!$A$5:$AC$1630,19,0)</f>
        <v>0</v>
      </c>
      <c r="T389" s="10">
        <f>VLOOKUP(C389,Spisok!$A$5:$AC$1630,21,0)</f>
        <v>0</v>
      </c>
      <c r="U389" s="10">
        <f>VLOOKUP(C389,Spisok!$A$5:$AC$1630,23,0)</f>
        <v>0</v>
      </c>
      <c r="V389" s="18">
        <f>VLOOKUP(C389,Spisok!$A$5:$AC$1630,25,0)</f>
        <v>0</v>
      </c>
      <c r="W389" s="16">
        <f>COUNTIFS(M389:V389,"&gt;0")</f>
        <v>0</v>
      </c>
    </row>
    <row r="390" spans="1:23" s="57" customFormat="1" ht="12.75" customHeight="1">
      <c r="A390" s="13">
        <v>386</v>
      </c>
      <c r="B390" s="13"/>
      <c r="C390" s="60" t="s">
        <v>929</v>
      </c>
      <c r="D390" s="60"/>
      <c r="E390" s="69">
        <f>VLOOKUP(C390,Spisok!$A$1:$AA$7829,5,0)</f>
        <v>1282.3999072591096</v>
      </c>
      <c r="F390" s="43">
        <f>VLOOKUP(C390,Spisok!$A$1:$AA$7829,2,0)</f>
        <v>0</v>
      </c>
      <c r="G390" s="8" t="str">
        <f>VLOOKUP(C390,Spisok!$A$1:$AA$7829,4,0)</f>
        <v>USA</v>
      </c>
      <c r="H390" s="10">
        <v>0</v>
      </c>
      <c r="I390" s="10">
        <v>25.829238329238329</v>
      </c>
      <c r="J390" s="10">
        <v>0</v>
      </c>
      <c r="K390" s="10">
        <f>LARGE(M390:V390,1)+LARGE(M390:V390,2)+LARGE(M390:V390,3)+LARGE(M390:V390,4)+LARGE(M390:V390,5)</f>
        <v>0</v>
      </c>
      <c r="L390" s="5">
        <f>SUM(H390:K390)</f>
        <v>25.829238329238329</v>
      </c>
      <c r="M390" s="10">
        <f>VLOOKUP(C390,Spisok!$A$5:$AC$1630,7,0)</f>
        <v>0</v>
      </c>
      <c r="N390" s="10">
        <f>VLOOKUP(C390,Spisok!$A$5:$AC$1630,9,0)</f>
        <v>0</v>
      </c>
      <c r="O390" s="10">
        <f>VLOOKUP(C390,Spisok!$A$5:$AC$1630,11,0)</f>
        <v>0</v>
      </c>
      <c r="P390" s="10">
        <f>VLOOKUP(C390,Spisok!$A$5:$AC$1630,13,0)</f>
        <v>0</v>
      </c>
      <c r="Q390" s="10">
        <f>VLOOKUP(C390,Spisok!$A$5:$AC$1630,15,0)</f>
        <v>0</v>
      </c>
      <c r="R390" s="10">
        <f>VLOOKUP(C390,Spisok!$A$5:$AC$1630,17,0)</f>
        <v>0</v>
      </c>
      <c r="S390" s="10">
        <f>VLOOKUP(C390,Spisok!$A$5:$AC$1630,19,0)</f>
        <v>0</v>
      </c>
      <c r="T390" s="10">
        <f>VLOOKUP(C390,Spisok!$A$5:$AC$1630,21,0)</f>
        <v>0</v>
      </c>
      <c r="U390" s="10">
        <f>VLOOKUP(C390,Spisok!$A$5:$AC$1630,23,0)</f>
        <v>0</v>
      </c>
      <c r="V390" s="18">
        <f>VLOOKUP(C390,Spisok!$A$5:$AC$1630,25,0)</f>
        <v>0</v>
      </c>
      <c r="W390" s="16">
        <f>COUNTIFS(M390:V390,"&gt;0")</f>
        <v>0</v>
      </c>
    </row>
    <row r="391" spans="1:23" s="57" customFormat="1" ht="12.75" customHeight="1">
      <c r="A391" s="13">
        <v>387</v>
      </c>
      <c r="B391" s="13"/>
      <c r="C391" s="46" t="s">
        <v>1227</v>
      </c>
      <c r="D391" s="46"/>
      <c r="E391" s="65">
        <f>VLOOKUP(C391,Spisok!$A$1:$AA$7829,5,0)</f>
        <v>1267</v>
      </c>
      <c r="F391" s="43">
        <f>VLOOKUP(C391,Spisok!$A$1:$AA$7829,2,0)</f>
        <v>0</v>
      </c>
      <c r="G391" s="44" t="str">
        <f>VLOOKUP(C391,Spisok!$A$1:$AA$7829,4,0)</f>
        <v>LAT</v>
      </c>
      <c r="H391" s="10"/>
      <c r="I391" s="10"/>
      <c r="J391" s="10">
        <v>25.498525847893745</v>
      </c>
      <c r="K391" s="10">
        <f>LARGE(M391:V391,1)+LARGE(M391:V391,2)+LARGE(M391:V391,3)+LARGE(M391:V391,4)+LARGE(M391:V391,5)</f>
        <v>0</v>
      </c>
      <c r="L391" s="5">
        <f>SUM(H391:K391)</f>
        <v>25.498525847893745</v>
      </c>
      <c r="M391" s="10">
        <f>VLOOKUP(C391,Spisok!$A$5:$AC$1630,7,0)</f>
        <v>0</v>
      </c>
      <c r="N391" s="10">
        <f>VLOOKUP(C391,Spisok!$A$5:$AC$1630,9,0)</f>
        <v>0</v>
      </c>
      <c r="O391" s="10">
        <f>VLOOKUP(C391,Spisok!$A$5:$AC$1630,11,0)</f>
        <v>0</v>
      </c>
      <c r="P391" s="10">
        <f>VLOOKUP(C391,Spisok!$A$5:$AC$1630,13,0)</f>
        <v>0</v>
      </c>
      <c r="Q391" s="10">
        <f>VLOOKUP(C391,Spisok!$A$5:$AC$1630,15,0)</f>
        <v>0</v>
      </c>
      <c r="R391" s="10">
        <f>VLOOKUP(C391,Spisok!$A$5:$AC$1630,17,0)</f>
        <v>0</v>
      </c>
      <c r="S391" s="10">
        <f>VLOOKUP(C391,Spisok!$A$5:$AC$1630,19,0)</f>
        <v>0</v>
      </c>
      <c r="T391" s="10">
        <f>VLOOKUP(C391,Spisok!$A$5:$AC$1630,21,0)</f>
        <v>0</v>
      </c>
      <c r="U391" s="10">
        <f>VLOOKUP(C391,Spisok!$A$5:$AC$1630,23,0)</f>
        <v>0</v>
      </c>
      <c r="V391" s="18">
        <f>VLOOKUP(C391,Spisok!$A$5:$AC$1630,25,0)</f>
        <v>0</v>
      </c>
      <c r="W391" s="16">
        <f>COUNTIFS(M391:V391,"&gt;0")</f>
        <v>0</v>
      </c>
    </row>
    <row r="392" spans="1:23" s="57" customFormat="1" ht="12.75" customHeight="1">
      <c r="A392" s="13">
        <v>388</v>
      </c>
      <c r="B392" s="13">
        <v>108</v>
      </c>
      <c r="C392" s="60" t="s">
        <v>500</v>
      </c>
      <c r="D392" s="60"/>
      <c r="E392" s="136">
        <f>VLOOKUP(C392,Spisok!$A$1:$AA$7829,5,0)</f>
        <v>1393.0640962113355</v>
      </c>
      <c r="F392" s="139">
        <f>VLOOKUP(C392,Spisok!$A$1:$AA$7829,2,0)</f>
        <v>0</v>
      </c>
      <c r="G392" s="137" t="str">
        <f>VLOOKUP(C392,Spisok!$A$1:$AA$7829,4,0)</f>
        <v>LAT</v>
      </c>
      <c r="H392" s="10"/>
      <c r="I392" s="10"/>
      <c r="J392" s="10"/>
      <c r="K392" s="10">
        <f>LARGE(M392:V392,1)+LARGE(M392:V392,2)+LARGE(M392:V392,3)+LARGE(M392:V392,4)+LARGE(M392:V392,5)</f>
        <v>25.421134868713597</v>
      </c>
      <c r="L392" s="5">
        <f>SUM(H392:K392)</f>
        <v>25.421134868713597</v>
      </c>
      <c r="M392" s="10">
        <f>VLOOKUP(C392,Spisok!$A$5:$AC$1630,7,0)</f>
        <v>0</v>
      </c>
      <c r="N392" s="10">
        <f>VLOOKUP(C392,Spisok!$A$5:$AC$1630,9,0)</f>
        <v>25.421134868713597</v>
      </c>
      <c r="O392" s="10">
        <f>VLOOKUP(C392,Spisok!$A$5:$AC$1630,11,0)</f>
        <v>0</v>
      </c>
      <c r="P392" s="10">
        <f>VLOOKUP(C392,Spisok!$A$5:$AC$1630,13,0)</f>
        <v>0</v>
      </c>
      <c r="Q392" s="10">
        <f>VLOOKUP(C392,Spisok!$A$5:$AC$1630,15,0)</f>
        <v>0</v>
      </c>
      <c r="R392" s="138">
        <f>VLOOKUP(C392,Spisok!$A$5:$AC$1630,17,0)</f>
        <v>0</v>
      </c>
      <c r="S392" s="138">
        <f>VLOOKUP(C392,Spisok!$A$5:$AC$1630,19,0)</f>
        <v>0</v>
      </c>
      <c r="T392" s="138">
        <f>VLOOKUP(C392,Spisok!$A$5:$AC$1630,21,0)</f>
        <v>0</v>
      </c>
      <c r="U392" s="138">
        <f>VLOOKUP(C392,Spisok!$A$5:$AC$1630,23,0)</f>
        <v>0</v>
      </c>
      <c r="V392" s="18">
        <f>VLOOKUP(C392,Spisok!$A$5:$AC$1630,25,0)</f>
        <v>0</v>
      </c>
      <c r="W392" s="16">
        <f>COUNTIFS(M392:V392,"&gt;0")</f>
        <v>1</v>
      </c>
    </row>
    <row r="393" spans="1:23" s="57" customFormat="1" ht="12.75" customHeight="1">
      <c r="A393" s="13">
        <v>389</v>
      </c>
      <c r="B393" s="13"/>
      <c r="C393" s="60" t="s">
        <v>1041</v>
      </c>
      <c r="D393" s="60"/>
      <c r="E393" s="69">
        <f>VLOOKUP(C393,Spisok!$A$1:$AA$7829,5,0)</f>
        <v>1269.2300696704444</v>
      </c>
      <c r="F393" s="43">
        <f>VLOOKUP(C393,Spisok!$A$1:$AA$7829,2,0)</f>
        <v>0</v>
      </c>
      <c r="G393" s="8" t="str">
        <f>VLOOKUP(C393,Spisok!$A$1:$AA$7829,4,0)</f>
        <v>LAT</v>
      </c>
      <c r="H393" s="10">
        <v>25.233655370980621</v>
      </c>
      <c r="I393" s="10">
        <v>0</v>
      </c>
      <c r="J393" s="10">
        <v>0</v>
      </c>
      <c r="K393" s="10">
        <f>LARGE(M393:V393,1)+LARGE(M393:V393,2)+LARGE(M393:V393,3)+LARGE(M393:V393,4)+LARGE(M393:V393,5)</f>
        <v>0</v>
      </c>
      <c r="L393" s="5">
        <f>SUM(H393:K393)</f>
        <v>25.233655370980621</v>
      </c>
      <c r="M393" s="10">
        <f>VLOOKUP(C393,Spisok!$A$5:$AC$1630,7,0)</f>
        <v>0</v>
      </c>
      <c r="N393" s="10">
        <f>VLOOKUP(C393,Spisok!$A$5:$AC$1630,9,0)</f>
        <v>0</v>
      </c>
      <c r="O393" s="10">
        <f>VLOOKUP(C393,Spisok!$A$5:$AC$1630,11,0)</f>
        <v>0</v>
      </c>
      <c r="P393" s="10">
        <f>VLOOKUP(C393,Spisok!$A$5:$AC$1630,13,0)</f>
        <v>0</v>
      </c>
      <c r="Q393" s="10">
        <f>VLOOKUP(C393,Spisok!$A$5:$AC$1630,15,0)</f>
        <v>0</v>
      </c>
      <c r="R393" s="10">
        <f>VLOOKUP(C393,Spisok!$A$5:$AC$1630,17,0)</f>
        <v>0</v>
      </c>
      <c r="S393" s="10">
        <f>VLOOKUP(C393,Spisok!$A$5:$AC$1630,19,0)</f>
        <v>0</v>
      </c>
      <c r="T393" s="10">
        <f>VLOOKUP(C393,Spisok!$A$5:$AC$1630,21,0)</f>
        <v>0</v>
      </c>
      <c r="U393" s="10">
        <f>VLOOKUP(C393,Spisok!$A$5:$AC$1630,23,0)</f>
        <v>0</v>
      </c>
      <c r="V393" s="18">
        <f>VLOOKUP(C393,Spisok!$A$5:$AC$1630,25,0)</f>
        <v>0</v>
      </c>
      <c r="W393" s="16">
        <f>COUNTIFS(M393:V393,"&gt;0")</f>
        <v>0</v>
      </c>
    </row>
    <row r="394" spans="1:23" s="57" customFormat="1" ht="12.75" customHeight="1">
      <c r="A394" s="13">
        <v>390</v>
      </c>
      <c r="B394" s="13"/>
      <c r="C394" s="46" t="s">
        <v>995</v>
      </c>
      <c r="D394" s="46"/>
      <c r="E394" s="65">
        <f>VLOOKUP(C394,Spisok!$A$1:$AA$7829,5,0)</f>
        <v>1319.6388084726402</v>
      </c>
      <c r="F394" s="43">
        <f>VLOOKUP(C394,Spisok!$A$1:$AA$7829,2,0)</f>
        <v>0</v>
      </c>
      <c r="G394" s="44" t="str">
        <f>VLOOKUP(C394,Spisok!$A$1:$AA$7829,4,0)</f>
        <v>LAT</v>
      </c>
      <c r="H394" s="10">
        <v>10.20915347966891</v>
      </c>
      <c r="I394" s="10">
        <v>10.561666437290722</v>
      </c>
      <c r="J394" s="10">
        <v>4.3711572849701676</v>
      </c>
      <c r="K394" s="10">
        <f>LARGE(M394:V394,1)+LARGE(M394:V394,2)+LARGE(M394:V394,3)+LARGE(M394:V394,4)+LARGE(M394:V394,5)</f>
        <v>0</v>
      </c>
      <c r="L394" s="5">
        <f>SUM(H394:K394)</f>
        <v>25.141977201929798</v>
      </c>
      <c r="M394" s="10">
        <f>VLOOKUP(C394,Spisok!$A$5:$AC$1630,7,0)</f>
        <v>0</v>
      </c>
      <c r="N394" s="10">
        <f>VLOOKUP(C394,Spisok!$A$5:$AC$1630,9,0)</f>
        <v>0</v>
      </c>
      <c r="O394" s="10">
        <f>VLOOKUP(C394,Spisok!$A$5:$AC$1630,11,0)</f>
        <v>0</v>
      </c>
      <c r="P394" s="10">
        <f>VLOOKUP(C394,Spisok!$A$5:$AC$1630,13,0)</f>
        <v>0</v>
      </c>
      <c r="Q394" s="10">
        <f>VLOOKUP(C394,Spisok!$A$5:$AC$1630,15,0)</f>
        <v>0</v>
      </c>
      <c r="R394" s="10">
        <f>VLOOKUP(C394,Spisok!$A$5:$AC$1630,17,0)</f>
        <v>0</v>
      </c>
      <c r="S394" s="10">
        <f>VLOOKUP(C394,Spisok!$A$5:$AC$1630,19,0)</f>
        <v>0</v>
      </c>
      <c r="T394" s="10">
        <f>VLOOKUP(C394,Spisok!$A$5:$AC$1630,21,0)</f>
        <v>0</v>
      </c>
      <c r="U394" s="10">
        <f>VLOOKUP(C394,Spisok!$A$5:$AC$1630,23,0)</f>
        <v>0</v>
      </c>
      <c r="V394" s="18">
        <f>VLOOKUP(C394,Spisok!$A$5:$AC$1630,25,0)</f>
        <v>0</v>
      </c>
      <c r="W394" s="16">
        <f>COUNTIFS(M394:V394,"&gt;0")</f>
        <v>0</v>
      </c>
    </row>
    <row r="395" spans="1:23" s="57" customFormat="1" ht="12.75" customHeight="1">
      <c r="A395" s="13">
        <v>391</v>
      </c>
      <c r="B395" s="13">
        <v>147</v>
      </c>
      <c r="C395" s="46" t="s">
        <v>1127</v>
      </c>
      <c r="D395" s="46"/>
      <c r="E395" s="65">
        <f>VLOOKUP(C395,Spisok!$A$1:$AA$7829,5,0)</f>
        <v>1267.7992433666761</v>
      </c>
      <c r="F395" s="43">
        <f>VLOOKUP(C395,Spisok!$A$1:$AA$7829,2,0)</f>
        <v>0</v>
      </c>
      <c r="G395" s="44" t="str">
        <f>VLOOKUP(C395,Spisok!$A$1:$AA$7829,4,0)</f>
        <v>LAT</v>
      </c>
      <c r="H395" s="10"/>
      <c r="I395" s="10">
        <v>15.875850958365266</v>
      </c>
      <c r="J395" s="10">
        <v>0</v>
      </c>
      <c r="K395" s="10">
        <f>LARGE(M395:V395,1)+LARGE(M395:V395,2)+LARGE(M395:V395,3)+LARGE(M395:V395,4)+LARGE(M395:V395,5)</f>
        <v>9.1539563141100473</v>
      </c>
      <c r="L395" s="5">
        <f>SUM(H395:K395)</f>
        <v>25.029807272475313</v>
      </c>
      <c r="M395" s="10">
        <f>VLOOKUP(C395,Spisok!$A$5:$AC$1630,7,0)</f>
        <v>0</v>
      </c>
      <c r="N395" s="10">
        <f>VLOOKUP(C395,Spisok!$A$5:$AC$1630,9,0)</f>
        <v>9.1539563141100473</v>
      </c>
      <c r="O395" s="10">
        <f>VLOOKUP(C395,Spisok!$A$5:$AC$1630,11,0)</f>
        <v>0</v>
      </c>
      <c r="P395" s="10">
        <f>VLOOKUP(C395,Spisok!$A$5:$AC$1630,13,0)</f>
        <v>0</v>
      </c>
      <c r="Q395" s="10">
        <f>VLOOKUP(C395,Spisok!$A$5:$AC$1630,15,0)</f>
        <v>0</v>
      </c>
      <c r="R395" s="10">
        <f>VLOOKUP(C395,Spisok!$A$5:$AC$1630,17,0)</f>
        <v>0</v>
      </c>
      <c r="S395" s="10">
        <f>VLOOKUP(C395,Spisok!$A$5:$AC$1630,19,0)</f>
        <v>0</v>
      </c>
      <c r="T395" s="10">
        <f>VLOOKUP(C395,Spisok!$A$5:$AC$1630,21,0)</f>
        <v>0</v>
      </c>
      <c r="U395" s="10">
        <f>VLOOKUP(C395,Spisok!$A$5:$AC$1630,23,0)</f>
        <v>0</v>
      </c>
      <c r="V395" s="18">
        <f>VLOOKUP(C395,Spisok!$A$5:$AC$1630,25,0)</f>
        <v>0</v>
      </c>
      <c r="W395" s="16">
        <f>COUNTIFS(M395:V395,"&gt;0")</f>
        <v>1</v>
      </c>
    </row>
    <row r="396" spans="1:23" s="57" customFormat="1" ht="12.75" customHeight="1">
      <c r="A396" s="13">
        <v>392</v>
      </c>
      <c r="B396" s="13"/>
      <c r="C396" s="46" t="s">
        <v>1120</v>
      </c>
      <c r="D396" s="46"/>
      <c r="E396" s="69">
        <f>VLOOKUP(C396,Spisok!$A$1:$AA$7829,5,0)</f>
        <v>1367</v>
      </c>
      <c r="F396" s="43">
        <f>VLOOKUP(C396,Spisok!$A$1:$AA$7829,2,0)</f>
        <v>0</v>
      </c>
      <c r="G396" s="44" t="str">
        <f>VLOOKUP(C396,Spisok!$A$1:$AA$7829,4,0)</f>
        <v>LAT</v>
      </c>
      <c r="H396" s="10"/>
      <c r="I396" s="10">
        <v>24.898380453288869</v>
      </c>
      <c r="J396" s="10">
        <v>0</v>
      </c>
      <c r="K396" s="10">
        <f>LARGE(M396:V396,1)+LARGE(M396:V396,2)+LARGE(M396:V396,3)+LARGE(M396:V396,4)+LARGE(M396:V396,5)</f>
        <v>0</v>
      </c>
      <c r="L396" s="5">
        <f>SUM(H396:K396)</f>
        <v>24.898380453288869</v>
      </c>
      <c r="M396" s="10">
        <f>VLOOKUP(C396,Spisok!$A$5:$AC$1630,7,0)</f>
        <v>0</v>
      </c>
      <c r="N396" s="10">
        <f>VLOOKUP(C396,Spisok!$A$5:$AC$1630,9,0)</f>
        <v>0</v>
      </c>
      <c r="O396" s="10">
        <f>VLOOKUP(C396,Spisok!$A$5:$AC$1630,11,0)</f>
        <v>0</v>
      </c>
      <c r="P396" s="10">
        <f>VLOOKUP(C396,Spisok!$A$5:$AC$1630,13,0)</f>
        <v>0</v>
      </c>
      <c r="Q396" s="10">
        <f>VLOOKUP(C396,Spisok!$A$5:$AC$1630,15,0)</f>
        <v>0</v>
      </c>
      <c r="R396" s="10">
        <f>VLOOKUP(C396,Spisok!$A$5:$AC$1630,17,0)</f>
        <v>0</v>
      </c>
      <c r="S396" s="10">
        <f>VLOOKUP(C396,Spisok!$A$5:$AC$1630,19,0)</f>
        <v>0</v>
      </c>
      <c r="T396" s="10">
        <f>VLOOKUP(C396,Spisok!$A$5:$AC$1630,21,0)</f>
        <v>0</v>
      </c>
      <c r="U396" s="10">
        <f>VLOOKUP(C396,Spisok!$A$5:$AC$1630,23,0)</f>
        <v>0</v>
      </c>
      <c r="V396" s="18">
        <f>VLOOKUP(C396,Spisok!$A$5:$AC$1630,25,0)</f>
        <v>0</v>
      </c>
      <c r="W396" s="16">
        <f>COUNTIFS(M396:V396,"&gt;0")</f>
        <v>0</v>
      </c>
    </row>
    <row r="397" spans="1:23" s="57" customFormat="1" ht="12.75" customHeight="1">
      <c r="A397" s="13">
        <v>393</v>
      </c>
      <c r="B397" s="13"/>
      <c r="C397" s="60" t="s">
        <v>1185</v>
      </c>
      <c r="D397" s="60"/>
      <c r="E397" s="65">
        <f>VLOOKUP(C397,Spisok!$A$1:$AA$7829,5,0)</f>
        <v>1228.3418784577568</v>
      </c>
      <c r="F397" s="43">
        <f>VLOOKUP(C397,Spisok!$A$1:$AA$7829,2,0)</f>
        <v>0</v>
      </c>
      <c r="G397" s="8" t="str">
        <f>VLOOKUP(C397,Spisok!$A$1:$AA$7829,4,0)</f>
        <v>GBR</v>
      </c>
      <c r="H397" s="10"/>
      <c r="I397" s="10">
        <v>7.6092273117853129</v>
      </c>
      <c r="J397" s="10">
        <v>17.202194357366768</v>
      </c>
      <c r="K397" s="10">
        <f>LARGE(M397:V397,1)+LARGE(M397:V397,2)+LARGE(M397:V397,3)+LARGE(M397:V397,4)+LARGE(M397:V397,5)</f>
        <v>0</v>
      </c>
      <c r="L397" s="5">
        <f>SUM(H397:K397)</f>
        <v>24.811421669152082</v>
      </c>
      <c r="M397" s="10">
        <f>VLOOKUP(C397,Spisok!$A$5:$AC$1630,7,0)</f>
        <v>0</v>
      </c>
      <c r="N397" s="10">
        <f>VLOOKUP(C397,Spisok!$A$5:$AC$1630,9,0)</f>
        <v>0</v>
      </c>
      <c r="O397" s="10">
        <f>VLOOKUP(C397,Spisok!$A$5:$AC$1630,11,0)</f>
        <v>0</v>
      </c>
      <c r="P397" s="10">
        <f>VLOOKUP(C397,Spisok!$A$5:$AC$1630,13,0)</f>
        <v>0</v>
      </c>
      <c r="Q397" s="10">
        <f>VLOOKUP(C397,Spisok!$A$5:$AC$1630,15,0)</f>
        <v>0</v>
      </c>
      <c r="R397" s="10">
        <f>VLOOKUP(C397,Spisok!$A$5:$AC$1630,17,0)</f>
        <v>0</v>
      </c>
      <c r="S397" s="10">
        <f>VLOOKUP(C397,Spisok!$A$5:$AC$1630,19,0)</f>
        <v>0</v>
      </c>
      <c r="T397" s="10">
        <f>VLOOKUP(C397,Spisok!$A$5:$AC$1630,21,0)</f>
        <v>0</v>
      </c>
      <c r="U397" s="10">
        <f>VLOOKUP(C397,Spisok!$A$5:$AC$1630,23,0)</f>
        <v>0</v>
      </c>
      <c r="V397" s="18">
        <f>VLOOKUP(C397,Spisok!$A$5:$AC$1630,25,0)</f>
        <v>0</v>
      </c>
      <c r="W397" s="16">
        <f>COUNTIFS(M397:V397,"&gt;0")</f>
        <v>0</v>
      </c>
    </row>
    <row r="398" spans="1:23" s="57" customFormat="1" ht="12.75" customHeight="1">
      <c r="A398" s="13">
        <v>394</v>
      </c>
      <c r="B398" s="13"/>
      <c r="C398" s="46" t="s">
        <v>305</v>
      </c>
      <c r="D398" s="46"/>
      <c r="E398" s="69">
        <f>VLOOKUP(C398,Spisok!$A$1:$AA$7829,5,0)</f>
        <v>1566.78162379985</v>
      </c>
      <c r="F398" s="8">
        <f>VLOOKUP(C398,Spisok!$A$1:$AA$7829,2,0)</f>
        <v>0</v>
      </c>
      <c r="G398" s="44" t="str">
        <f>VLOOKUP(C398,Spisok!$A$1:$AA$7829,4,0)</f>
        <v>LAT</v>
      </c>
      <c r="H398" s="10"/>
      <c r="I398" s="10">
        <v>24.461054598168325</v>
      </c>
      <c r="J398" s="10">
        <v>0</v>
      </c>
      <c r="K398" s="10">
        <f>LARGE(M398:V398,1)+LARGE(M398:V398,2)+LARGE(M398:V398,3)+LARGE(M398:V398,4)+LARGE(M398:V398,5)</f>
        <v>0</v>
      </c>
      <c r="L398" s="5">
        <f>SUM(H398:K398)</f>
        <v>24.461054598168325</v>
      </c>
      <c r="M398" s="10">
        <f>VLOOKUP(C398,Spisok!$A$5:$AC$1630,7,0)</f>
        <v>0</v>
      </c>
      <c r="N398" s="10">
        <f>VLOOKUP(C398,Spisok!$A$5:$AC$1630,9,0)</f>
        <v>0</v>
      </c>
      <c r="O398" s="10">
        <f>VLOOKUP(C398,Spisok!$A$5:$AC$1630,11,0)</f>
        <v>0</v>
      </c>
      <c r="P398" s="10">
        <f>VLOOKUP(C398,Spisok!$A$5:$AC$1630,13,0)</f>
        <v>0</v>
      </c>
      <c r="Q398" s="10">
        <f>VLOOKUP(C398,Spisok!$A$5:$AC$1630,15,0)</f>
        <v>0</v>
      </c>
      <c r="R398" s="10">
        <f>VLOOKUP(C398,Spisok!$A$5:$AC$1630,17,0)</f>
        <v>0</v>
      </c>
      <c r="S398" s="10">
        <f>VLOOKUP(C398,Spisok!$A$5:$AC$1630,19,0)</f>
        <v>0</v>
      </c>
      <c r="T398" s="10">
        <f>VLOOKUP(C398,Spisok!$A$5:$AC$1630,21,0)</f>
        <v>0</v>
      </c>
      <c r="U398" s="10">
        <f>VLOOKUP(C398,Spisok!$A$5:$AC$1630,23,0)</f>
        <v>0</v>
      </c>
      <c r="V398" s="18">
        <f>VLOOKUP(C398,Spisok!$A$5:$AC$1630,25,0)</f>
        <v>0</v>
      </c>
      <c r="W398" s="16">
        <f>COUNTIFS(M398:V398,"&gt;0")</f>
        <v>0</v>
      </c>
    </row>
    <row r="399" spans="1:23" s="57" customFormat="1" ht="12.75" customHeight="1">
      <c r="A399" s="13">
        <v>395</v>
      </c>
      <c r="B399" s="13"/>
      <c r="C399" s="46" t="s">
        <v>700</v>
      </c>
      <c r="D399" s="46"/>
      <c r="E399" s="65">
        <f>VLOOKUP(C399,Spisok!$A$1:$AA$7829,5,0)</f>
        <v>1583</v>
      </c>
      <c r="F399" s="8">
        <f>VLOOKUP(C399,Spisok!$A$1:$AA$7829,2,0)</f>
        <v>0</v>
      </c>
      <c r="G399" s="44" t="str">
        <f>VLOOKUP(C399,Spisok!$A$1:$AA$7829,4,0)</f>
        <v>LAT</v>
      </c>
      <c r="H399" s="10"/>
      <c r="I399" s="10"/>
      <c r="J399" s="10">
        <v>23.590981097515463</v>
      </c>
      <c r="K399" s="10">
        <f>LARGE(M399:V399,1)+LARGE(M399:V399,2)+LARGE(M399:V399,3)+LARGE(M399:V399,4)+LARGE(M399:V399,5)</f>
        <v>0</v>
      </c>
      <c r="L399" s="5">
        <f>SUM(H399:K399)</f>
        <v>23.590981097515463</v>
      </c>
      <c r="M399" s="10">
        <f>VLOOKUP(C399,Spisok!$A$5:$AC$1630,7,0)</f>
        <v>0</v>
      </c>
      <c r="N399" s="10">
        <f>VLOOKUP(C399,Spisok!$A$5:$AC$1630,9,0)</f>
        <v>0</v>
      </c>
      <c r="O399" s="10">
        <f>VLOOKUP(C399,Spisok!$A$5:$AC$1630,11,0)</f>
        <v>0</v>
      </c>
      <c r="P399" s="10">
        <f>VLOOKUP(C399,Spisok!$A$5:$AC$1630,13,0)</f>
        <v>0</v>
      </c>
      <c r="Q399" s="10">
        <f>VLOOKUP(C399,Spisok!$A$5:$AC$1630,15,0)</f>
        <v>0</v>
      </c>
      <c r="R399" s="10">
        <f>VLOOKUP(C399,Spisok!$A$5:$AC$1630,17,0)</f>
        <v>0</v>
      </c>
      <c r="S399" s="10">
        <f>VLOOKUP(C399,Spisok!$A$5:$AC$1630,19,0)</f>
        <v>0</v>
      </c>
      <c r="T399" s="10">
        <f>VLOOKUP(C399,Spisok!$A$5:$AC$1630,21,0)</f>
        <v>0</v>
      </c>
      <c r="U399" s="10">
        <f>VLOOKUP(C399,Spisok!$A$5:$AC$1630,23,0)</f>
        <v>0</v>
      </c>
      <c r="V399" s="18">
        <f>VLOOKUP(C399,Spisok!$A$5:$AC$1630,25,0)</f>
        <v>0</v>
      </c>
      <c r="W399" s="16">
        <f>COUNTIFS(M399:V399,"&gt;0")</f>
        <v>0</v>
      </c>
    </row>
    <row r="400" spans="1:23" s="57" customFormat="1" ht="12.75" customHeight="1">
      <c r="A400" s="13">
        <v>396</v>
      </c>
      <c r="B400" s="13"/>
      <c r="C400" s="46" t="s">
        <v>1029</v>
      </c>
      <c r="D400" s="46"/>
      <c r="E400" s="69">
        <f>VLOOKUP(C400,Spisok!$A$1:$AA$7829,5,0)</f>
        <v>1253.8611988081764</v>
      </c>
      <c r="F400" s="8">
        <f>VLOOKUP(C400,Spisok!$A$1:$AA$7829,2,0)</f>
        <v>0</v>
      </c>
      <c r="G400" s="44" t="str">
        <f>VLOOKUP(C400,Spisok!$A$1:$AA$7829,4,0)</f>
        <v>USA</v>
      </c>
      <c r="H400" s="10">
        <v>23.472822080013543</v>
      </c>
      <c r="I400" s="10">
        <v>0</v>
      </c>
      <c r="J400" s="10">
        <v>0</v>
      </c>
      <c r="K400" s="10">
        <f>LARGE(M400:V400,1)+LARGE(M400:V400,2)+LARGE(M400:V400,3)+LARGE(M400:V400,4)+LARGE(M400:V400,5)</f>
        <v>0</v>
      </c>
      <c r="L400" s="5">
        <f>SUM(H400:K400)</f>
        <v>23.472822080013543</v>
      </c>
      <c r="M400" s="10">
        <f>VLOOKUP(C400,Spisok!$A$5:$AC$1630,7,0)</f>
        <v>0</v>
      </c>
      <c r="N400" s="10">
        <f>VLOOKUP(C400,Spisok!$A$5:$AC$1630,9,0)</f>
        <v>0</v>
      </c>
      <c r="O400" s="10">
        <f>VLOOKUP(C400,Spisok!$A$5:$AC$1630,11,0)</f>
        <v>0</v>
      </c>
      <c r="P400" s="10">
        <f>VLOOKUP(C400,Spisok!$A$5:$AC$1630,13,0)</f>
        <v>0</v>
      </c>
      <c r="Q400" s="10">
        <f>VLOOKUP(C400,Spisok!$A$5:$AC$1630,15,0)</f>
        <v>0</v>
      </c>
      <c r="R400" s="10">
        <f>VLOOKUP(C400,Spisok!$A$5:$AC$1630,17,0)</f>
        <v>0</v>
      </c>
      <c r="S400" s="10">
        <f>VLOOKUP(C400,Spisok!$A$5:$AC$1630,19,0)</f>
        <v>0</v>
      </c>
      <c r="T400" s="10">
        <f>VLOOKUP(C400,Spisok!$A$5:$AC$1630,21,0)</f>
        <v>0</v>
      </c>
      <c r="U400" s="10">
        <f>VLOOKUP(C400,Spisok!$A$5:$AC$1630,23,0)</f>
        <v>0</v>
      </c>
      <c r="V400" s="18">
        <f>VLOOKUP(C400,Spisok!$A$5:$AC$1630,25,0)</f>
        <v>0</v>
      </c>
      <c r="W400" s="16">
        <f>COUNTIFS(M400:V400,"&gt;0")</f>
        <v>0</v>
      </c>
    </row>
    <row r="401" spans="1:23" s="57" customFormat="1" ht="12.75" customHeight="1">
      <c r="A401" s="13">
        <v>397</v>
      </c>
      <c r="B401" s="13"/>
      <c r="C401" s="60" t="s">
        <v>16</v>
      </c>
      <c r="D401" s="60" t="s">
        <v>262</v>
      </c>
      <c r="E401" s="69">
        <f>VLOOKUP(C401,Spisok!$A$1:$AA$7829,5,0)</f>
        <v>1504</v>
      </c>
      <c r="F401" s="8">
        <f>VLOOKUP(C401,Spisok!$A$1:$AA$7829,2,0)</f>
        <v>0</v>
      </c>
      <c r="G401" s="44" t="str">
        <f>VLOOKUP(C401,Spisok!$A$1:$AA$7829,4,0)</f>
        <v>LAT</v>
      </c>
      <c r="H401" s="10">
        <v>23.248449284837275</v>
      </c>
      <c r="I401" s="10">
        <v>0</v>
      </c>
      <c r="J401" s="10">
        <v>0</v>
      </c>
      <c r="K401" s="10">
        <f>LARGE(M401:V401,1)+LARGE(M401:V401,2)+LARGE(M401:V401,3)+LARGE(M401:V401,4)+LARGE(M401:V401,5)</f>
        <v>0</v>
      </c>
      <c r="L401" s="5">
        <f>SUM(H401:K401)</f>
        <v>23.248449284837275</v>
      </c>
      <c r="M401" s="10">
        <f>VLOOKUP(C401,Spisok!$A$5:$AC$1630,7,0)</f>
        <v>0</v>
      </c>
      <c r="N401" s="10">
        <f>VLOOKUP(C401,Spisok!$A$5:$AC$1630,9,0)</f>
        <v>0</v>
      </c>
      <c r="O401" s="10">
        <f>VLOOKUP(C401,Spisok!$A$5:$AC$1630,11,0)</f>
        <v>0</v>
      </c>
      <c r="P401" s="10">
        <f>VLOOKUP(C401,Spisok!$A$5:$AC$1630,13,0)</f>
        <v>0</v>
      </c>
      <c r="Q401" s="10">
        <f>VLOOKUP(C401,Spisok!$A$5:$AC$1630,15,0)</f>
        <v>0</v>
      </c>
      <c r="R401" s="10">
        <f>VLOOKUP(C401,Spisok!$A$5:$AC$1630,17,0)</f>
        <v>0</v>
      </c>
      <c r="S401" s="10">
        <f>VLOOKUP(C401,Spisok!$A$5:$AC$1630,19,0)</f>
        <v>0</v>
      </c>
      <c r="T401" s="10">
        <f>VLOOKUP(C401,Spisok!$A$5:$AC$1630,21,0)</f>
        <v>0</v>
      </c>
      <c r="U401" s="10">
        <f>VLOOKUP(C401,Spisok!$A$5:$AC$1630,23,0)</f>
        <v>0</v>
      </c>
      <c r="V401" s="18">
        <f>VLOOKUP(C401,Spisok!$A$5:$AC$1630,25,0)</f>
        <v>0</v>
      </c>
      <c r="W401" s="16">
        <f>COUNTIFS(M401:V401,"&gt;0")</f>
        <v>0</v>
      </c>
    </row>
    <row r="402" spans="1:23" s="57" customFormat="1" ht="12.75" customHeight="1">
      <c r="A402" s="13">
        <v>398</v>
      </c>
      <c r="B402" s="13"/>
      <c r="C402" s="46" t="s">
        <v>1024</v>
      </c>
      <c r="D402" s="46"/>
      <c r="E402" s="69">
        <f>VLOOKUP(C402,Spisok!$A$1:$AA$7829,5,0)</f>
        <v>1345.9158795019314</v>
      </c>
      <c r="F402" s="8">
        <f>VLOOKUP(C402,Spisok!$A$1:$AA$7829,2,0)</f>
        <v>0</v>
      </c>
      <c r="G402" s="44" t="str">
        <f>VLOOKUP(C402,Spisok!$A$1:$AA$7829,4,0)</f>
        <v>LAT</v>
      </c>
      <c r="H402" s="10">
        <v>23.116769781691421</v>
      </c>
      <c r="I402" s="10">
        <v>0</v>
      </c>
      <c r="J402" s="10">
        <v>0</v>
      </c>
      <c r="K402" s="10">
        <f>LARGE(M402:V402,1)+LARGE(M402:V402,2)+LARGE(M402:V402,3)+LARGE(M402:V402,4)+LARGE(M402:V402,5)</f>
        <v>0</v>
      </c>
      <c r="L402" s="5">
        <f>SUM(H402:K402)</f>
        <v>23.116769781691421</v>
      </c>
      <c r="M402" s="10">
        <f>VLOOKUP(C402,Spisok!$A$5:$AC$1630,7,0)</f>
        <v>0</v>
      </c>
      <c r="N402" s="10">
        <f>VLOOKUP(C402,Spisok!$A$5:$AC$1630,9,0)</f>
        <v>0</v>
      </c>
      <c r="O402" s="10">
        <f>VLOOKUP(C402,Spisok!$A$5:$AC$1630,11,0)</f>
        <v>0</v>
      </c>
      <c r="P402" s="10">
        <f>VLOOKUP(C402,Spisok!$A$5:$AC$1630,13,0)</f>
        <v>0</v>
      </c>
      <c r="Q402" s="10">
        <f>VLOOKUP(C402,Spisok!$A$5:$AC$1630,15,0)</f>
        <v>0</v>
      </c>
      <c r="R402" s="10">
        <f>VLOOKUP(C402,Spisok!$A$5:$AC$1630,17,0)</f>
        <v>0</v>
      </c>
      <c r="S402" s="10">
        <f>VLOOKUP(C402,Spisok!$A$5:$AC$1630,19,0)</f>
        <v>0</v>
      </c>
      <c r="T402" s="10">
        <f>VLOOKUP(C402,Spisok!$A$5:$AC$1630,21,0)</f>
        <v>0</v>
      </c>
      <c r="U402" s="10">
        <f>VLOOKUP(C402,Spisok!$A$5:$AC$1630,23,0)</f>
        <v>0</v>
      </c>
      <c r="V402" s="18">
        <f>VLOOKUP(C402,Spisok!$A$5:$AC$1630,25,0)</f>
        <v>0</v>
      </c>
      <c r="W402" s="16">
        <f>COUNTIFS(M402:V402,"&gt;0")</f>
        <v>0</v>
      </c>
    </row>
    <row r="403" spans="1:23" s="57" customFormat="1" ht="12.75" customHeight="1">
      <c r="A403" s="13">
        <v>399</v>
      </c>
      <c r="B403" s="13"/>
      <c r="C403" s="46" t="s">
        <v>1218</v>
      </c>
      <c r="D403" s="46"/>
      <c r="E403" s="65">
        <f>VLOOKUP(C403,Spisok!$A$1:$AA$7829,5,0)</f>
        <v>1264.6012276827262</v>
      </c>
      <c r="F403" s="8">
        <f>VLOOKUP(C403,Spisok!$A$1:$AA$7829,2,0)</f>
        <v>0</v>
      </c>
      <c r="G403" s="44" t="str">
        <f>VLOOKUP(C403,Spisok!$A$1:$AA$7829,4,0)</f>
        <v>GBR</v>
      </c>
      <c r="H403" s="10"/>
      <c r="I403" s="10"/>
      <c r="J403" s="10">
        <v>23.018940023325108</v>
      </c>
      <c r="K403" s="10">
        <f>LARGE(M403:V403,1)+LARGE(M403:V403,2)+LARGE(M403:V403,3)+LARGE(M403:V403,4)+LARGE(M403:V403,5)</f>
        <v>0</v>
      </c>
      <c r="L403" s="5">
        <f>SUM(H403:K403)</f>
        <v>23.018940023325108</v>
      </c>
      <c r="M403" s="10">
        <f>VLOOKUP(C403,Spisok!$A$5:$AC$1630,7,0)</f>
        <v>0</v>
      </c>
      <c r="N403" s="10">
        <f>VLOOKUP(C403,Spisok!$A$5:$AC$1630,9,0)</f>
        <v>0</v>
      </c>
      <c r="O403" s="10">
        <f>VLOOKUP(C403,Spisok!$A$5:$AC$1630,11,0)</f>
        <v>0</v>
      </c>
      <c r="P403" s="10">
        <f>VLOOKUP(C403,Spisok!$A$5:$AC$1630,13,0)</f>
        <v>0</v>
      </c>
      <c r="Q403" s="10">
        <f>VLOOKUP(C403,Spisok!$A$5:$AC$1630,15,0)</f>
        <v>0</v>
      </c>
      <c r="R403" s="10">
        <f>VLOOKUP(C403,Spisok!$A$5:$AC$1630,17,0)</f>
        <v>0</v>
      </c>
      <c r="S403" s="10">
        <f>VLOOKUP(C403,Spisok!$A$5:$AC$1630,19,0)</f>
        <v>0</v>
      </c>
      <c r="T403" s="10">
        <f>VLOOKUP(C403,Spisok!$A$5:$AC$1630,21,0)</f>
        <v>0</v>
      </c>
      <c r="U403" s="10">
        <f>VLOOKUP(C403,Spisok!$A$5:$AC$1630,23,0)</f>
        <v>0</v>
      </c>
      <c r="V403" s="18">
        <f>VLOOKUP(C403,Spisok!$A$5:$AC$1630,25,0)</f>
        <v>0</v>
      </c>
      <c r="W403" s="16">
        <f>COUNTIFS(M403:V403,"&gt;0")</f>
        <v>0</v>
      </c>
    </row>
    <row r="404" spans="1:23" s="57" customFormat="1" ht="12.75" customHeight="1">
      <c r="A404" s="13">
        <v>400</v>
      </c>
      <c r="B404" s="13"/>
      <c r="C404" s="46" t="s">
        <v>1117</v>
      </c>
      <c r="D404" s="46"/>
      <c r="E404" s="69">
        <f>VLOOKUP(C404,Spisok!$A$1:$AA$7829,5,0)</f>
        <v>1231.7521040577096</v>
      </c>
      <c r="F404" s="8">
        <f>VLOOKUP(C404,Spisok!$A$1:$AA$7829,2,0)</f>
        <v>0</v>
      </c>
      <c r="G404" s="44" t="str">
        <f>VLOOKUP(C404,Spisok!$A$1:$AA$7829,4,0)</f>
        <v>USA</v>
      </c>
      <c r="H404" s="10"/>
      <c r="I404" s="10">
        <v>22.849386117751934</v>
      </c>
      <c r="J404" s="10">
        <v>0</v>
      </c>
      <c r="K404" s="10">
        <f>LARGE(M404:V404,1)+LARGE(M404:V404,2)+LARGE(M404:V404,3)+LARGE(M404:V404,4)+LARGE(M404:V404,5)</f>
        <v>0</v>
      </c>
      <c r="L404" s="5">
        <f>SUM(H404:K404)</f>
        <v>22.849386117751934</v>
      </c>
      <c r="M404" s="10">
        <f>VLOOKUP(C404,Spisok!$A$5:$AC$1630,7,0)</f>
        <v>0</v>
      </c>
      <c r="N404" s="10">
        <f>VLOOKUP(C404,Spisok!$A$5:$AC$1630,9,0)</f>
        <v>0</v>
      </c>
      <c r="O404" s="10">
        <f>VLOOKUP(C404,Spisok!$A$5:$AC$1630,11,0)</f>
        <v>0</v>
      </c>
      <c r="P404" s="10">
        <f>VLOOKUP(C404,Spisok!$A$5:$AC$1630,13,0)</f>
        <v>0</v>
      </c>
      <c r="Q404" s="10">
        <f>VLOOKUP(C404,Spisok!$A$5:$AC$1630,15,0)</f>
        <v>0</v>
      </c>
      <c r="R404" s="10">
        <f>VLOOKUP(C404,Spisok!$A$5:$AC$1630,17,0)</f>
        <v>0</v>
      </c>
      <c r="S404" s="10">
        <f>VLOOKUP(C404,Spisok!$A$5:$AC$1630,19,0)</f>
        <v>0</v>
      </c>
      <c r="T404" s="10">
        <f>VLOOKUP(C404,Spisok!$A$5:$AC$1630,21,0)</f>
        <v>0</v>
      </c>
      <c r="U404" s="10">
        <f>VLOOKUP(C404,Spisok!$A$5:$AC$1630,23,0)</f>
        <v>0</v>
      </c>
      <c r="V404" s="18">
        <f>VLOOKUP(C404,Spisok!$A$5:$AC$1630,25,0)</f>
        <v>0</v>
      </c>
      <c r="W404" s="16">
        <f>COUNTIFS(M404:V404,"&gt;0")</f>
        <v>0</v>
      </c>
    </row>
    <row r="405" spans="1:23" s="57" customFormat="1" ht="12.75" customHeight="1">
      <c r="A405" s="13">
        <v>401</v>
      </c>
      <c r="B405" s="13"/>
      <c r="C405" s="46" t="s">
        <v>1245</v>
      </c>
      <c r="D405" s="46"/>
      <c r="E405" s="65">
        <f>VLOOKUP(C405,Spisok!$A$1:$AA$7829,5,0)</f>
        <v>1243.9250784325704</v>
      </c>
      <c r="F405" s="8">
        <f>VLOOKUP(C405,Spisok!$A$1:$AA$7829,2,0)</f>
        <v>0</v>
      </c>
      <c r="G405" s="44" t="str">
        <f>VLOOKUP(C405,Spisok!$A$1:$AA$7829,4,0)</f>
        <v>EST</v>
      </c>
      <c r="H405" s="10"/>
      <c r="I405" s="10"/>
      <c r="J405" s="10">
        <v>22.778047595920349</v>
      </c>
      <c r="K405" s="10">
        <f>LARGE(M405:V405,1)+LARGE(M405:V405,2)+LARGE(M405:V405,3)+LARGE(M405:V405,4)+LARGE(M405:V405,5)</f>
        <v>0</v>
      </c>
      <c r="L405" s="5">
        <f>SUM(H405:K405)</f>
        <v>22.778047595920349</v>
      </c>
      <c r="M405" s="10">
        <f>VLOOKUP(C405,Spisok!$A$5:$AC$1630,7,0)</f>
        <v>0</v>
      </c>
      <c r="N405" s="10">
        <f>VLOOKUP(C405,Spisok!$A$5:$AC$1630,9,0)</f>
        <v>0</v>
      </c>
      <c r="O405" s="10">
        <f>VLOOKUP(C405,Spisok!$A$5:$AC$1630,11,0)</f>
        <v>0</v>
      </c>
      <c r="P405" s="10">
        <f>VLOOKUP(C405,Spisok!$A$5:$AC$1630,13,0)</f>
        <v>0</v>
      </c>
      <c r="Q405" s="10">
        <f>VLOOKUP(C405,Spisok!$A$5:$AC$1630,15,0)</f>
        <v>0</v>
      </c>
      <c r="R405" s="10">
        <f>VLOOKUP(C405,Spisok!$A$5:$AC$1630,17,0)</f>
        <v>0</v>
      </c>
      <c r="S405" s="10">
        <f>VLOOKUP(C405,Spisok!$A$5:$AC$1630,19,0)</f>
        <v>0</v>
      </c>
      <c r="T405" s="10">
        <f>VLOOKUP(C405,Spisok!$A$5:$AC$1630,21,0)</f>
        <v>0</v>
      </c>
      <c r="U405" s="10">
        <f>VLOOKUP(C405,Spisok!$A$5:$AC$1630,23,0)</f>
        <v>0</v>
      </c>
      <c r="V405" s="18">
        <f>VLOOKUP(C405,Spisok!$A$5:$AC$1630,25,0)</f>
        <v>0</v>
      </c>
      <c r="W405" s="16">
        <f>COUNTIFS(M405:V405,"&gt;0")</f>
        <v>0</v>
      </c>
    </row>
    <row r="406" spans="1:23" s="57" customFormat="1" ht="12.75" customHeight="1">
      <c r="A406" s="13">
        <v>402</v>
      </c>
      <c r="B406" s="13">
        <v>156</v>
      </c>
      <c r="C406" s="46" t="s">
        <v>1125</v>
      </c>
      <c r="D406" s="46"/>
      <c r="E406" s="65">
        <f>VLOOKUP(C406,Spisok!$A$1:$AA$7829,5,0)</f>
        <v>1280.011522396723</v>
      </c>
      <c r="F406" s="8">
        <f>VLOOKUP(C406,Spisok!$A$1:$AA$7829,2,0)</f>
        <v>0</v>
      </c>
      <c r="G406" s="44" t="str">
        <f>VLOOKUP(C406,Spisok!$A$1:$AA$7829,4,0)</f>
        <v>LAT</v>
      </c>
      <c r="H406" s="10"/>
      <c r="I406" s="10">
        <v>16.149310524461313</v>
      </c>
      <c r="J406" s="10">
        <v>0</v>
      </c>
      <c r="K406" s="10">
        <f>LARGE(M406:V406,1)+LARGE(M406:V406,2)+LARGE(M406:V406,3)+LARGE(M406:V406,4)+LARGE(M406:V406,5)</f>
        <v>5.740331474672649</v>
      </c>
      <c r="L406" s="5">
        <f>SUM(H406:K406)</f>
        <v>21.889641999133964</v>
      </c>
      <c r="M406" s="10">
        <f>VLOOKUP(C406,Spisok!$A$5:$AC$1630,7,0)</f>
        <v>0</v>
      </c>
      <c r="N406" s="10">
        <f>VLOOKUP(C406,Spisok!$A$5:$AC$1630,9,0)</f>
        <v>5.740331474672649</v>
      </c>
      <c r="O406" s="10">
        <f>VLOOKUP(C406,Spisok!$A$5:$AC$1630,11,0)</f>
        <v>0</v>
      </c>
      <c r="P406" s="10">
        <f>VLOOKUP(C406,Spisok!$A$5:$AC$1630,13,0)</f>
        <v>0</v>
      </c>
      <c r="Q406" s="10">
        <f>VLOOKUP(C406,Spisok!$A$5:$AC$1630,15,0)</f>
        <v>0</v>
      </c>
      <c r="R406" s="10">
        <f>VLOOKUP(C406,Spisok!$A$5:$AC$1630,17,0)</f>
        <v>0</v>
      </c>
      <c r="S406" s="10">
        <f>VLOOKUP(C406,Spisok!$A$5:$AC$1630,19,0)</f>
        <v>0</v>
      </c>
      <c r="T406" s="10">
        <f>VLOOKUP(C406,Spisok!$A$5:$AC$1630,21,0)</f>
        <v>0</v>
      </c>
      <c r="U406" s="10">
        <f>VLOOKUP(C406,Spisok!$A$5:$AC$1630,23,0)</f>
        <v>0</v>
      </c>
      <c r="V406" s="18">
        <f>VLOOKUP(C406,Spisok!$A$5:$AC$1630,25,0)</f>
        <v>0</v>
      </c>
      <c r="W406" s="16">
        <f>COUNTIFS(M406:V406,"&gt;0")</f>
        <v>1</v>
      </c>
    </row>
    <row r="407" spans="1:23" s="57" customFormat="1" ht="12.75" customHeight="1">
      <c r="A407" s="13">
        <v>403</v>
      </c>
      <c r="B407" s="13"/>
      <c r="C407" s="46" t="s">
        <v>153</v>
      </c>
      <c r="D407" s="46"/>
      <c r="E407" s="69">
        <f>VLOOKUP(C407,Spisok!$A$1:$AA$7829,5,0)</f>
        <v>1900</v>
      </c>
      <c r="F407" s="8">
        <f>VLOOKUP(C407,Spisok!$A$1:$AA$7829,2,0)</f>
        <v>0</v>
      </c>
      <c r="G407" s="44" t="str">
        <f>VLOOKUP(C407,Spisok!$A$1:$AA$7829,4,0)</f>
        <v>LAT</v>
      </c>
      <c r="H407" s="10">
        <v>21.805514290362776</v>
      </c>
      <c r="I407" s="10">
        <v>0</v>
      </c>
      <c r="J407" s="10">
        <v>0</v>
      </c>
      <c r="K407" s="10">
        <f>LARGE(M407:V407,1)+LARGE(M407:V407,2)+LARGE(M407:V407,3)+LARGE(M407:V407,4)+LARGE(M407:V407,5)</f>
        <v>0</v>
      </c>
      <c r="L407" s="5">
        <f>SUM(H407:K407)</f>
        <v>21.805514290362776</v>
      </c>
      <c r="M407" s="10">
        <f>VLOOKUP(C407,Spisok!$A$5:$AC$1630,7,0)</f>
        <v>0</v>
      </c>
      <c r="N407" s="10">
        <f>VLOOKUP(C407,Spisok!$A$5:$AC$1630,9,0)</f>
        <v>0</v>
      </c>
      <c r="O407" s="10">
        <f>VLOOKUP(C407,Spisok!$A$5:$AC$1630,11,0)</f>
        <v>0</v>
      </c>
      <c r="P407" s="10">
        <f>VLOOKUP(C407,Spisok!$A$5:$AC$1630,13,0)</f>
        <v>0</v>
      </c>
      <c r="Q407" s="10">
        <f>VLOOKUP(C407,Spisok!$A$5:$AC$1630,15,0)</f>
        <v>0</v>
      </c>
      <c r="R407" s="10">
        <f>VLOOKUP(C407,Spisok!$A$5:$AC$1630,17,0)</f>
        <v>0</v>
      </c>
      <c r="S407" s="10">
        <f>VLOOKUP(C407,Spisok!$A$5:$AC$1630,19,0)</f>
        <v>0</v>
      </c>
      <c r="T407" s="10">
        <f>VLOOKUP(C407,Spisok!$A$5:$AC$1630,21,0)</f>
        <v>0</v>
      </c>
      <c r="U407" s="10">
        <f>VLOOKUP(C407,Spisok!$A$5:$AC$1630,23,0)</f>
        <v>0</v>
      </c>
      <c r="V407" s="18">
        <f>VLOOKUP(C407,Spisok!$A$5:$AC$1630,25,0)</f>
        <v>0</v>
      </c>
      <c r="W407" s="16">
        <f>COUNTIFS(M407:V407,"&gt;0")</f>
        <v>0</v>
      </c>
    </row>
    <row r="408" spans="1:23" s="57" customFormat="1" ht="12.75" customHeight="1">
      <c r="A408" s="13">
        <v>404</v>
      </c>
      <c r="B408" s="13"/>
      <c r="C408" s="60" t="s">
        <v>1188</v>
      </c>
      <c r="D408" s="60"/>
      <c r="E408" s="69">
        <f>VLOOKUP(C408,Spisok!$A$1:$AA$7829,5,0)</f>
        <v>1204.0265599619715</v>
      </c>
      <c r="F408" s="8">
        <f>VLOOKUP(C408,Spisok!$A$1:$AA$7829,2,0)</f>
        <v>0</v>
      </c>
      <c r="G408" s="8" t="str">
        <f>VLOOKUP(C408,Spisok!$A$1:$AA$7829,4,0)</f>
        <v>GBR</v>
      </c>
      <c r="H408" s="10"/>
      <c r="I408" s="10">
        <v>21.791988650084523</v>
      </c>
      <c r="J408" s="10">
        <v>0</v>
      </c>
      <c r="K408" s="10">
        <f>LARGE(M408:V408,1)+LARGE(M408:V408,2)+LARGE(M408:V408,3)+LARGE(M408:V408,4)+LARGE(M408:V408,5)</f>
        <v>0</v>
      </c>
      <c r="L408" s="5">
        <f>SUM(H408:K408)</f>
        <v>21.791988650084523</v>
      </c>
      <c r="M408" s="10">
        <f>VLOOKUP(C408,Spisok!$A$5:$AC$1630,7,0)</f>
        <v>0</v>
      </c>
      <c r="N408" s="10">
        <f>VLOOKUP(C408,Spisok!$A$5:$AC$1630,9,0)</f>
        <v>0</v>
      </c>
      <c r="O408" s="10">
        <f>VLOOKUP(C408,Spisok!$A$5:$AC$1630,11,0)</f>
        <v>0</v>
      </c>
      <c r="P408" s="10">
        <f>VLOOKUP(C408,Spisok!$A$5:$AC$1630,13,0)</f>
        <v>0</v>
      </c>
      <c r="Q408" s="10">
        <f>VLOOKUP(C408,Spisok!$A$5:$AC$1630,15,0)</f>
        <v>0</v>
      </c>
      <c r="R408" s="10">
        <f>VLOOKUP(C408,Spisok!$A$5:$AC$1630,17,0)</f>
        <v>0</v>
      </c>
      <c r="S408" s="10">
        <f>VLOOKUP(C408,Spisok!$A$5:$AC$1630,19,0)</f>
        <v>0</v>
      </c>
      <c r="T408" s="10">
        <f>VLOOKUP(C408,Spisok!$A$5:$AC$1630,21,0)</f>
        <v>0</v>
      </c>
      <c r="U408" s="10">
        <f>VLOOKUP(C408,Spisok!$A$5:$AC$1630,23,0)</f>
        <v>0</v>
      </c>
      <c r="V408" s="18">
        <f>VLOOKUP(C408,Spisok!$A$5:$AC$1630,25,0)</f>
        <v>0</v>
      </c>
      <c r="W408" s="16">
        <f>COUNTIFS(M408:V408,"&gt;0")</f>
        <v>0</v>
      </c>
    </row>
    <row r="409" spans="1:23" s="57" customFormat="1" ht="12.75" customHeight="1">
      <c r="A409" s="13">
        <v>405</v>
      </c>
      <c r="B409" s="13"/>
      <c r="C409" s="46" t="s">
        <v>1032</v>
      </c>
      <c r="D409" s="46"/>
      <c r="E409" s="69">
        <f>VLOOKUP(C409,Spisok!$A$1:$AA$7829,5,0)</f>
        <v>1221.212093826301</v>
      </c>
      <c r="F409" s="8">
        <f>VLOOKUP(C409,Spisok!$A$1:$AA$7829,2,0)</f>
        <v>0</v>
      </c>
      <c r="G409" s="44" t="str">
        <f>VLOOKUP(C409,Spisok!$A$1:$AA$7829,4,0)</f>
        <v>USA</v>
      </c>
      <c r="H409" s="10">
        <v>4.7634534161142419</v>
      </c>
      <c r="I409" s="10">
        <v>17.01482127288579</v>
      </c>
      <c r="J409" s="10">
        <v>0</v>
      </c>
      <c r="K409" s="10">
        <f>LARGE(M409:V409,1)+LARGE(M409:V409,2)+LARGE(M409:V409,3)+LARGE(M409:V409,4)+LARGE(M409:V409,5)</f>
        <v>0</v>
      </c>
      <c r="L409" s="5">
        <f>SUM(H409:K409)</f>
        <v>21.778274689000032</v>
      </c>
      <c r="M409" s="10">
        <f>VLOOKUP(C409,Spisok!$A$5:$AC$1630,7,0)</f>
        <v>0</v>
      </c>
      <c r="N409" s="10">
        <f>VLOOKUP(C409,Spisok!$A$5:$AC$1630,9,0)</f>
        <v>0</v>
      </c>
      <c r="O409" s="10">
        <f>VLOOKUP(C409,Spisok!$A$5:$AC$1630,11,0)</f>
        <v>0</v>
      </c>
      <c r="P409" s="10">
        <f>VLOOKUP(C409,Spisok!$A$5:$AC$1630,13,0)</f>
        <v>0</v>
      </c>
      <c r="Q409" s="10">
        <f>VLOOKUP(C409,Spisok!$A$5:$AC$1630,15,0)</f>
        <v>0</v>
      </c>
      <c r="R409" s="10">
        <f>VLOOKUP(C409,Spisok!$A$5:$AC$1630,17,0)</f>
        <v>0</v>
      </c>
      <c r="S409" s="10">
        <f>VLOOKUP(C409,Spisok!$A$5:$AC$1630,19,0)</f>
        <v>0</v>
      </c>
      <c r="T409" s="10">
        <f>VLOOKUP(C409,Spisok!$A$5:$AC$1630,21,0)</f>
        <v>0</v>
      </c>
      <c r="U409" s="10">
        <f>VLOOKUP(C409,Spisok!$A$5:$AC$1630,23,0)</f>
        <v>0</v>
      </c>
      <c r="V409" s="18">
        <f>VLOOKUP(C409,Spisok!$A$5:$AC$1630,25,0)</f>
        <v>0</v>
      </c>
      <c r="W409" s="16">
        <f>COUNTIFS(M409:V409,"&gt;0")</f>
        <v>0</v>
      </c>
    </row>
    <row r="410" spans="1:23" s="57" customFormat="1" ht="12.75" customHeight="1">
      <c r="A410" s="13">
        <v>406</v>
      </c>
      <c r="B410" s="13">
        <v>117</v>
      </c>
      <c r="C410" s="60" t="s">
        <v>444</v>
      </c>
      <c r="D410" s="60"/>
      <c r="E410" s="136">
        <f>VLOOKUP(C410,Spisok!$A$1:$AA$7829,5,0)</f>
        <v>1494.3171021880351</v>
      </c>
      <c r="F410" s="137">
        <f>VLOOKUP(C410,Spisok!$A$1:$AA$7829,2,0)</f>
        <v>0</v>
      </c>
      <c r="G410" s="137" t="str">
        <f>VLOOKUP(C410,Spisok!$A$1:$AA$7829,4,0)</f>
        <v>LAT</v>
      </c>
      <c r="H410" s="10"/>
      <c r="I410" s="10"/>
      <c r="J410" s="10"/>
      <c r="K410" s="10">
        <f>LARGE(M410:V410,1)+LARGE(M410:V410,2)+LARGE(M410:V410,3)+LARGE(M410:V410,4)+LARGE(M410:V410,5)</f>
        <v>21.365763914062615</v>
      </c>
      <c r="L410" s="5">
        <f>SUM(H410:K410)</f>
        <v>21.365763914062615</v>
      </c>
      <c r="M410" s="10">
        <f>VLOOKUP(C410,Spisok!$A$5:$AC$1630,7,0)</f>
        <v>0</v>
      </c>
      <c r="N410" s="10">
        <f>VLOOKUP(C410,Spisok!$A$5:$AC$1630,9,0)</f>
        <v>21.365763914062615</v>
      </c>
      <c r="O410" s="10">
        <f>VLOOKUP(C410,Spisok!$A$5:$AC$1630,11,0)</f>
        <v>0</v>
      </c>
      <c r="P410" s="10">
        <f>VLOOKUP(C410,Spisok!$A$5:$AC$1630,13,0)</f>
        <v>0</v>
      </c>
      <c r="Q410" s="10">
        <f>VLOOKUP(C410,Spisok!$A$5:$AC$1630,15,0)</f>
        <v>0</v>
      </c>
      <c r="R410" s="138">
        <f>VLOOKUP(C410,Spisok!$A$5:$AC$1630,17,0)</f>
        <v>0</v>
      </c>
      <c r="S410" s="138">
        <f>VLOOKUP(C410,Spisok!$A$5:$AC$1630,19,0)</f>
        <v>0</v>
      </c>
      <c r="T410" s="138">
        <f>VLOOKUP(C410,Spisok!$A$5:$AC$1630,21,0)</f>
        <v>0</v>
      </c>
      <c r="U410" s="138">
        <f>VLOOKUP(C410,Spisok!$A$5:$AC$1630,23,0)</f>
        <v>0</v>
      </c>
      <c r="V410" s="18">
        <f>VLOOKUP(C410,Spisok!$A$5:$AC$1630,25,0)</f>
        <v>0</v>
      </c>
      <c r="W410" s="16">
        <f>COUNTIFS(M410:V410,"&gt;0")</f>
        <v>1</v>
      </c>
    </row>
    <row r="411" spans="1:23" s="57" customFormat="1" ht="12.75" customHeight="1">
      <c r="A411" s="13">
        <v>407</v>
      </c>
      <c r="B411" s="13"/>
      <c r="C411" s="46" t="s">
        <v>952</v>
      </c>
      <c r="D411" s="46"/>
      <c r="E411" s="69">
        <f>VLOOKUP(C411,Spisok!$A$1:$AA$7829,5,0)</f>
        <v>1357</v>
      </c>
      <c r="F411" s="8">
        <f>VLOOKUP(C411,Spisok!$A$1:$AA$7829,2,0)</f>
        <v>0</v>
      </c>
      <c r="G411" s="44" t="str">
        <f>VLOOKUP(C411,Spisok!$A$1:$AA$7829,4,0)</f>
        <v>LAT</v>
      </c>
      <c r="H411" s="10">
        <v>21.056997004650956</v>
      </c>
      <c r="I411" s="10">
        <v>0.01</v>
      </c>
      <c r="J411" s="10">
        <v>0</v>
      </c>
      <c r="K411" s="10">
        <f>LARGE(M411:V411,1)+LARGE(M411:V411,2)+LARGE(M411:V411,3)+LARGE(M411:V411,4)+LARGE(M411:V411,5)</f>
        <v>0</v>
      </c>
      <c r="L411" s="5">
        <f>SUM(H411:K411)</f>
        <v>21.066997004650958</v>
      </c>
      <c r="M411" s="10">
        <f>VLOOKUP(C411,Spisok!$A$5:$AC$1630,7,0)</f>
        <v>0</v>
      </c>
      <c r="N411" s="10">
        <f>VLOOKUP(C411,Spisok!$A$5:$AC$1630,9,0)</f>
        <v>0</v>
      </c>
      <c r="O411" s="10">
        <f>VLOOKUP(C411,Spisok!$A$5:$AC$1630,11,0)</f>
        <v>0</v>
      </c>
      <c r="P411" s="10">
        <f>VLOOKUP(C411,Spisok!$A$5:$AC$1630,13,0)</f>
        <v>0</v>
      </c>
      <c r="Q411" s="10">
        <f>VLOOKUP(C411,Spisok!$A$5:$AC$1630,15,0)</f>
        <v>0</v>
      </c>
      <c r="R411" s="10">
        <f>VLOOKUP(C411,Spisok!$A$5:$AC$1630,17,0)</f>
        <v>0</v>
      </c>
      <c r="S411" s="10">
        <f>VLOOKUP(C411,Spisok!$A$5:$AC$1630,19,0)</f>
        <v>0</v>
      </c>
      <c r="T411" s="10">
        <f>VLOOKUP(C411,Spisok!$A$5:$AC$1630,21,0)</f>
        <v>0</v>
      </c>
      <c r="U411" s="10">
        <f>VLOOKUP(C411,Spisok!$A$5:$AC$1630,23,0)</f>
        <v>0</v>
      </c>
      <c r="V411" s="18">
        <f>VLOOKUP(C411,Spisok!$A$5:$AC$1630,25,0)</f>
        <v>0</v>
      </c>
      <c r="W411" s="16">
        <f>COUNTIFS(M411:V411,"&gt;0")</f>
        <v>0</v>
      </c>
    </row>
    <row r="412" spans="1:23" s="57" customFormat="1" ht="12.75" customHeight="1">
      <c r="A412" s="13">
        <v>408</v>
      </c>
      <c r="B412" s="13">
        <v>168</v>
      </c>
      <c r="C412" s="46" t="s">
        <v>1055</v>
      </c>
      <c r="D412" s="46"/>
      <c r="E412" s="65">
        <f>VLOOKUP(C412,Spisok!$A$1:$AA$7829,5,0)</f>
        <v>1272.8035894316995</v>
      </c>
      <c r="F412" s="8">
        <f>VLOOKUP(C412,Spisok!$A$1:$AA$7829,2,0)</f>
        <v>0</v>
      </c>
      <c r="G412" s="44" t="str">
        <f>VLOOKUP(C412,Spisok!$A$1:$AA$7829,4,0)</f>
        <v>LAT</v>
      </c>
      <c r="H412" s="10">
        <v>20.742518616092219</v>
      </c>
      <c r="I412" s="10">
        <v>0</v>
      </c>
      <c r="J412" s="10">
        <v>0</v>
      </c>
      <c r="K412" s="10">
        <f>LARGE(M412:V412,1)+LARGE(M412:V412,2)+LARGE(M412:V412,3)+LARGE(M412:V412,4)+LARGE(M412:V412,5)</f>
        <v>0.01</v>
      </c>
      <c r="L412" s="5">
        <f>SUM(H412:K412)</f>
        <v>20.752518616092221</v>
      </c>
      <c r="M412" s="10">
        <f>VLOOKUP(C412,Spisok!$A$5:$AC$1630,7,0)</f>
        <v>0</v>
      </c>
      <c r="N412" s="10">
        <f>VLOOKUP(C412,Spisok!$A$5:$AC$1630,9,0)</f>
        <v>0.01</v>
      </c>
      <c r="O412" s="10">
        <f>VLOOKUP(C412,Spisok!$A$5:$AC$1630,11,0)</f>
        <v>0</v>
      </c>
      <c r="P412" s="10">
        <f>VLOOKUP(C412,Spisok!$A$5:$AC$1630,13,0)</f>
        <v>0</v>
      </c>
      <c r="Q412" s="10">
        <f>VLOOKUP(C412,Spisok!$A$5:$AC$1630,15,0)</f>
        <v>0</v>
      </c>
      <c r="R412" s="10">
        <f>VLOOKUP(C412,Spisok!$A$5:$AC$1630,17,0)</f>
        <v>0</v>
      </c>
      <c r="S412" s="10">
        <f>VLOOKUP(C412,Spisok!$A$5:$AC$1630,19,0)</f>
        <v>0</v>
      </c>
      <c r="T412" s="10">
        <f>VLOOKUP(C412,Spisok!$A$5:$AC$1630,21,0)</f>
        <v>0</v>
      </c>
      <c r="U412" s="10">
        <f>VLOOKUP(C412,Spisok!$A$5:$AC$1630,23,0)</f>
        <v>0</v>
      </c>
      <c r="V412" s="18">
        <f>VLOOKUP(C412,Spisok!$A$5:$AC$1630,25,0)</f>
        <v>0</v>
      </c>
      <c r="W412" s="16">
        <f>COUNTIFS(M412:V412,"&gt;0")</f>
        <v>1</v>
      </c>
    </row>
    <row r="413" spans="1:23" s="57" customFormat="1" ht="12.75" customHeight="1">
      <c r="A413" s="13">
        <v>409</v>
      </c>
      <c r="B413" s="13"/>
      <c r="C413" s="46" t="s">
        <v>1219</v>
      </c>
      <c r="D413" s="46"/>
      <c r="E413" s="65">
        <f>VLOOKUP(C413,Spisok!$A$1:$AA$7829,5,0)</f>
        <v>1192</v>
      </c>
      <c r="F413" s="8">
        <f>VLOOKUP(C413,Spisok!$A$1:$AA$7829,2,0)</f>
        <v>0</v>
      </c>
      <c r="G413" s="44" t="str">
        <f>VLOOKUP(C413,Spisok!$A$1:$AA$7829,4,0)</f>
        <v>GBR</v>
      </c>
      <c r="H413" s="10"/>
      <c r="I413" s="10"/>
      <c r="J413" s="10">
        <v>20.748764554440807</v>
      </c>
      <c r="K413" s="10">
        <f>LARGE(M413:V413,1)+LARGE(M413:V413,2)+LARGE(M413:V413,3)+LARGE(M413:V413,4)+LARGE(M413:V413,5)</f>
        <v>0</v>
      </c>
      <c r="L413" s="5">
        <f>SUM(H413:K413)</f>
        <v>20.748764554440807</v>
      </c>
      <c r="M413" s="10">
        <f>VLOOKUP(C413,Spisok!$A$5:$AC$1630,7,0)</f>
        <v>0</v>
      </c>
      <c r="N413" s="10">
        <f>VLOOKUP(C413,Spisok!$A$5:$AC$1630,9,0)</f>
        <v>0</v>
      </c>
      <c r="O413" s="10">
        <f>VLOOKUP(C413,Spisok!$A$5:$AC$1630,11,0)</f>
        <v>0</v>
      </c>
      <c r="P413" s="10">
        <f>VLOOKUP(C413,Spisok!$A$5:$AC$1630,13,0)</f>
        <v>0</v>
      </c>
      <c r="Q413" s="10">
        <f>VLOOKUP(C413,Spisok!$A$5:$AC$1630,15,0)</f>
        <v>0</v>
      </c>
      <c r="R413" s="10">
        <f>VLOOKUP(C413,Spisok!$A$5:$AC$1630,17,0)</f>
        <v>0</v>
      </c>
      <c r="S413" s="10">
        <f>VLOOKUP(C413,Spisok!$A$5:$AC$1630,19,0)</f>
        <v>0</v>
      </c>
      <c r="T413" s="10">
        <f>VLOOKUP(C413,Spisok!$A$5:$AC$1630,21,0)</f>
        <v>0</v>
      </c>
      <c r="U413" s="10">
        <f>VLOOKUP(C413,Spisok!$A$5:$AC$1630,23,0)</f>
        <v>0</v>
      </c>
      <c r="V413" s="18">
        <f>VLOOKUP(C413,Spisok!$A$5:$AC$1630,25,0)</f>
        <v>0</v>
      </c>
      <c r="W413" s="16">
        <f>COUNTIFS(M413:V413,"&gt;0")</f>
        <v>0</v>
      </c>
    </row>
    <row r="414" spans="1:23" s="57" customFormat="1" ht="12.75" customHeight="1">
      <c r="A414" s="13">
        <v>410</v>
      </c>
      <c r="B414" s="13"/>
      <c r="C414" s="46" t="s">
        <v>1008</v>
      </c>
      <c r="D414" s="46"/>
      <c r="E414" s="65">
        <f>VLOOKUP(C414,Spisok!$A$1:$AA$7829,5,0)</f>
        <v>1319.7298854094981</v>
      </c>
      <c r="F414" s="8">
        <f>VLOOKUP(C414,Spisok!$A$1:$AA$7829,2,0)</f>
        <v>0</v>
      </c>
      <c r="G414" s="44" t="str">
        <f>VLOOKUP(C414,Spisok!$A$1:$AA$7829,4,0)</f>
        <v>LAT</v>
      </c>
      <c r="H414" s="10">
        <v>6.6672475690123383</v>
      </c>
      <c r="I414" s="10">
        <v>2.213839697593484</v>
      </c>
      <c r="J414" s="10">
        <v>11.854390747701812</v>
      </c>
      <c r="K414" s="10">
        <f>LARGE(M414:V414,1)+LARGE(M414:V414,2)+LARGE(M414:V414,3)+LARGE(M414:V414,4)+LARGE(M414:V414,5)</f>
        <v>0</v>
      </c>
      <c r="L414" s="5">
        <f>SUM(H414:K414)</f>
        <v>20.735478014307635</v>
      </c>
      <c r="M414" s="10">
        <f>VLOOKUP(C414,Spisok!$A$5:$AC$1630,7,0)</f>
        <v>0</v>
      </c>
      <c r="N414" s="10">
        <f>VLOOKUP(C414,Spisok!$A$5:$AC$1630,9,0)</f>
        <v>0</v>
      </c>
      <c r="O414" s="10">
        <f>VLOOKUP(C414,Spisok!$A$5:$AC$1630,11,0)</f>
        <v>0</v>
      </c>
      <c r="P414" s="10">
        <f>VLOOKUP(C414,Spisok!$A$5:$AC$1630,13,0)</f>
        <v>0</v>
      </c>
      <c r="Q414" s="10">
        <f>VLOOKUP(C414,Spisok!$A$5:$AC$1630,15,0)</f>
        <v>0</v>
      </c>
      <c r="R414" s="10">
        <f>VLOOKUP(C414,Spisok!$A$5:$AC$1630,17,0)</f>
        <v>0</v>
      </c>
      <c r="S414" s="10">
        <f>VLOOKUP(C414,Spisok!$A$5:$AC$1630,19,0)</f>
        <v>0</v>
      </c>
      <c r="T414" s="10">
        <f>VLOOKUP(C414,Spisok!$A$5:$AC$1630,21,0)</f>
        <v>0</v>
      </c>
      <c r="U414" s="10">
        <f>VLOOKUP(C414,Spisok!$A$5:$AC$1630,23,0)</f>
        <v>0</v>
      </c>
      <c r="V414" s="18">
        <f>VLOOKUP(C414,Spisok!$A$5:$AC$1630,25,0)</f>
        <v>0</v>
      </c>
      <c r="W414" s="16">
        <f>COUNTIFS(M414:V414,"&gt;0")</f>
        <v>0</v>
      </c>
    </row>
    <row r="415" spans="1:23" s="57" customFormat="1" ht="12.75" customHeight="1">
      <c r="A415" s="13">
        <v>411</v>
      </c>
      <c r="B415" s="13"/>
      <c r="C415" s="60" t="s">
        <v>299</v>
      </c>
      <c r="D415" s="60"/>
      <c r="E415" s="69">
        <f>VLOOKUP(C415,Spisok!$A$1:$AA$7829,5,0)</f>
        <v>1815.0875255386577</v>
      </c>
      <c r="F415" s="8" t="str">
        <f>VLOOKUP(C415,Spisok!$A$1:$AA$7829,2,0)</f>
        <v>GM</v>
      </c>
      <c r="G415" s="44" t="str">
        <f>VLOOKUP(C415,Spisok!$A$1:$AA$7829,4,0)</f>
        <v>FIN</v>
      </c>
      <c r="H415" s="10">
        <v>20.647384864455667</v>
      </c>
      <c r="I415" s="10">
        <v>0</v>
      </c>
      <c r="J415" s="10">
        <v>0</v>
      </c>
      <c r="K415" s="10">
        <f>LARGE(M415:V415,1)+LARGE(M415:V415,2)+LARGE(M415:V415,3)+LARGE(M415:V415,4)+LARGE(M415:V415,5)</f>
        <v>0</v>
      </c>
      <c r="L415" s="5">
        <f>SUM(H415:K415)</f>
        <v>20.647384864455667</v>
      </c>
      <c r="M415" s="10">
        <f>VLOOKUP(C415,Spisok!$A$5:$AC$1630,7,0)</f>
        <v>0</v>
      </c>
      <c r="N415" s="10">
        <f>VLOOKUP(C415,Spisok!$A$5:$AC$1630,9,0)</f>
        <v>0</v>
      </c>
      <c r="O415" s="10">
        <f>VLOOKUP(C415,Spisok!$A$5:$AC$1630,11,0)</f>
        <v>0</v>
      </c>
      <c r="P415" s="10">
        <f>VLOOKUP(C415,Spisok!$A$5:$AC$1630,13,0)</f>
        <v>0</v>
      </c>
      <c r="Q415" s="10">
        <f>VLOOKUP(C415,Spisok!$A$5:$AC$1630,15,0)</f>
        <v>0</v>
      </c>
      <c r="R415" s="10">
        <f>VLOOKUP(C415,Spisok!$A$5:$AC$1630,17,0)</f>
        <v>0</v>
      </c>
      <c r="S415" s="10">
        <f>VLOOKUP(C415,Spisok!$A$5:$AC$1630,19,0)</f>
        <v>0</v>
      </c>
      <c r="T415" s="10">
        <f>VLOOKUP(C415,Spisok!$A$5:$AC$1630,21,0)</f>
        <v>0</v>
      </c>
      <c r="U415" s="10">
        <f>VLOOKUP(C415,Spisok!$A$5:$AC$1630,23,0)</f>
        <v>0</v>
      </c>
      <c r="V415" s="18">
        <f>VLOOKUP(C415,Spisok!$A$5:$AC$1630,25,0)</f>
        <v>0</v>
      </c>
      <c r="W415" s="16">
        <f>COUNTIFS(M415:V415,"&gt;0")</f>
        <v>0</v>
      </c>
    </row>
    <row r="416" spans="1:23" s="57" customFormat="1" ht="12.75" customHeight="1">
      <c r="A416" s="13">
        <v>412</v>
      </c>
      <c r="B416" s="13">
        <v>119</v>
      </c>
      <c r="C416" s="46" t="s">
        <v>1274</v>
      </c>
      <c r="D416" s="46"/>
      <c r="E416" s="65">
        <f>VLOOKUP(C416,Spisok!$A$1:$AA$7829,5,0)</f>
        <v>1260.2676882457433</v>
      </c>
      <c r="F416" s="8">
        <f>VLOOKUP(C416,Spisok!$A$1:$AA$7829,2,0)</f>
        <v>0</v>
      </c>
      <c r="G416" s="44">
        <f>VLOOKUP(C416,Spisok!$A$1:$AA$7829,4,0)</f>
        <v>0</v>
      </c>
      <c r="H416" s="10"/>
      <c r="I416" s="10"/>
      <c r="J416" s="10"/>
      <c r="K416" s="10">
        <f>LARGE(M416:V416,1)+LARGE(M416:V416,2)+LARGE(M416:V416,3)+LARGE(M416:V416,4)+LARGE(M416:V416,5)</f>
        <v>20.031321804625346</v>
      </c>
      <c r="L416" s="5">
        <f>SUM(H416:K416)</f>
        <v>20.031321804625346</v>
      </c>
      <c r="M416" s="10">
        <f>VLOOKUP(C416,Spisok!$A$5:$AC$1630,7,0)</f>
        <v>0</v>
      </c>
      <c r="N416" s="10">
        <f>VLOOKUP(C416,Spisok!$A$5:$AC$1630,9,0)</f>
        <v>20.031321804625346</v>
      </c>
      <c r="O416" s="10">
        <f>VLOOKUP(C416,Spisok!$A$5:$AC$1630,11,0)</f>
        <v>0</v>
      </c>
      <c r="P416" s="10">
        <f>VLOOKUP(C416,Spisok!$A$5:$AC$1630,13,0)</f>
        <v>0</v>
      </c>
      <c r="Q416" s="10">
        <f>VLOOKUP(C416,Spisok!$A$5:$AC$1630,15,0)</f>
        <v>0</v>
      </c>
      <c r="R416" s="10">
        <f>VLOOKUP(C416,Spisok!$A$5:$AC$1630,17,0)</f>
        <v>0</v>
      </c>
      <c r="S416" s="10">
        <f>VLOOKUP(C416,Spisok!$A$5:$AC$1630,19,0)</f>
        <v>0</v>
      </c>
      <c r="T416" s="10">
        <f>VLOOKUP(C416,Spisok!$A$5:$AC$1630,21,0)</f>
        <v>0</v>
      </c>
      <c r="U416" s="10">
        <f>VLOOKUP(C416,Spisok!$A$5:$AC$1630,23,0)</f>
        <v>0</v>
      </c>
      <c r="V416" s="18">
        <f>VLOOKUP(C416,Spisok!$A$5:$AC$1630,25,0)</f>
        <v>0</v>
      </c>
      <c r="W416" s="16">
        <f>COUNTIFS(M416:V416,"&gt;0")</f>
        <v>1</v>
      </c>
    </row>
    <row r="417" spans="1:23" s="57" customFormat="1" ht="12.75" customHeight="1">
      <c r="A417" s="13">
        <v>413</v>
      </c>
      <c r="B417" s="13"/>
      <c r="C417" s="60" t="s">
        <v>1037</v>
      </c>
      <c r="D417" s="60"/>
      <c r="E417" s="65">
        <f>VLOOKUP(C417,Spisok!$A$1:$AA$7829,5,0)</f>
        <v>1192.8375703557167</v>
      </c>
      <c r="F417" s="8">
        <f>VLOOKUP(C417,Spisok!$A$1:$AA$7829,2,0)</f>
        <v>0</v>
      </c>
      <c r="G417" s="8" t="str">
        <f>VLOOKUP(C417,Spisok!$A$1:$AA$7829,4,0)</f>
        <v>EST</v>
      </c>
      <c r="H417" s="10">
        <v>13.018284074479073</v>
      </c>
      <c r="I417" s="10">
        <v>0</v>
      </c>
      <c r="J417" s="10">
        <v>6.9109260705195581</v>
      </c>
      <c r="K417" s="10">
        <f>LARGE(M417:V417,1)+LARGE(M417:V417,2)+LARGE(M417:V417,3)+LARGE(M417:V417,4)+LARGE(M417:V417,5)</f>
        <v>0</v>
      </c>
      <c r="L417" s="5">
        <f>SUM(H417:K417)</f>
        <v>19.929210144998631</v>
      </c>
      <c r="M417" s="10">
        <f>VLOOKUP(C417,Spisok!$A$5:$AC$1630,7,0)</f>
        <v>0</v>
      </c>
      <c r="N417" s="10">
        <f>VLOOKUP(C417,Spisok!$A$5:$AC$1630,9,0)</f>
        <v>0</v>
      </c>
      <c r="O417" s="10">
        <f>VLOOKUP(C417,Spisok!$A$5:$AC$1630,11,0)</f>
        <v>0</v>
      </c>
      <c r="P417" s="10">
        <f>VLOOKUP(C417,Spisok!$A$5:$AC$1630,13,0)</f>
        <v>0</v>
      </c>
      <c r="Q417" s="10">
        <f>VLOOKUP(C417,Spisok!$A$5:$AC$1630,15,0)</f>
        <v>0</v>
      </c>
      <c r="R417" s="10">
        <f>VLOOKUP(C417,Spisok!$A$5:$AC$1630,17,0)</f>
        <v>0</v>
      </c>
      <c r="S417" s="10">
        <f>VLOOKUP(C417,Spisok!$A$5:$AC$1630,19,0)</f>
        <v>0</v>
      </c>
      <c r="T417" s="10">
        <f>VLOOKUP(C417,Spisok!$A$5:$AC$1630,21,0)</f>
        <v>0</v>
      </c>
      <c r="U417" s="10">
        <f>VLOOKUP(C417,Spisok!$A$5:$AC$1630,23,0)</f>
        <v>0</v>
      </c>
      <c r="V417" s="18">
        <f>VLOOKUP(C417,Spisok!$A$5:$AC$1630,25,0)</f>
        <v>0</v>
      </c>
      <c r="W417" s="16">
        <f>COUNTIFS(M417:V417,"&gt;0")</f>
        <v>0</v>
      </c>
    </row>
    <row r="418" spans="1:23" s="57" customFormat="1" ht="12.75" customHeight="1">
      <c r="A418" s="13">
        <v>414</v>
      </c>
      <c r="B418" s="13"/>
      <c r="C418" s="46" t="s">
        <v>1096</v>
      </c>
      <c r="D418" s="46"/>
      <c r="E418" s="69">
        <f>VLOOKUP(C418,Spisok!$A$1:$AA$7829,5,0)</f>
        <v>1192</v>
      </c>
      <c r="F418" s="8">
        <f>VLOOKUP(C418,Spisok!$A$1:$AA$7829,2,0)</f>
        <v>0</v>
      </c>
      <c r="G418" s="44" t="str">
        <f>VLOOKUP(C418,Spisok!$A$1:$AA$7829,4,0)</f>
        <v>GBR</v>
      </c>
      <c r="H418" s="10">
        <v>19.643406382160709</v>
      </c>
      <c r="I418" s="10">
        <v>0</v>
      </c>
      <c r="J418" s="10">
        <v>0</v>
      </c>
      <c r="K418" s="10">
        <f>LARGE(M418:V418,1)+LARGE(M418:V418,2)+LARGE(M418:V418,3)+LARGE(M418:V418,4)+LARGE(M418:V418,5)</f>
        <v>0</v>
      </c>
      <c r="L418" s="5">
        <f>SUM(H418:K418)</f>
        <v>19.643406382160709</v>
      </c>
      <c r="M418" s="10">
        <f>VLOOKUP(C418,Spisok!$A$5:$AC$1630,7,0)</f>
        <v>0</v>
      </c>
      <c r="N418" s="10">
        <f>VLOOKUP(C418,Spisok!$A$5:$AC$1630,9,0)</f>
        <v>0</v>
      </c>
      <c r="O418" s="10">
        <f>VLOOKUP(C418,Spisok!$A$5:$AC$1630,11,0)</f>
        <v>0</v>
      </c>
      <c r="P418" s="10">
        <f>VLOOKUP(C418,Spisok!$A$5:$AC$1630,13,0)</f>
        <v>0</v>
      </c>
      <c r="Q418" s="10">
        <f>VLOOKUP(C418,Spisok!$A$5:$AC$1630,15,0)</f>
        <v>0</v>
      </c>
      <c r="R418" s="10">
        <f>VLOOKUP(C418,Spisok!$A$5:$AC$1630,17,0)</f>
        <v>0</v>
      </c>
      <c r="S418" s="10">
        <f>VLOOKUP(C418,Spisok!$A$5:$AC$1630,19,0)</f>
        <v>0</v>
      </c>
      <c r="T418" s="10">
        <f>VLOOKUP(C418,Spisok!$A$5:$AC$1630,21,0)</f>
        <v>0</v>
      </c>
      <c r="U418" s="10">
        <f>VLOOKUP(C418,Spisok!$A$5:$AC$1630,23,0)</f>
        <v>0</v>
      </c>
      <c r="V418" s="18">
        <f>VLOOKUP(C418,Spisok!$A$5:$AC$1630,25,0)</f>
        <v>0</v>
      </c>
      <c r="W418" s="16">
        <f>COUNTIFS(M418:V418,"&gt;0")</f>
        <v>0</v>
      </c>
    </row>
    <row r="419" spans="1:23" s="57" customFormat="1" ht="12.75" customHeight="1">
      <c r="A419" s="13">
        <v>415</v>
      </c>
      <c r="B419" s="13"/>
      <c r="C419" s="46" t="s">
        <v>1237</v>
      </c>
      <c r="D419" s="46"/>
      <c r="E419" s="65">
        <f>VLOOKUP(C419,Spisok!$A$1:$AA$7829,5,0)</f>
        <v>1256</v>
      </c>
      <c r="F419" s="8">
        <f>VLOOKUP(C419,Spisok!$A$1:$AA$7829,2,0)</f>
        <v>0</v>
      </c>
      <c r="G419" s="44" t="str">
        <f>VLOOKUP(C419,Spisok!$A$1:$AA$7829,4,0)</f>
        <v>GER</v>
      </c>
      <c r="H419" s="10"/>
      <c r="I419" s="10"/>
      <c r="J419" s="10">
        <v>19.594668555780594</v>
      </c>
      <c r="K419" s="10">
        <f>LARGE(M419:V419,1)+LARGE(M419:V419,2)+LARGE(M419:V419,3)+LARGE(M419:V419,4)+LARGE(M419:V419,5)</f>
        <v>0</v>
      </c>
      <c r="L419" s="5">
        <f>SUM(H419:K419)</f>
        <v>19.594668555780594</v>
      </c>
      <c r="M419" s="10">
        <f>VLOOKUP(C419,Spisok!$A$5:$AC$1630,7,0)</f>
        <v>0</v>
      </c>
      <c r="N419" s="10">
        <f>VLOOKUP(C419,Spisok!$A$5:$AC$1630,9,0)</f>
        <v>0</v>
      </c>
      <c r="O419" s="10">
        <f>VLOOKUP(C419,Spisok!$A$5:$AC$1630,11,0)</f>
        <v>0</v>
      </c>
      <c r="P419" s="10">
        <f>VLOOKUP(C419,Spisok!$A$5:$AC$1630,13,0)</f>
        <v>0</v>
      </c>
      <c r="Q419" s="10">
        <f>VLOOKUP(C419,Spisok!$A$5:$AC$1630,15,0)</f>
        <v>0</v>
      </c>
      <c r="R419" s="10">
        <f>VLOOKUP(C419,Spisok!$A$5:$AC$1630,17,0)</f>
        <v>0</v>
      </c>
      <c r="S419" s="10">
        <f>VLOOKUP(C419,Spisok!$A$5:$AC$1630,19,0)</f>
        <v>0</v>
      </c>
      <c r="T419" s="10">
        <f>VLOOKUP(C419,Spisok!$A$5:$AC$1630,21,0)</f>
        <v>0</v>
      </c>
      <c r="U419" s="10">
        <f>VLOOKUP(C419,Spisok!$A$5:$AC$1630,23,0)</f>
        <v>0</v>
      </c>
      <c r="V419" s="18">
        <f>VLOOKUP(C419,Spisok!$A$5:$AC$1630,25,0)</f>
        <v>0</v>
      </c>
      <c r="W419" s="16">
        <f>COUNTIFS(M419:V419,"&gt;0")</f>
        <v>0</v>
      </c>
    </row>
    <row r="420" spans="1:23" s="57" customFormat="1" ht="12.75" customHeight="1">
      <c r="A420" s="13">
        <v>416</v>
      </c>
      <c r="B420" s="13"/>
      <c r="C420" s="46" t="s">
        <v>417</v>
      </c>
      <c r="D420" s="46"/>
      <c r="E420" s="65">
        <f>VLOOKUP(C420,Spisok!$A$1:$AA$7829,5,0)</f>
        <v>1575.6037657639677</v>
      </c>
      <c r="F420" s="8">
        <f>VLOOKUP(C420,Spisok!$A$1:$AA$7829,2,0)</f>
        <v>0</v>
      </c>
      <c r="G420" s="44" t="str">
        <f>VLOOKUP(C420,Spisok!$A$1:$AA$7829,4,0)</f>
        <v>EST</v>
      </c>
      <c r="H420" s="10"/>
      <c r="I420" s="10">
        <v>11.574419275482212</v>
      </c>
      <c r="J420" s="10">
        <v>7.1304261349510218</v>
      </c>
      <c r="K420" s="10">
        <f>LARGE(M420:V420,1)+LARGE(M420:V420,2)+LARGE(M420:V420,3)+LARGE(M420:V420,4)+LARGE(M420:V420,5)</f>
        <v>0</v>
      </c>
      <c r="L420" s="5">
        <f>SUM(H420:K420)</f>
        <v>18.704845410433233</v>
      </c>
      <c r="M420" s="10">
        <f>VLOOKUP(C420,Spisok!$A$5:$AC$1630,7,0)</f>
        <v>0</v>
      </c>
      <c r="N420" s="10">
        <f>VLOOKUP(C420,Spisok!$A$5:$AC$1630,9,0)</f>
        <v>0</v>
      </c>
      <c r="O420" s="10">
        <f>VLOOKUP(C420,Spisok!$A$5:$AC$1630,11,0)</f>
        <v>0</v>
      </c>
      <c r="P420" s="10">
        <f>VLOOKUP(C420,Spisok!$A$5:$AC$1630,13,0)</f>
        <v>0</v>
      </c>
      <c r="Q420" s="10">
        <f>VLOOKUP(C420,Spisok!$A$5:$AC$1630,15,0)</f>
        <v>0</v>
      </c>
      <c r="R420" s="10">
        <f>VLOOKUP(C420,Spisok!$A$5:$AC$1630,17,0)</f>
        <v>0</v>
      </c>
      <c r="S420" s="10">
        <f>VLOOKUP(C420,Spisok!$A$5:$AC$1630,19,0)</f>
        <v>0</v>
      </c>
      <c r="T420" s="10">
        <f>VLOOKUP(C420,Spisok!$A$5:$AC$1630,21,0)</f>
        <v>0</v>
      </c>
      <c r="U420" s="10">
        <f>VLOOKUP(C420,Spisok!$A$5:$AC$1630,23,0)</f>
        <v>0</v>
      </c>
      <c r="V420" s="18">
        <f>VLOOKUP(C420,Spisok!$A$5:$AC$1630,25,0)</f>
        <v>0</v>
      </c>
      <c r="W420" s="16">
        <f>COUNTIFS(M420:V420,"&gt;0")</f>
        <v>0</v>
      </c>
    </row>
    <row r="421" spans="1:23" s="57" customFormat="1" ht="12.75" customHeight="1">
      <c r="A421" s="13">
        <v>417</v>
      </c>
      <c r="B421" s="13"/>
      <c r="C421" s="46" t="s">
        <v>1119</v>
      </c>
      <c r="D421" s="46"/>
      <c r="E421" s="69">
        <f>VLOOKUP(C421,Spisok!$A$1:$AA$7829,5,0)</f>
        <v>1267</v>
      </c>
      <c r="F421" s="8">
        <f>VLOOKUP(C421,Spisok!$A$1:$AA$7829,2,0)</f>
        <v>0</v>
      </c>
      <c r="G421" s="44" t="str">
        <f>VLOOKUP(C421,Spisok!$A$1:$AA$7829,4,0)</f>
        <v>LAT</v>
      </c>
      <c r="H421" s="10"/>
      <c r="I421" s="10">
        <v>18.568209863045997</v>
      </c>
      <c r="J421" s="10">
        <v>0</v>
      </c>
      <c r="K421" s="10">
        <f>LARGE(M421:V421,1)+LARGE(M421:V421,2)+LARGE(M421:V421,3)+LARGE(M421:V421,4)+LARGE(M421:V421,5)</f>
        <v>0</v>
      </c>
      <c r="L421" s="5">
        <f>SUM(H421:K421)</f>
        <v>18.568209863045997</v>
      </c>
      <c r="M421" s="10">
        <f>VLOOKUP(C421,Spisok!$A$5:$AC$1630,7,0)</f>
        <v>0</v>
      </c>
      <c r="N421" s="10">
        <f>VLOOKUP(C421,Spisok!$A$5:$AC$1630,9,0)</f>
        <v>0</v>
      </c>
      <c r="O421" s="10">
        <f>VLOOKUP(C421,Spisok!$A$5:$AC$1630,11,0)</f>
        <v>0</v>
      </c>
      <c r="P421" s="10">
        <f>VLOOKUP(C421,Spisok!$A$5:$AC$1630,13,0)</f>
        <v>0</v>
      </c>
      <c r="Q421" s="10">
        <f>VLOOKUP(C421,Spisok!$A$5:$AC$1630,15,0)</f>
        <v>0</v>
      </c>
      <c r="R421" s="10">
        <f>VLOOKUP(C421,Spisok!$A$5:$AC$1630,17,0)</f>
        <v>0</v>
      </c>
      <c r="S421" s="10">
        <f>VLOOKUP(C421,Spisok!$A$5:$AC$1630,19,0)</f>
        <v>0</v>
      </c>
      <c r="T421" s="10">
        <f>VLOOKUP(C421,Spisok!$A$5:$AC$1630,21,0)</f>
        <v>0</v>
      </c>
      <c r="U421" s="10">
        <f>VLOOKUP(C421,Spisok!$A$5:$AC$1630,23,0)</f>
        <v>0</v>
      </c>
      <c r="V421" s="18">
        <f>VLOOKUP(C421,Spisok!$A$5:$AC$1630,25,0)</f>
        <v>0</v>
      </c>
      <c r="W421" s="16">
        <f>COUNTIFS(M421:V421,"&gt;0")</f>
        <v>0</v>
      </c>
    </row>
    <row r="422" spans="1:23" s="57" customFormat="1" ht="12.75" customHeight="1">
      <c r="A422" s="13">
        <v>418</v>
      </c>
      <c r="B422" s="13"/>
      <c r="C422" s="46" t="s">
        <v>1173</v>
      </c>
      <c r="D422" s="46"/>
      <c r="E422" s="65">
        <f>VLOOKUP(C422,Spisok!$A$1:$AA$7829,5,0)</f>
        <v>1253</v>
      </c>
      <c r="F422" s="8">
        <f>VLOOKUP(C422,Spisok!$A$1:$AA$7829,2,0)</f>
        <v>0</v>
      </c>
      <c r="G422" s="44" t="str">
        <f>VLOOKUP(C422,Spisok!$A$1:$AA$7829,4,0)</f>
        <v>LAT</v>
      </c>
      <c r="H422" s="10"/>
      <c r="I422" s="10">
        <v>6.56637037778522</v>
      </c>
      <c r="J422" s="10">
        <v>11.793039833447665</v>
      </c>
      <c r="K422" s="10">
        <f>LARGE(M422:V422,1)+LARGE(M422:V422,2)+LARGE(M422:V422,3)+LARGE(M422:V422,4)+LARGE(M422:V422,5)</f>
        <v>0</v>
      </c>
      <c r="L422" s="5">
        <f>SUM(H422:K422)</f>
        <v>18.359410211232884</v>
      </c>
      <c r="M422" s="10">
        <f>VLOOKUP(C422,Spisok!$A$5:$AC$1630,7,0)</f>
        <v>0</v>
      </c>
      <c r="N422" s="10">
        <f>VLOOKUP(C422,Spisok!$A$5:$AC$1630,9,0)</f>
        <v>0</v>
      </c>
      <c r="O422" s="10">
        <f>VLOOKUP(C422,Spisok!$A$5:$AC$1630,11,0)</f>
        <v>0</v>
      </c>
      <c r="P422" s="10">
        <f>VLOOKUP(C422,Spisok!$A$5:$AC$1630,13,0)</f>
        <v>0</v>
      </c>
      <c r="Q422" s="10">
        <f>VLOOKUP(C422,Spisok!$A$5:$AC$1630,15,0)</f>
        <v>0</v>
      </c>
      <c r="R422" s="10">
        <f>VLOOKUP(C422,Spisok!$A$5:$AC$1630,17,0)</f>
        <v>0</v>
      </c>
      <c r="S422" s="10">
        <f>VLOOKUP(C422,Spisok!$A$5:$AC$1630,19,0)</f>
        <v>0</v>
      </c>
      <c r="T422" s="10">
        <f>VLOOKUP(C422,Spisok!$A$5:$AC$1630,21,0)</f>
        <v>0</v>
      </c>
      <c r="U422" s="10">
        <f>VLOOKUP(C422,Spisok!$A$5:$AC$1630,23,0)</f>
        <v>0</v>
      </c>
      <c r="V422" s="18">
        <f>VLOOKUP(C422,Spisok!$A$5:$AC$1630,25,0)</f>
        <v>0</v>
      </c>
      <c r="W422" s="16">
        <f>COUNTIFS(M422:V422,"&gt;0")</f>
        <v>0</v>
      </c>
    </row>
    <row r="423" spans="1:23" s="57" customFormat="1" ht="12.75" customHeight="1">
      <c r="A423" s="13">
        <v>419</v>
      </c>
      <c r="B423" s="13">
        <v>123</v>
      </c>
      <c r="C423" s="46" t="s">
        <v>1280</v>
      </c>
      <c r="D423" s="46"/>
      <c r="E423" s="65">
        <f>VLOOKUP(C423,Spisok!$A$1:$AA$7829,5,0)</f>
        <v>1249.722917432324</v>
      </c>
      <c r="F423" s="8">
        <f>VLOOKUP(C423,Spisok!$A$1:$AA$7829,2,0)</f>
        <v>0</v>
      </c>
      <c r="G423" s="44">
        <f>VLOOKUP(C423,Spisok!$A$1:$AA$7829,4,0)</f>
        <v>0</v>
      </c>
      <c r="H423" s="10"/>
      <c r="I423" s="10"/>
      <c r="J423" s="10"/>
      <c r="K423" s="10">
        <f>LARGE(M423:V423,1)+LARGE(M423:V423,2)+LARGE(M423:V423,3)+LARGE(M423:V423,4)+LARGE(M423:V423,5)</f>
        <v>18.263656510746742</v>
      </c>
      <c r="L423" s="5">
        <f>SUM(H423:K423)</f>
        <v>18.263656510746742</v>
      </c>
      <c r="M423" s="10">
        <f>VLOOKUP(C423,Spisok!$A$5:$AC$1630,7,0)</f>
        <v>0</v>
      </c>
      <c r="N423" s="10">
        <f>VLOOKUP(C423,Spisok!$A$5:$AC$1630,9,0)</f>
        <v>18.263656510746742</v>
      </c>
      <c r="O423" s="10">
        <f>VLOOKUP(C423,Spisok!$A$5:$AC$1630,11,0)</f>
        <v>0</v>
      </c>
      <c r="P423" s="10">
        <f>VLOOKUP(C423,Spisok!$A$5:$AC$1630,13,0)</f>
        <v>0</v>
      </c>
      <c r="Q423" s="10">
        <f>VLOOKUP(C423,Spisok!$A$5:$AC$1630,15,0)</f>
        <v>0</v>
      </c>
      <c r="R423" s="10">
        <f>VLOOKUP(C423,Spisok!$A$5:$AC$1630,17,0)</f>
        <v>0</v>
      </c>
      <c r="S423" s="10">
        <f>VLOOKUP(C423,Spisok!$A$5:$AC$1630,19,0)</f>
        <v>0</v>
      </c>
      <c r="T423" s="10">
        <f>VLOOKUP(C423,Spisok!$A$5:$AC$1630,21,0)</f>
        <v>0</v>
      </c>
      <c r="U423" s="10">
        <f>VLOOKUP(C423,Spisok!$A$5:$AC$1630,23,0)</f>
        <v>0</v>
      </c>
      <c r="V423" s="18">
        <f>VLOOKUP(C423,Spisok!$A$5:$AC$1630,25,0)</f>
        <v>0</v>
      </c>
      <c r="W423" s="16">
        <f>COUNTIFS(M423:V423,"&gt;0")</f>
        <v>1</v>
      </c>
    </row>
    <row r="424" spans="1:23" s="57" customFormat="1" ht="12.75" customHeight="1">
      <c r="A424" s="13">
        <v>420</v>
      </c>
      <c r="B424" s="13"/>
      <c r="C424" s="60" t="s">
        <v>283</v>
      </c>
      <c r="D424" s="60" t="s">
        <v>284</v>
      </c>
      <c r="E424" s="69">
        <f>VLOOKUP(C424,Spisok!$A$1:$AA$7829,5,0)</f>
        <v>1570.0452672634217</v>
      </c>
      <c r="F424" s="8">
        <f>VLOOKUP(C424,Spisok!$A$1:$AA$7829,2,0)</f>
        <v>0</v>
      </c>
      <c r="G424" s="44" t="str">
        <f>VLOOKUP(C424,Spisok!$A$1:$AA$7829,4,0)</f>
        <v>EST</v>
      </c>
      <c r="H424" s="10">
        <v>0</v>
      </c>
      <c r="I424" s="10">
        <v>18.13784890523149</v>
      </c>
      <c r="J424" s="10">
        <v>0</v>
      </c>
      <c r="K424" s="10">
        <f>LARGE(M424:V424,1)+LARGE(M424:V424,2)+LARGE(M424:V424,3)+LARGE(M424:V424,4)+LARGE(M424:V424,5)</f>
        <v>0</v>
      </c>
      <c r="L424" s="5">
        <f>SUM(H424:K424)</f>
        <v>18.13784890523149</v>
      </c>
      <c r="M424" s="10">
        <f>VLOOKUP(C424,Spisok!$A$5:$AC$1630,7,0)</f>
        <v>0</v>
      </c>
      <c r="N424" s="10">
        <f>VLOOKUP(C424,Spisok!$A$5:$AC$1630,9,0)</f>
        <v>0</v>
      </c>
      <c r="O424" s="10">
        <f>VLOOKUP(C424,Spisok!$A$5:$AC$1630,11,0)</f>
        <v>0</v>
      </c>
      <c r="P424" s="10">
        <f>VLOOKUP(C424,Spisok!$A$5:$AC$1630,13,0)</f>
        <v>0</v>
      </c>
      <c r="Q424" s="10">
        <f>VLOOKUP(C424,Spisok!$A$5:$AC$1630,15,0)</f>
        <v>0</v>
      </c>
      <c r="R424" s="10">
        <f>VLOOKUP(C424,Spisok!$A$5:$AC$1630,17,0)</f>
        <v>0</v>
      </c>
      <c r="S424" s="10">
        <f>VLOOKUP(C424,Spisok!$A$5:$AC$1630,19,0)</f>
        <v>0</v>
      </c>
      <c r="T424" s="10">
        <f>VLOOKUP(C424,Spisok!$A$5:$AC$1630,21,0)</f>
        <v>0</v>
      </c>
      <c r="U424" s="10">
        <f>VLOOKUP(C424,Spisok!$A$5:$AC$1630,23,0)</f>
        <v>0</v>
      </c>
      <c r="V424" s="18">
        <f>VLOOKUP(C424,Spisok!$A$5:$AC$1630,25,0)</f>
        <v>0</v>
      </c>
      <c r="W424" s="16">
        <f>COUNTIFS(M424:V424,"&gt;0")</f>
        <v>0</v>
      </c>
    </row>
    <row r="425" spans="1:23" s="57" customFormat="1" ht="12.75" customHeight="1">
      <c r="A425" s="13">
        <v>421</v>
      </c>
      <c r="B425" s="13">
        <v>124</v>
      </c>
      <c r="C425" s="46" t="s">
        <v>736</v>
      </c>
      <c r="D425" s="46"/>
      <c r="E425" s="65">
        <f>VLOOKUP(C425,Spisok!$A$1:$AA$7829,5,0)</f>
        <v>1491.0710952087634</v>
      </c>
      <c r="F425" s="8">
        <f>VLOOKUP(C425,Spisok!$A$1:$AA$7829,2,0)</f>
        <v>0</v>
      </c>
      <c r="G425" s="44" t="str">
        <f>VLOOKUP(C425,Spisok!$A$1:$AA$7829,4,0)</f>
        <v>LAT</v>
      </c>
      <c r="H425" s="10"/>
      <c r="I425" s="10"/>
      <c r="J425" s="10"/>
      <c r="K425" s="10">
        <f>LARGE(M425:V425,1)+LARGE(M425:V425,2)+LARGE(M425:V425,3)+LARGE(M425:V425,4)+LARGE(M425:V425,5)</f>
        <v>17.990582629354492</v>
      </c>
      <c r="L425" s="5">
        <f>SUM(H425:K425)</f>
        <v>17.990582629354492</v>
      </c>
      <c r="M425" s="10">
        <f>VLOOKUP(C425,Spisok!$A$5:$AC$1630,7,0)</f>
        <v>12.675262453322061</v>
      </c>
      <c r="N425" s="10">
        <f>VLOOKUP(C425,Spisok!$A$5:$AC$1630,9,0)</f>
        <v>5.3153201760324293</v>
      </c>
      <c r="O425" s="10">
        <f>VLOOKUP(C425,Spisok!$A$5:$AC$1630,11,0)</f>
        <v>0</v>
      </c>
      <c r="P425" s="10">
        <f>VLOOKUP(C425,Spisok!$A$5:$AC$1630,13,0)</f>
        <v>0</v>
      </c>
      <c r="Q425" s="10">
        <f>VLOOKUP(C425,Spisok!$A$5:$AC$1630,15,0)</f>
        <v>0</v>
      </c>
      <c r="R425" s="10">
        <f>VLOOKUP(C425,Spisok!$A$5:$AC$1630,17,0)</f>
        <v>0</v>
      </c>
      <c r="S425" s="10">
        <f>VLOOKUP(C425,Spisok!$A$5:$AC$1630,19,0)</f>
        <v>0</v>
      </c>
      <c r="T425" s="10">
        <f>VLOOKUP(C425,Spisok!$A$5:$AC$1630,21,0)</f>
        <v>0</v>
      </c>
      <c r="U425" s="10">
        <f>VLOOKUP(C425,Spisok!$A$5:$AC$1630,23,0)</f>
        <v>0</v>
      </c>
      <c r="V425" s="18">
        <f>VLOOKUP(C425,Spisok!$A$5:$AC$1630,25,0)</f>
        <v>0</v>
      </c>
      <c r="W425" s="16">
        <f>COUNTIFS(M425:V425,"&gt;0")</f>
        <v>2</v>
      </c>
    </row>
    <row r="426" spans="1:23" s="57" customFormat="1" ht="12.75" customHeight="1">
      <c r="A426" s="13">
        <v>422</v>
      </c>
      <c r="B426" s="13">
        <v>154</v>
      </c>
      <c r="C426" s="46" t="s">
        <v>1243</v>
      </c>
      <c r="D426" s="46"/>
      <c r="E426" s="65">
        <f>VLOOKUP(C426,Spisok!$A$1:$AA$7829,5,0)</f>
        <v>1238.7691859589565</v>
      </c>
      <c r="F426" s="8">
        <f>VLOOKUP(C426,Spisok!$A$1:$AA$7829,2,0)</f>
        <v>0</v>
      </c>
      <c r="G426" s="44" t="str">
        <f>VLOOKUP(C426,Spisok!$A$1:$AA$7829,4,0)</f>
        <v>EST</v>
      </c>
      <c r="H426" s="10"/>
      <c r="I426" s="10"/>
      <c r="J426" s="10">
        <v>11.740267357462303</v>
      </c>
      <c r="K426" s="10">
        <f>LARGE(M426:V426,1)+LARGE(M426:V426,2)+LARGE(M426:V426,3)+LARGE(M426:V426,4)+LARGE(M426:V426,5)</f>
        <v>6.1656973646242328</v>
      </c>
      <c r="L426" s="5">
        <f>SUM(H426:K426)</f>
        <v>17.905964722086537</v>
      </c>
      <c r="M426" s="10">
        <f>VLOOKUP(C426,Spisok!$A$5:$AC$1630,7,0)</f>
        <v>0</v>
      </c>
      <c r="N426" s="10">
        <f>VLOOKUP(C426,Spisok!$A$5:$AC$1630,9,0)</f>
        <v>6.1656973646242328</v>
      </c>
      <c r="O426" s="10">
        <f>VLOOKUP(C426,Spisok!$A$5:$AC$1630,11,0)</f>
        <v>0</v>
      </c>
      <c r="P426" s="10">
        <f>VLOOKUP(C426,Spisok!$A$5:$AC$1630,13,0)</f>
        <v>0</v>
      </c>
      <c r="Q426" s="10">
        <f>VLOOKUP(C426,Spisok!$A$5:$AC$1630,15,0)</f>
        <v>0</v>
      </c>
      <c r="R426" s="10">
        <f>VLOOKUP(C426,Spisok!$A$5:$AC$1630,17,0)</f>
        <v>0</v>
      </c>
      <c r="S426" s="10">
        <f>VLOOKUP(C426,Spisok!$A$5:$AC$1630,19,0)</f>
        <v>0</v>
      </c>
      <c r="T426" s="10">
        <f>VLOOKUP(C426,Spisok!$A$5:$AC$1630,21,0)</f>
        <v>0</v>
      </c>
      <c r="U426" s="10">
        <f>VLOOKUP(C426,Spisok!$A$5:$AC$1630,23,0)</f>
        <v>0</v>
      </c>
      <c r="V426" s="18">
        <f>VLOOKUP(C426,Spisok!$A$5:$AC$1630,25,0)</f>
        <v>0</v>
      </c>
      <c r="W426" s="16">
        <f>COUNTIFS(M426:V426,"&gt;0")</f>
        <v>1</v>
      </c>
    </row>
    <row r="427" spans="1:23" s="57" customFormat="1" ht="12.75" customHeight="1">
      <c r="A427" s="13">
        <v>423</v>
      </c>
      <c r="B427" s="13">
        <v>126</v>
      </c>
      <c r="C427" s="46" t="s">
        <v>1262</v>
      </c>
      <c r="D427" s="46"/>
      <c r="E427" s="65">
        <f>VLOOKUP(C427,Spisok!$A$1:$AA$7829,5,0)</f>
        <v>1228.552252418734</v>
      </c>
      <c r="F427" s="8">
        <f>VLOOKUP(C427,Spisok!$A$1:$AA$7829,2,0)</f>
        <v>0</v>
      </c>
      <c r="G427" s="44" t="str">
        <f>VLOOKUP(C427,Spisok!$A$1:$AA$7829,4,0)</f>
        <v>EST</v>
      </c>
      <c r="H427" s="10"/>
      <c r="I427" s="10"/>
      <c r="J427" s="10"/>
      <c r="K427" s="10">
        <f>LARGE(M427:V427,1)+LARGE(M427:V427,2)+LARGE(M427:V427,3)+LARGE(M427:V427,4)+LARGE(M427:V427,5)</f>
        <v>17.790997354221261</v>
      </c>
      <c r="L427" s="5">
        <f>SUM(H427:K427)</f>
        <v>17.790997354221261</v>
      </c>
      <c r="M427" s="10">
        <f>VLOOKUP(C427,Spisok!$A$5:$AC$1630,7,0)</f>
        <v>17.129682573822176</v>
      </c>
      <c r="N427" s="10">
        <f>VLOOKUP(C427,Spisok!$A$5:$AC$1630,9,0)</f>
        <v>0.66131478039908542</v>
      </c>
      <c r="O427" s="10">
        <f>VLOOKUP(C427,Spisok!$A$5:$AC$1630,11,0)</f>
        <v>0</v>
      </c>
      <c r="P427" s="10">
        <f>VLOOKUP(C427,Spisok!$A$5:$AC$1630,13,0)</f>
        <v>0</v>
      </c>
      <c r="Q427" s="10">
        <f>VLOOKUP(C427,Spisok!$A$5:$AC$1630,15,0)</f>
        <v>0</v>
      </c>
      <c r="R427" s="10">
        <f>VLOOKUP(C427,Spisok!$A$5:$AC$1630,17,0)</f>
        <v>0</v>
      </c>
      <c r="S427" s="10">
        <f>VLOOKUP(C427,Spisok!$A$5:$AC$1630,19,0)</f>
        <v>0</v>
      </c>
      <c r="T427" s="10">
        <f>VLOOKUP(C427,Spisok!$A$5:$AC$1630,21,0)</f>
        <v>0</v>
      </c>
      <c r="U427" s="10">
        <f>VLOOKUP(C427,Spisok!$A$5:$AC$1630,23,0)</f>
        <v>0</v>
      </c>
      <c r="V427" s="18">
        <f>VLOOKUP(C427,Spisok!$A$5:$AC$1630,25,0)</f>
        <v>0</v>
      </c>
      <c r="W427" s="16">
        <f>COUNTIFS(M427:V427,"&gt;0")</f>
        <v>2</v>
      </c>
    </row>
    <row r="428" spans="1:23" s="57" customFormat="1" ht="12.75" customHeight="1">
      <c r="A428" s="13">
        <v>424</v>
      </c>
      <c r="B428" s="13"/>
      <c r="C428" s="46" t="s">
        <v>1199</v>
      </c>
      <c r="D428" s="46"/>
      <c r="E428" s="65">
        <f>VLOOKUP(C428,Spisok!$A$1:$AA$7829,5,0)</f>
        <v>1253.8347657542674</v>
      </c>
      <c r="F428" s="8">
        <f>VLOOKUP(C428,Spisok!$A$1:$AA$7829,2,0)</f>
        <v>0</v>
      </c>
      <c r="G428" s="44" t="str">
        <f>VLOOKUP(C428,Spisok!$A$1:$AA$7829,4,0)</f>
        <v>LAT</v>
      </c>
      <c r="H428" s="10"/>
      <c r="I428" s="10"/>
      <c r="J428" s="10">
        <v>17.566370194085337</v>
      </c>
      <c r="K428" s="10">
        <f>LARGE(M428:V428,1)+LARGE(M428:V428,2)+LARGE(M428:V428,3)+LARGE(M428:V428,4)+LARGE(M428:V428,5)</f>
        <v>0</v>
      </c>
      <c r="L428" s="5">
        <f>SUM(H428:K428)</f>
        <v>17.566370194085337</v>
      </c>
      <c r="M428" s="10">
        <f>VLOOKUP(C428,Spisok!$A$5:$AC$1630,7,0)</f>
        <v>0</v>
      </c>
      <c r="N428" s="10">
        <f>VLOOKUP(C428,Spisok!$A$5:$AC$1630,9,0)</f>
        <v>0</v>
      </c>
      <c r="O428" s="10">
        <f>VLOOKUP(C428,Spisok!$A$5:$AC$1630,11,0)</f>
        <v>0</v>
      </c>
      <c r="P428" s="10">
        <f>VLOOKUP(C428,Spisok!$A$5:$AC$1630,13,0)</f>
        <v>0</v>
      </c>
      <c r="Q428" s="10">
        <f>VLOOKUP(C428,Spisok!$A$5:$AC$1630,15,0)</f>
        <v>0</v>
      </c>
      <c r="R428" s="10">
        <f>VLOOKUP(C428,Spisok!$A$5:$AC$1630,17,0)</f>
        <v>0</v>
      </c>
      <c r="S428" s="10">
        <f>VLOOKUP(C428,Spisok!$A$5:$AC$1630,19,0)</f>
        <v>0</v>
      </c>
      <c r="T428" s="10">
        <f>VLOOKUP(C428,Spisok!$A$5:$AC$1630,21,0)</f>
        <v>0</v>
      </c>
      <c r="U428" s="10">
        <f>VLOOKUP(C428,Spisok!$A$5:$AC$1630,23,0)</f>
        <v>0</v>
      </c>
      <c r="V428" s="18">
        <f>VLOOKUP(C428,Spisok!$A$5:$AC$1630,25,0)</f>
        <v>0</v>
      </c>
      <c r="W428" s="16">
        <f>COUNTIFS(M428:V428,"&gt;0")</f>
        <v>0</v>
      </c>
    </row>
    <row r="429" spans="1:23" s="57" customFormat="1" ht="12.75" customHeight="1">
      <c r="A429" s="13">
        <v>425</v>
      </c>
      <c r="B429" s="13"/>
      <c r="C429" s="46" t="s">
        <v>990</v>
      </c>
      <c r="D429" s="46"/>
      <c r="E429" s="69">
        <f>VLOOKUP(C429,Spisok!$A$1:$AA$7829,5,0)</f>
        <v>1502.3092427778138</v>
      </c>
      <c r="F429" s="8">
        <f>VLOOKUP(C429,Spisok!$A$1:$AA$7829,2,0)</f>
        <v>0</v>
      </c>
      <c r="G429" s="44" t="str">
        <f>VLOOKUP(C429,Spisok!$A$1:$AA$7829,4,0)</f>
        <v>LAT</v>
      </c>
      <c r="H429" s="10">
        <v>17.395436388826973</v>
      </c>
      <c r="I429" s="10">
        <v>0</v>
      </c>
      <c r="J429" s="10">
        <v>0</v>
      </c>
      <c r="K429" s="10">
        <f>LARGE(M429:V429,1)+LARGE(M429:V429,2)+LARGE(M429:V429,3)+LARGE(M429:V429,4)+LARGE(M429:V429,5)</f>
        <v>0</v>
      </c>
      <c r="L429" s="5">
        <f>SUM(H429:K429)</f>
        <v>17.395436388826973</v>
      </c>
      <c r="M429" s="10">
        <f>VLOOKUP(C429,Spisok!$A$5:$AC$1630,7,0)</f>
        <v>0</v>
      </c>
      <c r="N429" s="10">
        <f>VLOOKUP(C429,Spisok!$A$5:$AC$1630,9,0)</f>
        <v>0</v>
      </c>
      <c r="O429" s="10">
        <f>VLOOKUP(C429,Spisok!$A$5:$AC$1630,11,0)</f>
        <v>0</v>
      </c>
      <c r="P429" s="10">
        <f>VLOOKUP(C429,Spisok!$A$5:$AC$1630,13,0)</f>
        <v>0</v>
      </c>
      <c r="Q429" s="10">
        <f>VLOOKUP(C429,Spisok!$A$5:$AC$1630,15,0)</f>
        <v>0</v>
      </c>
      <c r="R429" s="10">
        <f>VLOOKUP(C429,Spisok!$A$5:$AC$1630,17,0)</f>
        <v>0</v>
      </c>
      <c r="S429" s="10">
        <f>VLOOKUP(C429,Spisok!$A$5:$AC$1630,19,0)</f>
        <v>0</v>
      </c>
      <c r="T429" s="10">
        <f>VLOOKUP(C429,Spisok!$A$5:$AC$1630,21,0)</f>
        <v>0</v>
      </c>
      <c r="U429" s="10">
        <f>VLOOKUP(C429,Spisok!$A$5:$AC$1630,23,0)</f>
        <v>0</v>
      </c>
      <c r="V429" s="18">
        <f>VLOOKUP(C429,Spisok!$A$5:$AC$1630,25,0)</f>
        <v>0</v>
      </c>
      <c r="W429" s="16">
        <f>COUNTIFS(M429:V429,"&gt;0")</f>
        <v>0</v>
      </c>
    </row>
    <row r="430" spans="1:23" s="57" customFormat="1" ht="12.75" customHeight="1">
      <c r="A430" s="13">
        <v>426</v>
      </c>
      <c r="B430" s="13"/>
      <c r="C430" s="46" t="s">
        <v>1086</v>
      </c>
      <c r="D430" s="46"/>
      <c r="E430" s="69">
        <f>VLOOKUP(C430,Spisok!$A$1:$AA$7829,5,0)</f>
        <v>1184.6737109269172</v>
      </c>
      <c r="F430" s="8">
        <f>VLOOKUP(C430,Spisok!$A$1:$AA$7829,2,0)</f>
        <v>0</v>
      </c>
      <c r="G430" s="44" t="str">
        <f>VLOOKUP(C430,Spisok!$A$1:$AA$7829,4,0)</f>
        <v>GBR</v>
      </c>
      <c r="H430" s="10">
        <v>8.4783004110735209</v>
      </c>
      <c r="I430" s="10">
        <v>8.874355104953775</v>
      </c>
      <c r="J430" s="10">
        <v>0</v>
      </c>
      <c r="K430" s="10">
        <f>LARGE(M430:V430,1)+LARGE(M430:V430,2)+LARGE(M430:V430,3)+LARGE(M430:V430,4)+LARGE(M430:V430,5)</f>
        <v>0</v>
      </c>
      <c r="L430" s="5">
        <f>SUM(H430:K430)</f>
        <v>17.352655516027298</v>
      </c>
      <c r="M430" s="10">
        <f>VLOOKUP(C430,Spisok!$A$5:$AC$1630,7,0)</f>
        <v>0</v>
      </c>
      <c r="N430" s="10">
        <f>VLOOKUP(C430,Spisok!$A$5:$AC$1630,9,0)</f>
        <v>0</v>
      </c>
      <c r="O430" s="10">
        <f>VLOOKUP(C430,Spisok!$A$5:$AC$1630,11,0)</f>
        <v>0</v>
      </c>
      <c r="P430" s="10">
        <f>VLOOKUP(C430,Spisok!$A$5:$AC$1630,13,0)</f>
        <v>0</v>
      </c>
      <c r="Q430" s="10">
        <f>VLOOKUP(C430,Spisok!$A$5:$AC$1630,15,0)</f>
        <v>0</v>
      </c>
      <c r="R430" s="10">
        <f>VLOOKUP(C430,Spisok!$A$5:$AC$1630,17,0)</f>
        <v>0</v>
      </c>
      <c r="S430" s="10">
        <f>VLOOKUP(C430,Spisok!$A$5:$AC$1630,19,0)</f>
        <v>0</v>
      </c>
      <c r="T430" s="10">
        <f>VLOOKUP(C430,Spisok!$A$5:$AC$1630,21,0)</f>
        <v>0</v>
      </c>
      <c r="U430" s="10">
        <f>VLOOKUP(C430,Spisok!$A$5:$AC$1630,23,0)</f>
        <v>0</v>
      </c>
      <c r="V430" s="18">
        <f>VLOOKUP(C430,Spisok!$A$5:$AC$1630,25,0)</f>
        <v>0</v>
      </c>
      <c r="W430" s="16">
        <f>COUNTIFS(M430:V430,"&gt;0")</f>
        <v>0</v>
      </c>
    </row>
    <row r="431" spans="1:23" s="57" customFormat="1" ht="12.75" customHeight="1">
      <c r="A431" s="13">
        <v>427</v>
      </c>
      <c r="B431" s="13"/>
      <c r="C431" s="46" t="s">
        <v>561</v>
      </c>
      <c r="D431" s="46"/>
      <c r="E431" s="65">
        <f>VLOOKUP(C431,Spisok!$A$1:$AA$7829,5,0)</f>
        <v>1323</v>
      </c>
      <c r="F431" s="8">
        <f>VLOOKUP(C431,Spisok!$A$1:$AA$7829,2,0)</f>
        <v>0</v>
      </c>
      <c r="G431" s="44" t="str">
        <f>VLOOKUP(C431,Spisok!$A$1:$AA$7829,4,0)</f>
        <v>EST</v>
      </c>
      <c r="H431" s="10"/>
      <c r="I431" s="10"/>
      <c r="J431" s="10">
        <v>16.84631273856419</v>
      </c>
      <c r="K431" s="10">
        <f>LARGE(M431:V431,1)+LARGE(M431:V431,2)+LARGE(M431:V431,3)+LARGE(M431:V431,4)+LARGE(M431:V431,5)</f>
        <v>0</v>
      </c>
      <c r="L431" s="5">
        <f>SUM(H431:K431)</f>
        <v>16.84631273856419</v>
      </c>
      <c r="M431" s="10">
        <f>VLOOKUP(C431,Spisok!$A$5:$AC$1630,7,0)</f>
        <v>0</v>
      </c>
      <c r="N431" s="10">
        <f>VLOOKUP(C431,Spisok!$A$5:$AC$1630,9,0)</f>
        <v>0</v>
      </c>
      <c r="O431" s="10">
        <f>VLOOKUP(C431,Spisok!$A$5:$AC$1630,11,0)</f>
        <v>0</v>
      </c>
      <c r="P431" s="10">
        <f>VLOOKUP(C431,Spisok!$A$5:$AC$1630,13,0)</f>
        <v>0</v>
      </c>
      <c r="Q431" s="10">
        <f>VLOOKUP(C431,Spisok!$A$5:$AC$1630,15,0)</f>
        <v>0</v>
      </c>
      <c r="R431" s="10">
        <f>VLOOKUP(C431,Spisok!$A$5:$AC$1630,17,0)</f>
        <v>0</v>
      </c>
      <c r="S431" s="10">
        <f>VLOOKUP(C431,Spisok!$A$5:$AC$1630,19,0)</f>
        <v>0</v>
      </c>
      <c r="T431" s="10">
        <f>VLOOKUP(C431,Spisok!$A$5:$AC$1630,21,0)</f>
        <v>0</v>
      </c>
      <c r="U431" s="10">
        <f>VLOOKUP(C431,Spisok!$A$5:$AC$1630,23,0)</f>
        <v>0</v>
      </c>
      <c r="V431" s="18">
        <f>VLOOKUP(C431,Spisok!$A$5:$AC$1630,25,0)</f>
        <v>0</v>
      </c>
      <c r="W431" s="16">
        <f>COUNTIFS(M431:V431,"&gt;0")</f>
        <v>0</v>
      </c>
    </row>
    <row r="432" spans="1:23" s="57" customFormat="1" ht="12.75" customHeight="1">
      <c r="A432" s="13">
        <v>428</v>
      </c>
      <c r="B432" s="13"/>
      <c r="C432" s="46" t="s">
        <v>1134</v>
      </c>
      <c r="D432" s="46"/>
      <c r="E432" s="69">
        <f>VLOOKUP(C432,Spisok!$A$1:$AA$7829,5,0)</f>
        <v>1267</v>
      </c>
      <c r="F432" s="8">
        <f>VLOOKUP(C432,Spisok!$A$1:$AA$7829,2,0)</f>
        <v>0</v>
      </c>
      <c r="G432" s="44" t="str">
        <f>VLOOKUP(C432,Spisok!$A$1:$AA$7829,4,0)</f>
        <v>LAT</v>
      </c>
      <c r="H432" s="10"/>
      <c r="I432" s="10">
        <v>16.624524734156111</v>
      </c>
      <c r="J432" s="10">
        <v>0</v>
      </c>
      <c r="K432" s="10">
        <f>LARGE(M432:V432,1)+LARGE(M432:V432,2)+LARGE(M432:V432,3)+LARGE(M432:V432,4)+LARGE(M432:V432,5)</f>
        <v>0</v>
      </c>
      <c r="L432" s="5">
        <f>SUM(H432:K432)</f>
        <v>16.624524734156111</v>
      </c>
      <c r="M432" s="10">
        <f>VLOOKUP(C432,Spisok!$A$5:$AC$1630,7,0)</f>
        <v>0</v>
      </c>
      <c r="N432" s="10">
        <f>VLOOKUP(C432,Spisok!$A$5:$AC$1630,9,0)</f>
        <v>0</v>
      </c>
      <c r="O432" s="10">
        <f>VLOOKUP(C432,Spisok!$A$5:$AC$1630,11,0)</f>
        <v>0</v>
      </c>
      <c r="P432" s="10">
        <f>VLOOKUP(C432,Spisok!$A$5:$AC$1630,13,0)</f>
        <v>0</v>
      </c>
      <c r="Q432" s="10">
        <f>VLOOKUP(C432,Spisok!$A$5:$AC$1630,15,0)</f>
        <v>0</v>
      </c>
      <c r="R432" s="10">
        <f>VLOOKUP(C432,Spisok!$A$5:$AC$1630,17,0)</f>
        <v>0</v>
      </c>
      <c r="S432" s="10">
        <f>VLOOKUP(C432,Spisok!$A$5:$AC$1630,19,0)</f>
        <v>0</v>
      </c>
      <c r="T432" s="10">
        <f>VLOOKUP(C432,Spisok!$A$5:$AC$1630,21,0)</f>
        <v>0</v>
      </c>
      <c r="U432" s="10">
        <f>VLOOKUP(C432,Spisok!$A$5:$AC$1630,23,0)</f>
        <v>0</v>
      </c>
      <c r="V432" s="18">
        <f>VLOOKUP(C432,Spisok!$A$5:$AC$1630,25,0)</f>
        <v>0</v>
      </c>
      <c r="W432" s="16">
        <f>COUNTIFS(M432:V432,"&gt;0")</f>
        <v>0</v>
      </c>
    </row>
    <row r="433" spans="1:23" s="57" customFormat="1" ht="12.75" customHeight="1">
      <c r="A433" s="13">
        <v>429</v>
      </c>
      <c r="B433" s="13"/>
      <c r="C433" s="60" t="s">
        <v>1180</v>
      </c>
      <c r="D433" s="60"/>
      <c r="E433" s="69">
        <f>VLOOKUP(C433,Spisok!$A$1:$AA$7829,5,0)</f>
        <v>1215.1099107993093</v>
      </c>
      <c r="F433" s="8">
        <f>VLOOKUP(C433,Spisok!$A$1:$AA$7829,2,0)</f>
        <v>0</v>
      </c>
      <c r="G433" s="8" t="str">
        <f>VLOOKUP(C433,Spisok!$A$1:$AA$7829,4,0)</f>
        <v>GBR</v>
      </c>
      <c r="H433" s="10"/>
      <c r="I433" s="10">
        <v>16.55588169481263</v>
      </c>
      <c r="J433" s="10">
        <v>0</v>
      </c>
      <c r="K433" s="10">
        <f>LARGE(M433:V433,1)+LARGE(M433:V433,2)+LARGE(M433:V433,3)+LARGE(M433:V433,4)+LARGE(M433:V433,5)</f>
        <v>0</v>
      </c>
      <c r="L433" s="5">
        <f>SUM(H433:K433)</f>
        <v>16.55588169481263</v>
      </c>
      <c r="M433" s="10">
        <f>VLOOKUP(C433,Spisok!$A$5:$AC$1630,7,0)</f>
        <v>0</v>
      </c>
      <c r="N433" s="10">
        <f>VLOOKUP(C433,Spisok!$A$5:$AC$1630,9,0)</f>
        <v>0</v>
      </c>
      <c r="O433" s="10">
        <f>VLOOKUP(C433,Spisok!$A$5:$AC$1630,11,0)</f>
        <v>0</v>
      </c>
      <c r="P433" s="10">
        <f>VLOOKUP(C433,Spisok!$A$5:$AC$1630,13,0)</f>
        <v>0</v>
      </c>
      <c r="Q433" s="10">
        <f>VLOOKUP(C433,Spisok!$A$5:$AC$1630,15,0)</f>
        <v>0</v>
      </c>
      <c r="R433" s="10">
        <f>VLOOKUP(C433,Spisok!$A$5:$AC$1630,17,0)</f>
        <v>0</v>
      </c>
      <c r="S433" s="10">
        <f>VLOOKUP(C433,Spisok!$A$5:$AC$1630,19,0)</f>
        <v>0</v>
      </c>
      <c r="T433" s="10">
        <f>VLOOKUP(C433,Spisok!$A$5:$AC$1630,21,0)</f>
        <v>0</v>
      </c>
      <c r="U433" s="10">
        <f>VLOOKUP(C433,Spisok!$A$5:$AC$1630,23,0)</f>
        <v>0</v>
      </c>
      <c r="V433" s="18">
        <f>VLOOKUP(C433,Spisok!$A$5:$AC$1630,25,0)</f>
        <v>0</v>
      </c>
      <c r="W433" s="16">
        <f>COUNTIFS(M433:V433,"&gt;0")</f>
        <v>0</v>
      </c>
    </row>
    <row r="434" spans="1:23" s="57" customFormat="1" ht="12.75" customHeight="1">
      <c r="A434" s="13">
        <v>430</v>
      </c>
      <c r="B434" s="13"/>
      <c r="C434" s="60" t="s">
        <v>1038</v>
      </c>
      <c r="D434" s="60"/>
      <c r="E434" s="69">
        <f>VLOOKUP(C434,Spisok!$A$1:$AA$7829,5,0)</f>
        <v>1248.4330603038231</v>
      </c>
      <c r="F434" s="8">
        <f>VLOOKUP(C434,Spisok!$A$1:$AA$7829,2,0)</f>
        <v>0</v>
      </c>
      <c r="G434" s="8" t="str">
        <f>VLOOKUP(C434,Spisok!$A$1:$AA$7829,4,0)</f>
        <v>LAT</v>
      </c>
      <c r="H434" s="10">
        <v>16.08032395728452</v>
      </c>
      <c r="I434" s="10">
        <v>0</v>
      </c>
      <c r="J434" s="10">
        <v>0</v>
      </c>
      <c r="K434" s="10">
        <f>LARGE(M434:V434,1)+LARGE(M434:V434,2)+LARGE(M434:V434,3)+LARGE(M434:V434,4)+LARGE(M434:V434,5)</f>
        <v>0</v>
      </c>
      <c r="L434" s="5">
        <f>SUM(H434:K434)</f>
        <v>16.08032395728452</v>
      </c>
      <c r="M434" s="10">
        <f>VLOOKUP(C434,Spisok!$A$5:$AC$1630,7,0)</f>
        <v>0</v>
      </c>
      <c r="N434" s="10">
        <f>VLOOKUP(C434,Spisok!$A$5:$AC$1630,9,0)</f>
        <v>0</v>
      </c>
      <c r="O434" s="10">
        <f>VLOOKUP(C434,Spisok!$A$5:$AC$1630,11,0)</f>
        <v>0</v>
      </c>
      <c r="P434" s="10">
        <f>VLOOKUP(C434,Spisok!$A$5:$AC$1630,13,0)</f>
        <v>0</v>
      </c>
      <c r="Q434" s="10">
        <f>VLOOKUP(C434,Spisok!$A$5:$AC$1630,15,0)</f>
        <v>0</v>
      </c>
      <c r="R434" s="10">
        <f>VLOOKUP(C434,Spisok!$A$5:$AC$1630,17,0)</f>
        <v>0</v>
      </c>
      <c r="S434" s="10">
        <f>VLOOKUP(C434,Spisok!$A$5:$AC$1630,19,0)</f>
        <v>0</v>
      </c>
      <c r="T434" s="10">
        <f>VLOOKUP(C434,Spisok!$A$5:$AC$1630,21,0)</f>
        <v>0</v>
      </c>
      <c r="U434" s="10">
        <f>VLOOKUP(C434,Spisok!$A$5:$AC$1630,23,0)</f>
        <v>0</v>
      </c>
      <c r="V434" s="18">
        <f>VLOOKUP(C434,Spisok!$A$5:$AC$1630,25,0)</f>
        <v>0</v>
      </c>
      <c r="W434" s="16">
        <f>COUNTIFS(M434:V434,"&gt;0")</f>
        <v>0</v>
      </c>
    </row>
    <row r="435" spans="1:23" s="57" customFormat="1" ht="12.75" customHeight="1">
      <c r="A435" s="13">
        <v>431</v>
      </c>
      <c r="B435" s="13"/>
      <c r="C435" s="46" t="s">
        <v>1160</v>
      </c>
      <c r="D435" s="46"/>
      <c r="E435" s="65">
        <f>VLOOKUP(C435,Spisok!$A$1:$AA$7829,5,0)</f>
        <v>1250.1286910916826</v>
      </c>
      <c r="F435" s="8">
        <f>VLOOKUP(C435,Spisok!$A$1:$AA$7829,2,0)</f>
        <v>0</v>
      </c>
      <c r="G435" s="44" t="str">
        <f>VLOOKUP(C435,Spisok!$A$1:$AA$7829,4,0)</f>
        <v>LAT</v>
      </c>
      <c r="H435" s="10"/>
      <c r="I435" s="10">
        <v>2.7054374030291806</v>
      </c>
      <c r="J435" s="10">
        <v>13.367698064840251</v>
      </c>
      <c r="K435" s="10">
        <f>LARGE(M435:V435,1)+LARGE(M435:V435,2)+LARGE(M435:V435,3)+LARGE(M435:V435,4)+LARGE(M435:V435,5)</f>
        <v>0</v>
      </c>
      <c r="L435" s="5">
        <f>SUM(H435:K435)</f>
        <v>16.073135467869431</v>
      </c>
      <c r="M435" s="10">
        <f>VLOOKUP(C435,Spisok!$A$5:$AC$1630,7,0)</f>
        <v>0</v>
      </c>
      <c r="N435" s="10">
        <f>VLOOKUP(C435,Spisok!$A$5:$AC$1630,9,0)</f>
        <v>0</v>
      </c>
      <c r="O435" s="10">
        <f>VLOOKUP(C435,Spisok!$A$5:$AC$1630,11,0)</f>
        <v>0</v>
      </c>
      <c r="P435" s="10">
        <f>VLOOKUP(C435,Spisok!$A$5:$AC$1630,13,0)</f>
        <v>0</v>
      </c>
      <c r="Q435" s="10">
        <f>VLOOKUP(C435,Spisok!$A$5:$AC$1630,15,0)</f>
        <v>0</v>
      </c>
      <c r="R435" s="10">
        <f>VLOOKUP(C435,Spisok!$A$5:$AC$1630,17,0)</f>
        <v>0</v>
      </c>
      <c r="S435" s="10">
        <f>VLOOKUP(C435,Spisok!$A$5:$AC$1630,19,0)</f>
        <v>0</v>
      </c>
      <c r="T435" s="10">
        <f>VLOOKUP(C435,Spisok!$A$5:$AC$1630,21,0)</f>
        <v>0</v>
      </c>
      <c r="U435" s="10">
        <f>VLOOKUP(C435,Spisok!$A$5:$AC$1630,23,0)</f>
        <v>0</v>
      </c>
      <c r="V435" s="18">
        <f>VLOOKUP(C435,Spisok!$A$5:$AC$1630,25,0)</f>
        <v>0</v>
      </c>
      <c r="W435" s="16">
        <f>COUNTIFS(M435:V435,"&gt;0")</f>
        <v>0</v>
      </c>
    </row>
    <row r="436" spans="1:23" s="57" customFormat="1" ht="12.75" customHeight="1">
      <c r="A436" s="13">
        <v>432</v>
      </c>
      <c r="B436" s="13"/>
      <c r="C436" s="46" t="s">
        <v>738</v>
      </c>
      <c r="D436" s="46"/>
      <c r="E436" s="69">
        <f>VLOOKUP(C436,Spisok!$A$1:$AA$7829,5,0)</f>
        <v>1457</v>
      </c>
      <c r="F436" s="8">
        <f>VLOOKUP(C436,Spisok!$A$1:$AA$7829,2,0)</f>
        <v>0</v>
      </c>
      <c r="G436" s="44" t="str">
        <f>VLOOKUP(C436,Spisok!$A$1:$AA$7829,4,0)</f>
        <v>LAT</v>
      </c>
      <c r="H436" s="10"/>
      <c r="I436" s="10">
        <v>15.850845832517269</v>
      </c>
      <c r="J436" s="10">
        <v>0</v>
      </c>
      <c r="K436" s="10">
        <f>LARGE(M436:V436,1)+LARGE(M436:V436,2)+LARGE(M436:V436,3)+LARGE(M436:V436,4)+LARGE(M436:V436,5)</f>
        <v>0</v>
      </c>
      <c r="L436" s="5">
        <f>SUM(H436:K436)</f>
        <v>15.850845832517269</v>
      </c>
      <c r="M436" s="10">
        <f>VLOOKUP(C436,Spisok!$A$5:$AC$1630,7,0)</f>
        <v>0</v>
      </c>
      <c r="N436" s="10">
        <f>VLOOKUP(C436,Spisok!$A$5:$AC$1630,9,0)</f>
        <v>0</v>
      </c>
      <c r="O436" s="10">
        <f>VLOOKUP(C436,Spisok!$A$5:$AC$1630,11,0)</f>
        <v>0</v>
      </c>
      <c r="P436" s="10">
        <f>VLOOKUP(C436,Spisok!$A$5:$AC$1630,13,0)</f>
        <v>0</v>
      </c>
      <c r="Q436" s="10">
        <f>VLOOKUP(C436,Spisok!$A$5:$AC$1630,15,0)</f>
        <v>0</v>
      </c>
      <c r="R436" s="10">
        <f>VLOOKUP(C436,Spisok!$A$5:$AC$1630,17,0)</f>
        <v>0</v>
      </c>
      <c r="S436" s="10">
        <f>VLOOKUP(C436,Spisok!$A$5:$AC$1630,19,0)</f>
        <v>0</v>
      </c>
      <c r="T436" s="10">
        <f>VLOOKUP(C436,Spisok!$A$5:$AC$1630,21,0)</f>
        <v>0</v>
      </c>
      <c r="U436" s="10">
        <f>VLOOKUP(C436,Spisok!$A$5:$AC$1630,23,0)</f>
        <v>0</v>
      </c>
      <c r="V436" s="18">
        <f>VLOOKUP(C436,Spisok!$A$5:$AC$1630,25,0)</f>
        <v>0</v>
      </c>
      <c r="W436" s="16">
        <f>COUNTIFS(M436:V436,"&gt;0")</f>
        <v>0</v>
      </c>
    </row>
    <row r="437" spans="1:23" s="57" customFormat="1" ht="12.75" customHeight="1">
      <c r="A437" s="13">
        <v>433</v>
      </c>
      <c r="B437" s="13"/>
      <c r="C437" s="60" t="s">
        <v>550</v>
      </c>
      <c r="D437" s="60"/>
      <c r="E437" s="65">
        <f>VLOOKUP(C437,Spisok!$A$1:$AA$7829,5,0)</f>
        <v>1423.2176275306217</v>
      </c>
      <c r="F437" s="8">
        <f>VLOOKUP(C437,Spisok!$A$1:$AA$7829,2,0)</f>
        <v>0</v>
      </c>
      <c r="G437" s="8" t="str">
        <f>VLOOKUP(C437,Spisok!$A$1:$AA$7829,4,0)</f>
        <v>USA</v>
      </c>
      <c r="H437" s="10">
        <v>0</v>
      </c>
      <c r="I437" s="10">
        <v>0</v>
      </c>
      <c r="J437" s="10">
        <v>15.75854700854701</v>
      </c>
      <c r="K437" s="10">
        <f>LARGE(M437:V437,1)+LARGE(M437:V437,2)+LARGE(M437:V437,3)+LARGE(M437:V437,4)+LARGE(M437:V437,5)</f>
        <v>0</v>
      </c>
      <c r="L437" s="5">
        <f>SUM(H437:K437)</f>
        <v>15.75854700854701</v>
      </c>
      <c r="M437" s="10">
        <f>VLOOKUP(C437,Spisok!$A$5:$AC$1630,7,0)</f>
        <v>0</v>
      </c>
      <c r="N437" s="10">
        <f>VLOOKUP(C437,Spisok!$A$5:$AC$1630,9,0)</f>
        <v>0</v>
      </c>
      <c r="O437" s="10">
        <f>VLOOKUP(C437,Spisok!$A$5:$AC$1630,11,0)</f>
        <v>0</v>
      </c>
      <c r="P437" s="10">
        <f>VLOOKUP(C437,Spisok!$A$5:$AC$1630,13,0)</f>
        <v>0</v>
      </c>
      <c r="Q437" s="10">
        <f>VLOOKUP(C437,Spisok!$A$5:$AC$1630,15,0)</f>
        <v>0</v>
      </c>
      <c r="R437" s="10">
        <f>VLOOKUP(C437,Spisok!$A$5:$AC$1630,17,0)</f>
        <v>0</v>
      </c>
      <c r="S437" s="10">
        <f>VLOOKUP(C437,Spisok!$A$5:$AC$1630,19,0)</f>
        <v>0</v>
      </c>
      <c r="T437" s="10">
        <f>VLOOKUP(C437,Spisok!$A$5:$AC$1630,21,0)</f>
        <v>0</v>
      </c>
      <c r="U437" s="10">
        <f>VLOOKUP(C437,Spisok!$A$5:$AC$1630,23,0)</f>
        <v>0</v>
      </c>
      <c r="V437" s="18">
        <f>VLOOKUP(C437,Spisok!$A$5:$AC$1630,25,0)</f>
        <v>0</v>
      </c>
      <c r="W437" s="16">
        <f>COUNTIFS(M437:V437,"&gt;0")</f>
        <v>0</v>
      </c>
    </row>
    <row r="438" spans="1:23" s="57" customFormat="1" ht="12.75" customHeight="1">
      <c r="A438" s="13">
        <v>434</v>
      </c>
      <c r="B438" s="13"/>
      <c r="C438" s="60" t="s">
        <v>172</v>
      </c>
      <c r="D438" s="60"/>
      <c r="E438" s="69">
        <f>VLOOKUP(C438,Spisok!$A$1:$AA$7829,5,0)</f>
        <v>1355.2356802690447</v>
      </c>
      <c r="F438" s="8">
        <f>VLOOKUP(C438,Spisok!$A$1:$AA$7829,2,0)</f>
        <v>0</v>
      </c>
      <c r="G438" s="8" t="str">
        <f>VLOOKUP(C438,Spisok!$A$1:$AA$7829,4,0)</f>
        <v>LAT</v>
      </c>
      <c r="H438" s="10">
        <v>15.3830119963668</v>
      </c>
      <c r="I438" s="10">
        <v>0</v>
      </c>
      <c r="J438" s="10">
        <v>0</v>
      </c>
      <c r="K438" s="10">
        <f>LARGE(M438:V438,1)+LARGE(M438:V438,2)+LARGE(M438:V438,3)+LARGE(M438:V438,4)+LARGE(M438:V438,5)</f>
        <v>0</v>
      </c>
      <c r="L438" s="5">
        <f>SUM(H438:K438)</f>
        <v>15.3830119963668</v>
      </c>
      <c r="M438" s="10">
        <f>VLOOKUP(C438,Spisok!$A$5:$AC$1630,7,0)</f>
        <v>0</v>
      </c>
      <c r="N438" s="10">
        <f>VLOOKUP(C438,Spisok!$A$5:$AC$1630,9,0)</f>
        <v>0</v>
      </c>
      <c r="O438" s="10">
        <f>VLOOKUP(C438,Spisok!$A$5:$AC$1630,11,0)</f>
        <v>0</v>
      </c>
      <c r="P438" s="10">
        <f>VLOOKUP(C438,Spisok!$A$5:$AC$1630,13,0)</f>
        <v>0</v>
      </c>
      <c r="Q438" s="10">
        <f>VLOOKUP(C438,Spisok!$A$5:$AC$1630,15,0)</f>
        <v>0</v>
      </c>
      <c r="R438" s="10">
        <f>VLOOKUP(C438,Spisok!$A$5:$AC$1630,17,0)</f>
        <v>0</v>
      </c>
      <c r="S438" s="10">
        <f>VLOOKUP(C438,Spisok!$A$5:$AC$1630,19,0)</f>
        <v>0</v>
      </c>
      <c r="T438" s="10">
        <f>VLOOKUP(C438,Spisok!$A$5:$AC$1630,21,0)</f>
        <v>0</v>
      </c>
      <c r="U438" s="10">
        <f>VLOOKUP(C438,Spisok!$A$5:$AC$1630,23,0)</f>
        <v>0</v>
      </c>
      <c r="V438" s="18">
        <f>VLOOKUP(C438,Spisok!$A$5:$AC$1630,25,0)</f>
        <v>0</v>
      </c>
      <c r="W438" s="16">
        <f>COUNTIFS(M438:V438,"&gt;0")</f>
        <v>0</v>
      </c>
    </row>
    <row r="439" spans="1:23" s="57" customFormat="1" ht="12.75" customHeight="1">
      <c r="A439" s="13">
        <v>435</v>
      </c>
      <c r="B439" s="13"/>
      <c r="C439" s="46" t="s">
        <v>1171</v>
      </c>
      <c r="D439" s="46"/>
      <c r="E439" s="65">
        <f>VLOOKUP(C439,Spisok!$A$1:$AA$7829,5,0)</f>
        <v>1230.0316990226875</v>
      </c>
      <c r="F439" s="8">
        <f>VLOOKUP(C439,Spisok!$A$1:$AA$7829,2,0)</f>
        <v>0</v>
      </c>
      <c r="G439" s="44" t="str">
        <f>VLOOKUP(C439,Spisok!$A$1:$AA$7829,4,0)</f>
        <v>LAT</v>
      </c>
      <c r="H439" s="10"/>
      <c r="I439" s="10">
        <v>11.632906944501528</v>
      </c>
      <c r="J439" s="10">
        <v>3.6291501700945852</v>
      </c>
      <c r="K439" s="10">
        <f>LARGE(M439:V439,1)+LARGE(M439:V439,2)+LARGE(M439:V439,3)+LARGE(M439:V439,4)+LARGE(M439:V439,5)</f>
        <v>0</v>
      </c>
      <c r="L439" s="5">
        <f>SUM(H439:K439)</f>
        <v>15.262057114596113</v>
      </c>
      <c r="M439" s="10">
        <f>VLOOKUP(C439,Spisok!$A$5:$AC$1630,7,0)</f>
        <v>0</v>
      </c>
      <c r="N439" s="10">
        <f>VLOOKUP(C439,Spisok!$A$5:$AC$1630,9,0)</f>
        <v>0</v>
      </c>
      <c r="O439" s="10">
        <f>VLOOKUP(C439,Spisok!$A$5:$AC$1630,11,0)</f>
        <v>0</v>
      </c>
      <c r="P439" s="10">
        <f>VLOOKUP(C439,Spisok!$A$5:$AC$1630,13,0)</f>
        <v>0</v>
      </c>
      <c r="Q439" s="10">
        <f>VLOOKUP(C439,Spisok!$A$5:$AC$1630,15,0)</f>
        <v>0</v>
      </c>
      <c r="R439" s="10">
        <f>VLOOKUP(C439,Spisok!$A$5:$AC$1630,17,0)</f>
        <v>0</v>
      </c>
      <c r="S439" s="10">
        <f>VLOOKUP(C439,Spisok!$A$5:$AC$1630,19,0)</f>
        <v>0</v>
      </c>
      <c r="T439" s="10">
        <f>VLOOKUP(C439,Spisok!$A$5:$AC$1630,21,0)</f>
        <v>0</v>
      </c>
      <c r="U439" s="10">
        <f>VLOOKUP(C439,Spisok!$A$5:$AC$1630,23,0)</f>
        <v>0</v>
      </c>
      <c r="V439" s="18">
        <f>VLOOKUP(C439,Spisok!$A$5:$AC$1630,25,0)</f>
        <v>0</v>
      </c>
      <c r="W439" s="16">
        <f>COUNTIFS(M439:V439,"&gt;0")</f>
        <v>0</v>
      </c>
    </row>
    <row r="440" spans="1:23" s="57" customFormat="1" ht="12.75" customHeight="1">
      <c r="A440" s="13">
        <v>436</v>
      </c>
      <c r="B440" s="13"/>
      <c r="C440" s="46" t="s">
        <v>1026</v>
      </c>
      <c r="D440" s="46"/>
      <c r="E440" s="69">
        <f>VLOOKUP(C440,Spisok!$A$1:$AA$7829,5,0)</f>
        <v>1346.6400174338396</v>
      </c>
      <c r="F440" s="8">
        <f>VLOOKUP(C440,Spisok!$A$1:$AA$7829,2,0)</f>
        <v>0</v>
      </c>
      <c r="G440" s="44" t="str">
        <f>VLOOKUP(C440,Spisok!$A$1:$AA$7829,4,0)</f>
        <v>LAT</v>
      </c>
      <c r="H440" s="10">
        <v>14.982172090444976</v>
      </c>
      <c r="I440" s="10">
        <v>0</v>
      </c>
      <c r="J440" s="10">
        <v>0</v>
      </c>
      <c r="K440" s="10">
        <f>LARGE(M440:V440,1)+LARGE(M440:V440,2)+LARGE(M440:V440,3)+LARGE(M440:V440,4)+LARGE(M440:V440,5)</f>
        <v>0</v>
      </c>
      <c r="L440" s="5">
        <f>SUM(H440:K440)</f>
        <v>14.982172090444976</v>
      </c>
      <c r="M440" s="10">
        <f>VLOOKUP(C440,Spisok!$A$5:$AC$1630,7,0)</f>
        <v>0</v>
      </c>
      <c r="N440" s="10">
        <f>VLOOKUP(C440,Spisok!$A$5:$AC$1630,9,0)</f>
        <v>0</v>
      </c>
      <c r="O440" s="10">
        <f>VLOOKUP(C440,Spisok!$A$5:$AC$1630,11,0)</f>
        <v>0</v>
      </c>
      <c r="P440" s="10">
        <f>VLOOKUP(C440,Spisok!$A$5:$AC$1630,13,0)</f>
        <v>0</v>
      </c>
      <c r="Q440" s="10">
        <f>VLOOKUP(C440,Spisok!$A$5:$AC$1630,15,0)</f>
        <v>0</v>
      </c>
      <c r="R440" s="10">
        <f>VLOOKUP(C440,Spisok!$A$5:$AC$1630,17,0)</f>
        <v>0</v>
      </c>
      <c r="S440" s="10">
        <f>VLOOKUP(C440,Spisok!$A$5:$AC$1630,19,0)</f>
        <v>0</v>
      </c>
      <c r="T440" s="10">
        <f>VLOOKUP(C440,Spisok!$A$5:$AC$1630,21,0)</f>
        <v>0</v>
      </c>
      <c r="U440" s="10">
        <f>VLOOKUP(C440,Spisok!$A$5:$AC$1630,23,0)</f>
        <v>0</v>
      </c>
      <c r="V440" s="18">
        <f>VLOOKUP(C440,Spisok!$A$5:$AC$1630,25,0)</f>
        <v>0</v>
      </c>
      <c r="W440" s="16">
        <f>COUNTIFS(M440:V440,"&gt;0")</f>
        <v>0</v>
      </c>
    </row>
    <row r="441" spans="1:23" s="57" customFormat="1" ht="12.75" customHeight="1">
      <c r="A441" s="13">
        <v>437</v>
      </c>
      <c r="B441" s="13"/>
      <c r="C441" s="46" t="s">
        <v>1141</v>
      </c>
      <c r="D441" s="46"/>
      <c r="E441" s="69">
        <f>VLOOKUP(C441,Spisok!$A$1:$AA$7829,5,0)</f>
        <v>1260</v>
      </c>
      <c r="F441" s="8">
        <f>VLOOKUP(C441,Spisok!$A$1:$AA$7829,2,0)</f>
        <v>0</v>
      </c>
      <c r="G441" s="44" t="str">
        <f>VLOOKUP(C441,Spisok!$A$1:$AA$7829,4,0)</f>
        <v>LAT</v>
      </c>
      <c r="H441" s="10"/>
      <c r="I441" s="10">
        <v>14.694083437184737</v>
      </c>
      <c r="J441" s="10">
        <v>0</v>
      </c>
      <c r="K441" s="10">
        <f>LARGE(M441:V441,1)+LARGE(M441:V441,2)+LARGE(M441:V441,3)+LARGE(M441:V441,4)+LARGE(M441:V441,5)</f>
        <v>0</v>
      </c>
      <c r="L441" s="5">
        <f>SUM(H441:K441)</f>
        <v>14.694083437184737</v>
      </c>
      <c r="M441" s="10">
        <f>VLOOKUP(C441,Spisok!$A$5:$AC$1630,7,0)</f>
        <v>0</v>
      </c>
      <c r="N441" s="10">
        <f>VLOOKUP(C441,Spisok!$A$5:$AC$1630,9,0)</f>
        <v>0</v>
      </c>
      <c r="O441" s="10">
        <f>VLOOKUP(C441,Spisok!$A$5:$AC$1630,11,0)</f>
        <v>0</v>
      </c>
      <c r="P441" s="10">
        <f>VLOOKUP(C441,Spisok!$A$5:$AC$1630,13,0)</f>
        <v>0</v>
      </c>
      <c r="Q441" s="10">
        <f>VLOOKUP(C441,Spisok!$A$5:$AC$1630,15,0)</f>
        <v>0</v>
      </c>
      <c r="R441" s="10">
        <f>VLOOKUP(C441,Spisok!$A$5:$AC$1630,17,0)</f>
        <v>0</v>
      </c>
      <c r="S441" s="10">
        <f>VLOOKUP(C441,Spisok!$A$5:$AC$1630,19,0)</f>
        <v>0</v>
      </c>
      <c r="T441" s="10">
        <f>VLOOKUP(C441,Spisok!$A$5:$AC$1630,21,0)</f>
        <v>0</v>
      </c>
      <c r="U441" s="10">
        <f>VLOOKUP(C441,Spisok!$A$5:$AC$1630,23,0)</f>
        <v>0</v>
      </c>
      <c r="V441" s="18">
        <f>VLOOKUP(C441,Spisok!$A$5:$AC$1630,25,0)</f>
        <v>0</v>
      </c>
      <c r="W441" s="16">
        <f>COUNTIFS(M441:V441,"&gt;0")</f>
        <v>0</v>
      </c>
    </row>
    <row r="442" spans="1:23" s="57" customFormat="1" ht="12.75" customHeight="1">
      <c r="A442" s="13">
        <v>438</v>
      </c>
      <c r="B442" s="13"/>
      <c r="C442" s="46" t="s">
        <v>691</v>
      </c>
      <c r="D442" s="46"/>
      <c r="E442" s="65">
        <f>VLOOKUP(C442,Spisok!$A$1:$AA$7829,5,0)</f>
        <v>1672</v>
      </c>
      <c r="F442" s="8">
        <f>VLOOKUP(C442,Spisok!$A$1:$AA$7829,2,0)</f>
        <v>0</v>
      </c>
      <c r="G442" s="44" t="str">
        <f>VLOOKUP(C442,Spisok!$A$1:$AA$7829,4,0)</f>
        <v>LAT</v>
      </c>
      <c r="H442" s="10"/>
      <c r="I442" s="10"/>
      <c r="J442" s="10">
        <v>14.293384784390701</v>
      </c>
      <c r="K442" s="10">
        <f>LARGE(M442:V442,1)+LARGE(M442:V442,2)+LARGE(M442:V442,3)+LARGE(M442:V442,4)+LARGE(M442:V442,5)</f>
        <v>0</v>
      </c>
      <c r="L442" s="5">
        <f>SUM(H442:K442)</f>
        <v>14.293384784390701</v>
      </c>
      <c r="M442" s="10">
        <f>VLOOKUP(C442,Spisok!$A$5:$AC$1630,7,0)</f>
        <v>0</v>
      </c>
      <c r="N442" s="10">
        <f>VLOOKUP(C442,Spisok!$A$5:$AC$1630,9,0)</f>
        <v>0</v>
      </c>
      <c r="O442" s="10">
        <f>VLOOKUP(C442,Spisok!$A$5:$AC$1630,11,0)</f>
        <v>0</v>
      </c>
      <c r="P442" s="10">
        <f>VLOOKUP(C442,Spisok!$A$5:$AC$1630,13,0)</f>
        <v>0</v>
      </c>
      <c r="Q442" s="10">
        <f>VLOOKUP(C442,Spisok!$A$5:$AC$1630,15,0)</f>
        <v>0</v>
      </c>
      <c r="R442" s="10">
        <f>VLOOKUP(C442,Spisok!$A$5:$AC$1630,17,0)</f>
        <v>0</v>
      </c>
      <c r="S442" s="10">
        <f>VLOOKUP(C442,Spisok!$A$5:$AC$1630,19,0)</f>
        <v>0</v>
      </c>
      <c r="T442" s="10">
        <f>VLOOKUP(C442,Spisok!$A$5:$AC$1630,21,0)</f>
        <v>0</v>
      </c>
      <c r="U442" s="10">
        <f>VLOOKUP(C442,Spisok!$A$5:$AC$1630,23,0)</f>
        <v>0</v>
      </c>
      <c r="V442" s="18">
        <f>VLOOKUP(C442,Spisok!$A$5:$AC$1630,25,0)</f>
        <v>0</v>
      </c>
      <c r="W442" s="16">
        <f>COUNTIFS(M442:V442,"&gt;0")</f>
        <v>0</v>
      </c>
    </row>
    <row r="443" spans="1:23" s="57" customFormat="1" ht="12.75" customHeight="1">
      <c r="A443" s="13">
        <v>439</v>
      </c>
      <c r="B443" s="13"/>
      <c r="C443" s="60" t="s">
        <v>1039</v>
      </c>
      <c r="D443" s="60"/>
      <c r="E443" s="69">
        <f>VLOOKUP(C443,Spisok!$A$1:$AA$7829,5,0)</f>
        <v>1235.4449145331203</v>
      </c>
      <c r="F443" s="8">
        <f>VLOOKUP(C443,Spisok!$A$1:$AA$7829,2,0)</f>
        <v>0</v>
      </c>
      <c r="G443" s="8" t="str">
        <f>VLOOKUP(C443,Spisok!$A$1:$AA$7829,4,0)</f>
        <v>LAT</v>
      </c>
      <c r="H443" s="10">
        <v>14.288872512896095</v>
      </c>
      <c r="I443" s="10">
        <v>0</v>
      </c>
      <c r="J443" s="10">
        <v>0</v>
      </c>
      <c r="K443" s="10">
        <f>LARGE(M443:V443,1)+LARGE(M443:V443,2)+LARGE(M443:V443,3)+LARGE(M443:V443,4)+LARGE(M443:V443,5)</f>
        <v>0</v>
      </c>
      <c r="L443" s="5">
        <f>SUM(H443:K443)</f>
        <v>14.288872512896095</v>
      </c>
      <c r="M443" s="10">
        <f>VLOOKUP(C443,Spisok!$A$5:$AC$1630,7,0)</f>
        <v>0</v>
      </c>
      <c r="N443" s="10">
        <f>VLOOKUP(C443,Spisok!$A$5:$AC$1630,9,0)</f>
        <v>0</v>
      </c>
      <c r="O443" s="10">
        <f>VLOOKUP(C443,Spisok!$A$5:$AC$1630,11,0)</f>
        <v>0</v>
      </c>
      <c r="P443" s="10">
        <f>VLOOKUP(C443,Spisok!$A$5:$AC$1630,13,0)</f>
        <v>0</v>
      </c>
      <c r="Q443" s="10">
        <f>VLOOKUP(C443,Spisok!$A$5:$AC$1630,15,0)</f>
        <v>0</v>
      </c>
      <c r="R443" s="10">
        <f>VLOOKUP(C443,Spisok!$A$5:$AC$1630,17,0)</f>
        <v>0</v>
      </c>
      <c r="S443" s="10">
        <f>VLOOKUP(C443,Spisok!$A$5:$AC$1630,19,0)</f>
        <v>0</v>
      </c>
      <c r="T443" s="10">
        <f>VLOOKUP(C443,Spisok!$A$5:$AC$1630,21,0)</f>
        <v>0</v>
      </c>
      <c r="U443" s="10">
        <f>VLOOKUP(C443,Spisok!$A$5:$AC$1630,23,0)</f>
        <v>0</v>
      </c>
      <c r="V443" s="18">
        <f>VLOOKUP(C443,Spisok!$A$5:$AC$1630,25,0)</f>
        <v>0</v>
      </c>
      <c r="W443" s="16">
        <f>COUNTIFS(M443:V443,"&gt;0")</f>
        <v>0</v>
      </c>
    </row>
    <row r="444" spans="1:23" s="57" customFormat="1" ht="12.75" customHeight="1">
      <c r="A444" s="13">
        <v>440</v>
      </c>
      <c r="B444" s="13"/>
      <c r="C444" s="60" t="s">
        <v>930</v>
      </c>
      <c r="D444" s="60"/>
      <c r="E444" s="69">
        <f>VLOOKUP(C444,Spisok!$A$1:$AA$7829,5,0)</f>
        <v>1274.3956151773102</v>
      </c>
      <c r="F444" s="8">
        <f>VLOOKUP(C444,Spisok!$A$1:$AA$7829,2,0)</f>
        <v>0</v>
      </c>
      <c r="G444" s="8" t="str">
        <f>VLOOKUP(C444,Spisok!$A$1:$AA$7829,4,0)</f>
        <v>USA</v>
      </c>
      <c r="H444" s="10">
        <v>0</v>
      </c>
      <c r="I444" s="10">
        <v>14.14695945945946</v>
      </c>
      <c r="J444" s="10">
        <v>0</v>
      </c>
      <c r="K444" s="10">
        <f>LARGE(M444:V444,1)+LARGE(M444:V444,2)+LARGE(M444:V444,3)+LARGE(M444:V444,4)+LARGE(M444:V444,5)</f>
        <v>0</v>
      </c>
      <c r="L444" s="5">
        <f>SUM(H444:K444)</f>
        <v>14.14695945945946</v>
      </c>
      <c r="M444" s="10">
        <f>VLOOKUP(C444,Spisok!$A$5:$AC$1630,7,0)</f>
        <v>0</v>
      </c>
      <c r="N444" s="10">
        <f>VLOOKUP(C444,Spisok!$A$5:$AC$1630,9,0)</f>
        <v>0</v>
      </c>
      <c r="O444" s="10">
        <f>VLOOKUP(C444,Spisok!$A$5:$AC$1630,11,0)</f>
        <v>0</v>
      </c>
      <c r="P444" s="10">
        <f>VLOOKUP(C444,Spisok!$A$5:$AC$1630,13,0)</f>
        <v>0</v>
      </c>
      <c r="Q444" s="10">
        <f>VLOOKUP(C444,Spisok!$A$5:$AC$1630,15,0)</f>
        <v>0</v>
      </c>
      <c r="R444" s="10">
        <f>VLOOKUP(C444,Spisok!$A$5:$AC$1630,17,0)</f>
        <v>0</v>
      </c>
      <c r="S444" s="10">
        <f>VLOOKUP(C444,Spisok!$A$5:$AC$1630,19,0)</f>
        <v>0</v>
      </c>
      <c r="T444" s="10">
        <f>VLOOKUP(C444,Spisok!$A$5:$AC$1630,21,0)</f>
        <v>0</v>
      </c>
      <c r="U444" s="10">
        <f>VLOOKUP(C444,Spisok!$A$5:$AC$1630,23,0)</f>
        <v>0</v>
      </c>
      <c r="V444" s="18">
        <f>VLOOKUP(C444,Spisok!$A$5:$AC$1630,25,0)</f>
        <v>0</v>
      </c>
      <c r="W444" s="16">
        <f>COUNTIFS(M444:V444,"&gt;0")</f>
        <v>0</v>
      </c>
    </row>
    <row r="445" spans="1:23" s="57" customFormat="1" ht="12.75" customHeight="1">
      <c r="A445" s="13">
        <v>441</v>
      </c>
      <c r="B445" s="13"/>
      <c r="C445" s="46" t="s">
        <v>1025</v>
      </c>
      <c r="D445" s="46"/>
      <c r="E445" s="69">
        <f>VLOOKUP(C445,Spisok!$A$1:$AA$7829,5,0)</f>
        <v>1233.2567372499675</v>
      </c>
      <c r="F445" s="8">
        <f>VLOOKUP(C445,Spisok!$A$1:$AA$7829,2,0)</f>
        <v>0</v>
      </c>
      <c r="G445" s="44" t="str">
        <f>VLOOKUP(C445,Spisok!$A$1:$AA$7829,4,0)</f>
        <v>LAT</v>
      </c>
      <c r="H445" s="10">
        <v>11.000305270938249</v>
      </c>
      <c r="I445" s="10">
        <v>3.0903260972612623</v>
      </c>
      <c r="J445" s="10">
        <v>0</v>
      </c>
      <c r="K445" s="10">
        <f>LARGE(M445:V445,1)+LARGE(M445:V445,2)+LARGE(M445:V445,3)+LARGE(M445:V445,4)+LARGE(M445:V445,5)</f>
        <v>0</v>
      </c>
      <c r="L445" s="5">
        <f>SUM(H445:K445)</f>
        <v>14.09063136819951</v>
      </c>
      <c r="M445" s="10">
        <f>VLOOKUP(C445,Spisok!$A$5:$AC$1630,7,0)</f>
        <v>0</v>
      </c>
      <c r="N445" s="10">
        <f>VLOOKUP(C445,Spisok!$A$5:$AC$1630,9,0)</f>
        <v>0</v>
      </c>
      <c r="O445" s="10">
        <f>VLOOKUP(C445,Spisok!$A$5:$AC$1630,11,0)</f>
        <v>0</v>
      </c>
      <c r="P445" s="10">
        <f>VLOOKUP(C445,Spisok!$A$5:$AC$1630,13,0)</f>
        <v>0</v>
      </c>
      <c r="Q445" s="10">
        <f>VLOOKUP(C445,Spisok!$A$5:$AC$1630,15,0)</f>
        <v>0</v>
      </c>
      <c r="R445" s="10">
        <f>VLOOKUP(C445,Spisok!$A$5:$AC$1630,17,0)</f>
        <v>0</v>
      </c>
      <c r="S445" s="10">
        <f>VLOOKUP(C445,Spisok!$A$5:$AC$1630,19,0)</f>
        <v>0</v>
      </c>
      <c r="T445" s="10">
        <f>VLOOKUP(C445,Spisok!$A$5:$AC$1630,21,0)</f>
        <v>0</v>
      </c>
      <c r="U445" s="10">
        <f>VLOOKUP(C445,Spisok!$A$5:$AC$1630,23,0)</f>
        <v>0</v>
      </c>
      <c r="V445" s="18">
        <f>VLOOKUP(C445,Spisok!$A$5:$AC$1630,25,0)</f>
        <v>0</v>
      </c>
      <c r="W445" s="16">
        <f>COUNTIFS(M445:V445,"&gt;0")</f>
        <v>0</v>
      </c>
    </row>
    <row r="446" spans="1:23" s="57" customFormat="1" ht="12.75" customHeight="1">
      <c r="A446" s="13">
        <v>442</v>
      </c>
      <c r="B446" s="13"/>
      <c r="C446" s="46" t="s">
        <v>1059</v>
      </c>
      <c r="D446" s="46"/>
      <c r="E446" s="69">
        <f>VLOOKUP(C446,Spisok!$A$1:$AA$7829,5,0)</f>
        <v>1324</v>
      </c>
      <c r="F446" s="8">
        <f>VLOOKUP(C446,Spisok!$A$1:$AA$7829,2,0)</f>
        <v>0</v>
      </c>
      <c r="G446" s="44" t="str">
        <f>VLOOKUP(C446,Spisok!$A$1:$AA$7829,4,0)</f>
        <v>LAT</v>
      </c>
      <c r="H446" s="10">
        <v>13.940992803507493</v>
      </c>
      <c r="I446" s="10">
        <v>0</v>
      </c>
      <c r="J446" s="10">
        <v>0</v>
      </c>
      <c r="K446" s="10">
        <f>LARGE(M446:V446,1)+LARGE(M446:V446,2)+LARGE(M446:V446,3)+LARGE(M446:V446,4)+LARGE(M446:V446,5)</f>
        <v>0</v>
      </c>
      <c r="L446" s="5">
        <f>SUM(H446:K446)</f>
        <v>13.940992803507493</v>
      </c>
      <c r="M446" s="10">
        <f>VLOOKUP(C446,Spisok!$A$5:$AC$1630,7,0)</f>
        <v>0</v>
      </c>
      <c r="N446" s="10">
        <f>VLOOKUP(C446,Spisok!$A$5:$AC$1630,9,0)</f>
        <v>0</v>
      </c>
      <c r="O446" s="10">
        <f>VLOOKUP(C446,Spisok!$A$5:$AC$1630,11,0)</f>
        <v>0</v>
      </c>
      <c r="P446" s="10">
        <f>VLOOKUP(C446,Spisok!$A$5:$AC$1630,13,0)</f>
        <v>0</v>
      </c>
      <c r="Q446" s="10">
        <f>VLOOKUP(C446,Spisok!$A$5:$AC$1630,15,0)</f>
        <v>0</v>
      </c>
      <c r="R446" s="10">
        <f>VLOOKUP(C446,Spisok!$A$5:$AC$1630,17,0)</f>
        <v>0</v>
      </c>
      <c r="S446" s="10">
        <f>VLOOKUP(C446,Spisok!$A$5:$AC$1630,19,0)</f>
        <v>0</v>
      </c>
      <c r="T446" s="10">
        <f>VLOOKUP(C446,Spisok!$A$5:$AC$1630,21,0)</f>
        <v>0</v>
      </c>
      <c r="U446" s="10">
        <f>VLOOKUP(C446,Spisok!$A$5:$AC$1630,23,0)</f>
        <v>0</v>
      </c>
      <c r="V446" s="18">
        <f>VLOOKUP(C446,Spisok!$A$5:$AC$1630,25,0)</f>
        <v>0</v>
      </c>
      <c r="W446" s="16">
        <f>COUNTIFS(M446:V446,"&gt;0")</f>
        <v>0</v>
      </c>
    </row>
    <row r="447" spans="1:23" s="57" customFormat="1" ht="12.75" customHeight="1">
      <c r="A447" s="13">
        <v>443</v>
      </c>
      <c r="B447" s="13">
        <v>137</v>
      </c>
      <c r="C447" s="46" t="s">
        <v>1269</v>
      </c>
      <c r="D447" s="46"/>
      <c r="E447" s="65">
        <f>VLOOKUP(C447,Spisok!$A$1:$AA$7829,5,0)</f>
        <v>1240.4533202904386</v>
      </c>
      <c r="F447" s="8">
        <f>VLOOKUP(C447,Spisok!$A$1:$AA$7829,2,0)</f>
        <v>0</v>
      </c>
      <c r="G447" s="44">
        <f>VLOOKUP(C447,Spisok!$A$1:$AA$7829,4,0)</f>
        <v>0</v>
      </c>
      <c r="H447" s="10"/>
      <c r="I447" s="10"/>
      <c r="J447" s="10"/>
      <c r="K447" s="10">
        <f>LARGE(M447:V447,1)+LARGE(M447:V447,2)+LARGE(M447:V447,3)+LARGE(M447:V447,4)+LARGE(M447:V447,5)</f>
        <v>13.460731782527885</v>
      </c>
      <c r="L447" s="5">
        <f>SUM(H447:K447)</f>
        <v>13.460731782527885</v>
      </c>
      <c r="M447" s="10">
        <f>VLOOKUP(C447,Spisok!$A$5:$AC$1630,7,0)</f>
        <v>0</v>
      </c>
      <c r="N447" s="10">
        <f>VLOOKUP(C447,Spisok!$A$5:$AC$1630,9,0)</f>
        <v>13.460731782527885</v>
      </c>
      <c r="O447" s="10">
        <f>VLOOKUP(C447,Spisok!$A$5:$AC$1630,11,0)</f>
        <v>0</v>
      </c>
      <c r="P447" s="10">
        <f>VLOOKUP(C447,Spisok!$A$5:$AC$1630,13,0)</f>
        <v>0</v>
      </c>
      <c r="Q447" s="10">
        <f>VLOOKUP(C447,Spisok!$A$5:$AC$1630,15,0)</f>
        <v>0</v>
      </c>
      <c r="R447" s="10">
        <f>VLOOKUP(C447,Spisok!$A$5:$AC$1630,17,0)</f>
        <v>0</v>
      </c>
      <c r="S447" s="10">
        <f>VLOOKUP(C447,Spisok!$A$5:$AC$1630,19,0)</f>
        <v>0</v>
      </c>
      <c r="T447" s="10">
        <f>VLOOKUP(C447,Spisok!$A$5:$AC$1630,21,0)</f>
        <v>0</v>
      </c>
      <c r="U447" s="10">
        <f>VLOOKUP(C447,Spisok!$A$5:$AC$1630,23,0)</f>
        <v>0</v>
      </c>
      <c r="V447" s="18">
        <f>VLOOKUP(C447,Spisok!$A$5:$AC$1630,25,0)</f>
        <v>0</v>
      </c>
      <c r="W447" s="16">
        <f>COUNTIFS(M447:V447,"&gt;0")</f>
        <v>1</v>
      </c>
    </row>
    <row r="448" spans="1:23" s="57" customFormat="1" ht="12.75" customHeight="1">
      <c r="A448" s="13">
        <v>444</v>
      </c>
      <c r="B448" s="13"/>
      <c r="C448" s="46" t="s">
        <v>1147</v>
      </c>
      <c r="D448" s="46"/>
      <c r="E448" s="65">
        <f>VLOOKUP(C448,Spisok!$A$1:$AA$7829,5,0)</f>
        <v>1191.8618217567578</v>
      </c>
      <c r="F448" s="8">
        <f>VLOOKUP(C448,Spisok!$A$1:$AA$7829,2,0)</f>
        <v>0</v>
      </c>
      <c r="G448" s="44" t="str">
        <f>VLOOKUP(C448,Spisok!$A$1:$AA$7829,4,0)</f>
        <v>ESP</v>
      </c>
      <c r="H448" s="10"/>
      <c r="I448" s="10">
        <v>1.0332315844036166</v>
      </c>
      <c r="J448" s="10">
        <v>12.116682458564119</v>
      </c>
      <c r="K448" s="10">
        <f>LARGE(M448:V448,1)+LARGE(M448:V448,2)+LARGE(M448:V448,3)+LARGE(M448:V448,4)+LARGE(M448:V448,5)</f>
        <v>0</v>
      </c>
      <c r="L448" s="5">
        <f>SUM(H448:K448)</f>
        <v>13.149914042967735</v>
      </c>
      <c r="M448" s="10">
        <f>VLOOKUP(C448,Spisok!$A$5:$AC$1630,7,0)</f>
        <v>0</v>
      </c>
      <c r="N448" s="10">
        <f>VLOOKUP(C448,Spisok!$A$5:$AC$1630,9,0)</f>
        <v>0</v>
      </c>
      <c r="O448" s="10">
        <f>VLOOKUP(C448,Spisok!$A$5:$AC$1630,11,0)</f>
        <v>0</v>
      </c>
      <c r="P448" s="10">
        <f>VLOOKUP(C448,Spisok!$A$5:$AC$1630,13,0)</f>
        <v>0</v>
      </c>
      <c r="Q448" s="10">
        <f>VLOOKUP(C448,Spisok!$A$5:$AC$1630,15,0)</f>
        <v>0</v>
      </c>
      <c r="R448" s="10">
        <f>VLOOKUP(C448,Spisok!$A$5:$AC$1630,17,0)</f>
        <v>0</v>
      </c>
      <c r="S448" s="10">
        <f>VLOOKUP(C448,Spisok!$A$5:$AC$1630,19,0)</f>
        <v>0</v>
      </c>
      <c r="T448" s="10">
        <f>VLOOKUP(C448,Spisok!$A$5:$AC$1630,21,0)</f>
        <v>0</v>
      </c>
      <c r="U448" s="10">
        <f>VLOOKUP(C448,Spisok!$A$5:$AC$1630,23,0)</f>
        <v>0</v>
      </c>
      <c r="V448" s="18">
        <f>VLOOKUP(C448,Spisok!$A$5:$AC$1630,25,0)</f>
        <v>0</v>
      </c>
      <c r="W448" s="16">
        <f>COUNTIFS(M448:V448,"&gt;0")</f>
        <v>0</v>
      </c>
    </row>
    <row r="449" spans="1:23" s="57" customFormat="1" ht="12.75" customHeight="1">
      <c r="A449" s="13">
        <v>445</v>
      </c>
      <c r="B449" s="13"/>
      <c r="C449" s="60" t="s">
        <v>822</v>
      </c>
      <c r="D449" s="60"/>
      <c r="E449" s="65">
        <f>VLOOKUP(C449,Spisok!$A$1:$AA$7829,5,0)</f>
        <v>1147</v>
      </c>
      <c r="F449" s="8">
        <f>VLOOKUP(C449,Spisok!$A$1:$AA$7829,2,0)</f>
        <v>0</v>
      </c>
      <c r="G449" s="44" t="str">
        <f>VLOOKUP(C449,Spisok!$A$1:$AA$7829,4,0)</f>
        <v>GBR</v>
      </c>
      <c r="H449" s="10">
        <v>1.2060518287985702</v>
      </c>
      <c r="I449" s="10">
        <v>8.4535001728618012E-2</v>
      </c>
      <c r="J449" s="10">
        <v>11.821376396730761</v>
      </c>
      <c r="K449" s="10">
        <f>LARGE(M449:V449,1)+LARGE(M449:V449,2)+LARGE(M449:V449,3)+LARGE(M449:V449,4)+LARGE(M449:V449,5)</f>
        <v>0</v>
      </c>
      <c r="L449" s="5">
        <f>SUM(H449:K449)</f>
        <v>13.111963227257949</v>
      </c>
      <c r="M449" s="10">
        <f>VLOOKUP(C449,Spisok!$A$5:$AC$1630,7,0)</f>
        <v>0</v>
      </c>
      <c r="N449" s="10">
        <f>VLOOKUP(C449,Spisok!$A$5:$AC$1630,9,0)</f>
        <v>0</v>
      </c>
      <c r="O449" s="10">
        <f>VLOOKUP(C449,Spisok!$A$5:$AC$1630,11,0)</f>
        <v>0</v>
      </c>
      <c r="P449" s="10">
        <f>VLOOKUP(C449,Spisok!$A$5:$AC$1630,13,0)</f>
        <v>0</v>
      </c>
      <c r="Q449" s="10">
        <f>VLOOKUP(C449,Spisok!$A$5:$AC$1630,15,0)</f>
        <v>0</v>
      </c>
      <c r="R449" s="10">
        <f>VLOOKUP(C449,Spisok!$A$5:$AC$1630,17,0)</f>
        <v>0</v>
      </c>
      <c r="S449" s="10">
        <f>VLOOKUP(C449,Spisok!$A$5:$AC$1630,19,0)</f>
        <v>0</v>
      </c>
      <c r="T449" s="10">
        <f>VLOOKUP(C449,Spisok!$A$5:$AC$1630,21,0)</f>
        <v>0</v>
      </c>
      <c r="U449" s="10">
        <f>VLOOKUP(C449,Spisok!$A$5:$AC$1630,23,0)</f>
        <v>0</v>
      </c>
      <c r="V449" s="18">
        <f>VLOOKUP(C449,Spisok!$A$5:$AC$1630,25,0)</f>
        <v>0</v>
      </c>
      <c r="W449" s="16">
        <f>COUNTIFS(M449:V449,"&gt;0")</f>
        <v>0</v>
      </c>
    </row>
    <row r="450" spans="1:23" s="57" customFormat="1" ht="12.75" customHeight="1">
      <c r="A450" s="13">
        <v>446</v>
      </c>
      <c r="B450" s="13">
        <v>138</v>
      </c>
      <c r="C450" s="46" t="s">
        <v>1277</v>
      </c>
      <c r="D450" s="46"/>
      <c r="E450" s="65">
        <f>VLOOKUP(C450,Spisok!$A$1:$AA$7829,5,0)</f>
        <v>1231.6016737493846</v>
      </c>
      <c r="F450" s="8">
        <f>VLOOKUP(C450,Spisok!$A$1:$AA$7829,2,0)</f>
        <v>0</v>
      </c>
      <c r="G450" s="44">
        <f>VLOOKUP(C450,Spisok!$A$1:$AA$7829,4,0)</f>
        <v>0</v>
      </c>
      <c r="H450" s="10"/>
      <c r="I450" s="10"/>
      <c r="J450" s="10"/>
      <c r="K450" s="10">
        <f>LARGE(M450:V450,1)+LARGE(M450:V450,2)+LARGE(M450:V450,3)+LARGE(M450:V450,4)+LARGE(M450:V450,5)</f>
        <v>13.027766375009538</v>
      </c>
      <c r="L450" s="5">
        <f>SUM(H450:K450)</f>
        <v>13.027766375009538</v>
      </c>
      <c r="M450" s="10">
        <f>VLOOKUP(C450,Spisok!$A$5:$AC$1630,7,0)</f>
        <v>0</v>
      </c>
      <c r="N450" s="10">
        <f>VLOOKUP(C450,Spisok!$A$5:$AC$1630,9,0)</f>
        <v>13.027766375009538</v>
      </c>
      <c r="O450" s="10">
        <f>VLOOKUP(C450,Spisok!$A$5:$AC$1630,11,0)</f>
        <v>0</v>
      </c>
      <c r="P450" s="10">
        <f>VLOOKUP(C450,Spisok!$A$5:$AC$1630,13,0)</f>
        <v>0</v>
      </c>
      <c r="Q450" s="10">
        <f>VLOOKUP(C450,Spisok!$A$5:$AC$1630,15,0)</f>
        <v>0</v>
      </c>
      <c r="R450" s="10">
        <f>VLOOKUP(C450,Spisok!$A$5:$AC$1630,17,0)</f>
        <v>0</v>
      </c>
      <c r="S450" s="10">
        <f>VLOOKUP(C450,Spisok!$A$5:$AC$1630,19,0)</f>
        <v>0</v>
      </c>
      <c r="T450" s="10">
        <f>VLOOKUP(C450,Spisok!$A$5:$AC$1630,21,0)</f>
        <v>0</v>
      </c>
      <c r="U450" s="10">
        <f>VLOOKUP(C450,Spisok!$A$5:$AC$1630,23,0)</f>
        <v>0</v>
      </c>
      <c r="V450" s="18">
        <f>VLOOKUP(C450,Spisok!$A$5:$AC$1630,25,0)</f>
        <v>0</v>
      </c>
      <c r="W450" s="16">
        <f>COUNTIFS(M450:V450,"&gt;0")</f>
        <v>1</v>
      </c>
    </row>
    <row r="451" spans="1:23" s="57" customFormat="1" ht="12.75" customHeight="1">
      <c r="A451" s="13">
        <v>447</v>
      </c>
      <c r="B451" s="13"/>
      <c r="C451" s="60" t="s">
        <v>685</v>
      </c>
      <c r="D451" s="60" t="s">
        <v>641</v>
      </c>
      <c r="E451" s="69">
        <f>VLOOKUP(C451,Spisok!$A$1:$AA$7829,5,0)</f>
        <v>1847.4268659430945</v>
      </c>
      <c r="F451" s="8" t="str">
        <f>VLOOKUP(C451,Spisok!$A$1:$AA$7829,2,0)</f>
        <v>GM</v>
      </c>
      <c r="G451" s="44" t="str">
        <f>VLOOKUP(C451,Spisok!$A$1:$AA$7829,4,0)</f>
        <v>LAT</v>
      </c>
      <c r="H451" s="10">
        <v>12.985494473650187</v>
      </c>
      <c r="I451" s="10">
        <v>0</v>
      </c>
      <c r="J451" s="10">
        <v>0</v>
      </c>
      <c r="K451" s="10">
        <f>LARGE(M451:V451,1)+LARGE(M451:V451,2)+LARGE(M451:V451,3)+LARGE(M451:V451,4)+LARGE(M451:V451,5)</f>
        <v>0</v>
      </c>
      <c r="L451" s="5">
        <f>SUM(H451:K451)</f>
        <v>12.985494473650187</v>
      </c>
      <c r="M451" s="10">
        <f>VLOOKUP(C451,Spisok!$A$5:$AC$1630,7,0)</f>
        <v>0</v>
      </c>
      <c r="N451" s="10">
        <f>VLOOKUP(C451,Spisok!$A$5:$AC$1630,9,0)</f>
        <v>0</v>
      </c>
      <c r="O451" s="10">
        <f>VLOOKUP(C451,Spisok!$A$5:$AC$1630,11,0)</f>
        <v>0</v>
      </c>
      <c r="P451" s="10">
        <f>VLOOKUP(C451,Spisok!$A$5:$AC$1630,13,0)</f>
        <v>0</v>
      </c>
      <c r="Q451" s="10">
        <f>VLOOKUP(C451,Spisok!$A$5:$AC$1630,15,0)</f>
        <v>0</v>
      </c>
      <c r="R451" s="10">
        <f>VLOOKUP(C451,Spisok!$A$5:$AC$1630,17,0)</f>
        <v>0</v>
      </c>
      <c r="S451" s="10">
        <f>VLOOKUP(C451,Spisok!$A$5:$AC$1630,19,0)</f>
        <v>0</v>
      </c>
      <c r="T451" s="10">
        <f>VLOOKUP(C451,Spisok!$A$5:$AC$1630,21,0)</f>
        <v>0</v>
      </c>
      <c r="U451" s="10">
        <f>VLOOKUP(C451,Spisok!$A$5:$AC$1630,23,0)</f>
        <v>0</v>
      </c>
      <c r="V451" s="18">
        <f>VLOOKUP(C451,Spisok!$A$5:$AC$1630,25,0)</f>
        <v>0</v>
      </c>
      <c r="W451" s="16">
        <f>COUNTIFS(M451:V451,"&gt;0")</f>
        <v>0</v>
      </c>
    </row>
    <row r="452" spans="1:23" s="57" customFormat="1" ht="12.75" customHeight="1">
      <c r="A452" s="13">
        <v>448</v>
      </c>
      <c r="B452" s="13">
        <v>140</v>
      </c>
      <c r="C452" s="46" t="s">
        <v>1276</v>
      </c>
      <c r="D452" s="46"/>
      <c r="E452" s="65">
        <f>VLOOKUP(C452,Spisok!$A$1:$AA$7829,5,0)</f>
        <v>1235.7235437796289</v>
      </c>
      <c r="F452" s="8">
        <f>VLOOKUP(C452,Spisok!$A$1:$AA$7829,2,0)</f>
        <v>0</v>
      </c>
      <c r="G452" s="44">
        <f>VLOOKUP(C452,Spisok!$A$1:$AA$7829,4,0)</f>
        <v>0</v>
      </c>
      <c r="H452" s="10"/>
      <c r="I452" s="10"/>
      <c r="J452" s="10"/>
      <c r="K452" s="10">
        <f>LARGE(M452:V452,1)+LARGE(M452:V452,2)+LARGE(M452:V452,3)+LARGE(M452:V452,4)+LARGE(M452:V452,5)</f>
        <v>12.595344597164289</v>
      </c>
      <c r="L452" s="5">
        <f>SUM(H452:K452)</f>
        <v>12.595344597164289</v>
      </c>
      <c r="M452" s="10">
        <f>VLOOKUP(C452,Spisok!$A$5:$AC$1630,7,0)</f>
        <v>0</v>
      </c>
      <c r="N452" s="10">
        <f>VLOOKUP(C452,Spisok!$A$5:$AC$1630,9,0)</f>
        <v>12.595344597164289</v>
      </c>
      <c r="O452" s="10">
        <f>VLOOKUP(C452,Spisok!$A$5:$AC$1630,11,0)</f>
        <v>0</v>
      </c>
      <c r="P452" s="10">
        <f>VLOOKUP(C452,Spisok!$A$5:$AC$1630,13,0)</f>
        <v>0</v>
      </c>
      <c r="Q452" s="10">
        <f>VLOOKUP(C452,Spisok!$A$5:$AC$1630,15,0)</f>
        <v>0</v>
      </c>
      <c r="R452" s="10">
        <f>VLOOKUP(C452,Spisok!$A$5:$AC$1630,17,0)</f>
        <v>0</v>
      </c>
      <c r="S452" s="10">
        <f>VLOOKUP(C452,Spisok!$A$5:$AC$1630,19,0)</f>
        <v>0</v>
      </c>
      <c r="T452" s="10">
        <f>VLOOKUP(C452,Spisok!$A$5:$AC$1630,21,0)</f>
        <v>0</v>
      </c>
      <c r="U452" s="10">
        <f>VLOOKUP(C452,Spisok!$A$5:$AC$1630,23,0)</f>
        <v>0</v>
      </c>
      <c r="V452" s="18">
        <f>VLOOKUP(C452,Spisok!$A$5:$AC$1630,25,0)</f>
        <v>0</v>
      </c>
      <c r="W452" s="16">
        <f>COUNTIFS(M452:V452,"&gt;0")</f>
        <v>1</v>
      </c>
    </row>
    <row r="453" spans="1:23" s="57" customFormat="1" ht="12.75" customHeight="1">
      <c r="A453" s="13">
        <v>449</v>
      </c>
      <c r="B453" s="13"/>
      <c r="C453" s="60" t="s">
        <v>869</v>
      </c>
      <c r="D453" s="60" t="s">
        <v>326</v>
      </c>
      <c r="E453" s="69">
        <f>VLOOKUP(C453,Spisok!$A$1:$AA$7829,5,0)</f>
        <v>1342.070994342115</v>
      </c>
      <c r="F453" s="8">
        <f>VLOOKUP(C453,Spisok!$A$1:$AA$7829,2,0)</f>
        <v>0</v>
      </c>
      <c r="G453" s="44" t="str">
        <f>VLOOKUP(C453,Spisok!$A$1:$AA$7829,4,0)</f>
        <v>LAT</v>
      </c>
      <c r="H453" s="10">
        <v>12.393332146418567</v>
      </c>
      <c r="I453" s="10">
        <v>0.02</v>
      </c>
      <c r="J453" s="10">
        <v>0</v>
      </c>
      <c r="K453" s="10">
        <f>LARGE(M453:V453,1)+LARGE(M453:V453,2)+LARGE(M453:V453,3)+LARGE(M453:V453,4)+LARGE(M453:V453,5)</f>
        <v>0</v>
      </c>
      <c r="L453" s="5">
        <f>SUM(H453:K453)</f>
        <v>12.413332146418567</v>
      </c>
      <c r="M453" s="10">
        <f>VLOOKUP(C453,Spisok!$A$5:$AC$1630,7,0)</f>
        <v>0</v>
      </c>
      <c r="N453" s="10">
        <f>VLOOKUP(C453,Spisok!$A$5:$AC$1630,9,0)</f>
        <v>0</v>
      </c>
      <c r="O453" s="10">
        <f>VLOOKUP(C453,Spisok!$A$5:$AC$1630,11,0)</f>
        <v>0</v>
      </c>
      <c r="P453" s="10">
        <f>VLOOKUP(C453,Spisok!$A$5:$AC$1630,13,0)</f>
        <v>0</v>
      </c>
      <c r="Q453" s="10">
        <f>VLOOKUP(C453,Spisok!$A$5:$AC$1630,15,0)</f>
        <v>0</v>
      </c>
      <c r="R453" s="10">
        <f>VLOOKUP(C453,Spisok!$A$5:$AC$1630,17,0)</f>
        <v>0</v>
      </c>
      <c r="S453" s="10">
        <f>VLOOKUP(C453,Spisok!$A$5:$AC$1630,19,0)</f>
        <v>0</v>
      </c>
      <c r="T453" s="10">
        <f>VLOOKUP(C453,Spisok!$A$5:$AC$1630,21,0)</f>
        <v>0</v>
      </c>
      <c r="U453" s="10">
        <f>VLOOKUP(C453,Spisok!$A$5:$AC$1630,23,0)</f>
        <v>0</v>
      </c>
      <c r="V453" s="18">
        <f>VLOOKUP(C453,Spisok!$A$5:$AC$1630,25,0)</f>
        <v>0</v>
      </c>
      <c r="W453" s="16">
        <f>COUNTIFS(M453:V453,"&gt;0")</f>
        <v>0</v>
      </c>
    </row>
    <row r="454" spans="1:23" s="57" customFormat="1" ht="12.75" customHeight="1">
      <c r="A454" s="13">
        <v>450</v>
      </c>
      <c r="B454" s="13">
        <v>169</v>
      </c>
      <c r="C454" s="60" t="s">
        <v>1187</v>
      </c>
      <c r="D454" s="60"/>
      <c r="E454" s="65">
        <f>VLOOKUP(C454,Spisok!$A$1:$AA$7829,5,0)</f>
        <v>1131.5807113770127</v>
      </c>
      <c r="F454" s="8">
        <f>VLOOKUP(C454,Spisok!$A$1:$AA$7829,2,0)</f>
        <v>0</v>
      </c>
      <c r="G454" s="8" t="str">
        <f>VLOOKUP(C454,Spisok!$A$1:$AA$7829,4,0)</f>
        <v>GBR</v>
      </c>
      <c r="H454" s="10"/>
      <c r="I454" s="10">
        <v>2.5816091574772155</v>
      </c>
      <c r="J454" s="10">
        <v>9.6932439261038112</v>
      </c>
      <c r="K454" s="10">
        <f>LARGE(M454:V454,1)+LARGE(M454:V454,2)+LARGE(M454:V454,3)+LARGE(M454:V454,4)+LARGE(M454:V454,5)</f>
        <v>0.01</v>
      </c>
      <c r="L454" s="5">
        <f>SUM(H454:K454)</f>
        <v>12.284853083581027</v>
      </c>
      <c r="M454" s="10">
        <f>VLOOKUP(C454,Spisok!$A$5:$AC$1630,7,0)</f>
        <v>0</v>
      </c>
      <c r="N454" s="10">
        <f>VLOOKUP(C454,Spisok!$A$5:$AC$1630,9,0)</f>
        <v>0.01</v>
      </c>
      <c r="O454" s="10">
        <f>VLOOKUP(C454,Spisok!$A$5:$AC$1630,11,0)</f>
        <v>0</v>
      </c>
      <c r="P454" s="10">
        <f>VLOOKUP(C454,Spisok!$A$5:$AC$1630,13,0)</f>
        <v>0</v>
      </c>
      <c r="Q454" s="10">
        <f>VLOOKUP(C454,Spisok!$A$5:$AC$1630,15,0)</f>
        <v>0</v>
      </c>
      <c r="R454" s="10">
        <f>VLOOKUP(C454,Spisok!$A$5:$AC$1630,17,0)</f>
        <v>0</v>
      </c>
      <c r="S454" s="10">
        <f>VLOOKUP(C454,Spisok!$A$5:$AC$1630,19,0)</f>
        <v>0</v>
      </c>
      <c r="T454" s="10">
        <f>VLOOKUP(C454,Spisok!$A$5:$AC$1630,21,0)</f>
        <v>0</v>
      </c>
      <c r="U454" s="10">
        <f>VLOOKUP(C454,Spisok!$A$5:$AC$1630,23,0)</f>
        <v>0</v>
      </c>
      <c r="V454" s="18">
        <f>VLOOKUP(C454,Spisok!$A$5:$AC$1630,25,0)</f>
        <v>0</v>
      </c>
      <c r="W454" s="16">
        <f>COUNTIFS(M454:V454,"&gt;0")</f>
        <v>1</v>
      </c>
    </row>
    <row r="455" spans="1:23" s="57" customFormat="1" ht="12.75" customHeight="1">
      <c r="A455" s="13">
        <v>451</v>
      </c>
      <c r="B455" s="13">
        <v>150</v>
      </c>
      <c r="C455" s="46" t="s">
        <v>1232</v>
      </c>
      <c r="D455" s="46"/>
      <c r="E455" s="65">
        <f>VLOOKUP(C455,Spisok!$A$1:$AA$7829,5,0)</f>
        <v>1230.6279211542894</v>
      </c>
      <c r="F455" s="8">
        <f>VLOOKUP(C455,Spisok!$A$1:$AA$7829,2,0)</f>
        <v>0</v>
      </c>
      <c r="G455" s="44" t="str">
        <f>VLOOKUP(C455,Spisok!$A$1:$AA$7829,4,0)</f>
        <v>LAT</v>
      </c>
      <c r="H455" s="10"/>
      <c r="I455" s="10"/>
      <c r="J455" s="10">
        <v>4.370304365033296</v>
      </c>
      <c r="K455" s="10">
        <f>LARGE(M455:V455,1)+LARGE(M455:V455,2)+LARGE(M455:V455,3)+LARGE(M455:V455,4)+LARGE(M455:V455,5)</f>
        <v>7.8708860677405106</v>
      </c>
      <c r="L455" s="5">
        <f>SUM(H455:K455)</f>
        <v>12.241190432773806</v>
      </c>
      <c r="M455" s="10">
        <f>VLOOKUP(C455,Spisok!$A$5:$AC$1630,7,0)</f>
        <v>0</v>
      </c>
      <c r="N455" s="10">
        <f>VLOOKUP(C455,Spisok!$A$5:$AC$1630,9,0)</f>
        <v>7.8708860677405106</v>
      </c>
      <c r="O455" s="10">
        <f>VLOOKUP(C455,Spisok!$A$5:$AC$1630,11,0)</f>
        <v>0</v>
      </c>
      <c r="P455" s="10">
        <f>VLOOKUP(C455,Spisok!$A$5:$AC$1630,13,0)</f>
        <v>0</v>
      </c>
      <c r="Q455" s="10">
        <f>VLOOKUP(C455,Spisok!$A$5:$AC$1630,15,0)</f>
        <v>0</v>
      </c>
      <c r="R455" s="10">
        <f>VLOOKUP(C455,Spisok!$A$5:$AC$1630,17,0)</f>
        <v>0</v>
      </c>
      <c r="S455" s="10">
        <f>VLOOKUP(C455,Spisok!$A$5:$AC$1630,19,0)</f>
        <v>0</v>
      </c>
      <c r="T455" s="10">
        <f>VLOOKUP(C455,Spisok!$A$5:$AC$1630,21,0)</f>
        <v>0</v>
      </c>
      <c r="U455" s="10">
        <f>VLOOKUP(C455,Spisok!$A$5:$AC$1630,23,0)</f>
        <v>0</v>
      </c>
      <c r="V455" s="18">
        <f>VLOOKUP(C455,Spisok!$A$5:$AC$1630,25,0)</f>
        <v>0</v>
      </c>
      <c r="W455" s="16">
        <f>COUNTIFS(M455:V455,"&gt;0")</f>
        <v>1</v>
      </c>
    </row>
    <row r="456" spans="1:23" s="57" customFormat="1" ht="12.75" customHeight="1">
      <c r="A456" s="13">
        <v>452</v>
      </c>
      <c r="B456" s="13"/>
      <c r="C456" s="46" t="s">
        <v>1082</v>
      </c>
      <c r="D456" s="46"/>
      <c r="E456" s="69">
        <f>VLOOKUP(C456,Spisok!$A$1:$AA$7829,5,0)</f>
        <v>1184</v>
      </c>
      <c r="F456" s="8">
        <f>VLOOKUP(C456,Spisok!$A$1:$AA$7829,2,0)</f>
        <v>0</v>
      </c>
      <c r="G456" s="44" t="str">
        <f>VLOOKUP(C456,Spisok!$A$1:$AA$7829,4,0)</f>
        <v>GBR</v>
      </c>
      <c r="H456" s="10">
        <v>12.158187599364071</v>
      </c>
      <c r="I456" s="10">
        <v>0</v>
      </c>
      <c r="J456" s="10">
        <v>0</v>
      </c>
      <c r="K456" s="10">
        <f>LARGE(M456:V456,1)+LARGE(M456:V456,2)+LARGE(M456:V456,3)+LARGE(M456:V456,4)+LARGE(M456:V456,5)</f>
        <v>0</v>
      </c>
      <c r="L456" s="5">
        <f>SUM(H456:K456)</f>
        <v>12.158187599364071</v>
      </c>
      <c r="M456" s="10">
        <f>VLOOKUP(C456,Spisok!$A$5:$AC$1630,7,0)</f>
        <v>0</v>
      </c>
      <c r="N456" s="10">
        <f>VLOOKUP(C456,Spisok!$A$5:$AC$1630,9,0)</f>
        <v>0</v>
      </c>
      <c r="O456" s="10">
        <f>VLOOKUP(C456,Spisok!$A$5:$AC$1630,11,0)</f>
        <v>0</v>
      </c>
      <c r="P456" s="10">
        <f>VLOOKUP(C456,Spisok!$A$5:$AC$1630,13,0)</f>
        <v>0</v>
      </c>
      <c r="Q456" s="10">
        <f>VLOOKUP(C456,Spisok!$A$5:$AC$1630,15,0)</f>
        <v>0</v>
      </c>
      <c r="R456" s="10">
        <f>VLOOKUP(C456,Spisok!$A$5:$AC$1630,17,0)</f>
        <v>0</v>
      </c>
      <c r="S456" s="10">
        <f>VLOOKUP(C456,Spisok!$A$5:$AC$1630,19,0)</f>
        <v>0</v>
      </c>
      <c r="T456" s="10">
        <f>VLOOKUP(C456,Spisok!$A$5:$AC$1630,21,0)</f>
        <v>0</v>
      </c>
      <c r="U456" s="10">
        <f>VLOOKUP(C456,Spisok!$A$5:$AC$1630,23,0)</f>
        <v>0</v>
      </c>
      <c r="V456" s="18">
        <f>VLOOKUP(C456,Spisok!$A$5:$AC$1630,25,0)</f>
        <v>0</v>
      </c>
      <c r="W456" s="16">
        <f>COUNTIFS(M456:V456,"&gt;0")</f>
        <v>0</v>
      </c>
    </row>
    <row r="457" spans="1:23" s="57" customFormat="1" ht="12.75" customHeight="1">
      <c r="A457" s="13">
        <v>453</v>
      </c>
      <c r="B457" s="13"/>
      <c r="C457" s="60" t="s">
        <v>654</v>
      </c>
      <c r="D457" s="60"/>
      <c r="E457" s="69">
        <f>VLOOKUP(C457,Spisok!$A$1:$AA$7829,5,0)</f>
        <v>1487.0790987485525</v>
      </c>
      <c r="F457" s="8">
        <f>VLOOKUP(C457,Spisok!$A$1:$AA$7829,2,0)</f>
        <v>0</v>
      </c>
      <c r="G457" s="8" t="str">
        <f>VLOOKUP(C457,Spisok!$A$1:$AA$7829,4,0)</f>
        <v>USA</v>
      </c>
      <c r="H457" s="10">
        <v>12.117381143929817</v>
      </c>
      <c r="I457" s="10">
        <v>0</v>
      </c>
      <c r="J457" s="10">
        <v>0</v>
      </c>
      <c r="K457" s="10">
        <f>LARGE(M457:V457,1)+LARGE(M457:V457,2)+LARGE(M457:V457,3)+LARGE(M457:V457,4)+LARGE(M457:V457,5)</f>
        <v>0</v>
      </c>
      <c r="L457" s="5">
        <f>SUM(H457:K457)</f>
        <v>12.117381143929817</v>
      </c>
      <c r="M457" s="10">
        <f>VLOOKUP(C457,Spisok!$A$5:$AC$1630,7,0)</f>
        <v>0</v>
      </c>
      <c r="N457" s="10">
        <f>VLOOKUP(C457,Spisok!$A$5:$AC$1630,9,0)</f>
        <v>0</v>
      </c>
      <c r="O457" s="10">
        <f>VLOOKUP(C457,Spisok!$A$5:$AC$1630,11,0)</f>
        <v>0</v>
      </c>
      <c r="P457" s="10">
        <f>VLOOKUP(C457,Spisok!$A$5:$AC$1630,13,0)</f>
        <v>0</v>
      </c>
      <c r="Q457" s="10">
        <f>VLOOKUP(C457,Spisok!$A$5:$AC$1630,15,0)</f>
        <v>0</v>
      </c>
      <c r="R457" s="10">
        <f>VLOOKUP(C457,Spisok!$A$5:$AC$1630,17,0)</f>
        <v>0</v>
      </c>
      <c r="S457" s="10">
        <f>VLOOKUP(C457,Spisok!$A$5:$AC$1630,19,0)</f>
        <v>0</v>
      </c>
      <c r="T457" s="10">
        <f>VLOOKUP(C457,Spisok!$A$5:$AC$1630,21,0)</f>
        <v>0</v>
      </c>
      <c r="U457" s="10">
        <f>VLOOKUP(C457,Spisok!$A$5:$AC$1630,23,0)</f>
        <v>0</v>
      </c>
      <c r="V457" s="18">
        <f>VLOOKUP(C457,Spisok!$A$5:$AC$1630,25,0)</f>
        <v>0</v>
      </c>
      <c r="W457" s="16">
        <f>COUNTIFS(M457:V457,"&gt;0")</f>
        <v>0</v>
      </c>
    </row>
    <row r="458" spans="1:23" s="57" customFormat="1" ht="12.75" customHeight="1">
      <c r="A458" s="13">
        <v>454</v>
      </c>
      <c r="B458" s="13"/>
      <c r="C458" s="46" t="s">
        <v>794</v>
      </c>
      <c r="D458" s="46"/>
      <c r="E458" s="65">
        <f>VLOOKUP(C458,Spisok!$A$1:$AA$7829,5,0)</f>
        <v>1287.0252791849625</v>
      </c>
      <c r="F458" s="8">
        <f>VLOOKUP(C458,Spisok!$A$1:$AA$7829,2,0)</f>
        <v>0</v>
      </c>
      <c r="G458" s="44" t="str">
        <f>VLOOKUP(C458,Spisok!$A$1:$AA$7829,4,0)</f>
        <v>POL</v>
      </c>
      <c r="H458" s="10"/>
      <c r="I458" s="10"/>
      <c r="J458" s="10">
        <v>11.423649558033368</v>
      </c>
      <c r="K458" s="10">
        <f>LARGE(M458:V458,1)+LARGE(M458:V458,2)+LARGE(M458:V458,3)+LARGE(M458:V458,4)+LARGE(M458:V458,5)</f>
        <v>0</v>
      </c>
      <c r="L458" s="5">
        <f>SUM(H458:K458)</f>
        <v>11.423649558033368</v>
      </c>
      <c r="M458" s="10">
        <f>VLOOKUP(C458,Spisok!$A$5:$AC$1630,7,0)</f>
        <v>0</v>
      </c>
      <c r="N458" s="10">
        <f>VLOOKUP(C458,Spisok!$A$5:$AC$1630,9,0)</f>
        <v>0</v>
      </c>
      <c r="O458" s="10">
        <f>VLOOKUP(C458,Spisok!$A$5:$AC$1630,11,0)</f>
        <v>0</v>
      </c>
      <c r="P458" s="10">
        <f>VLOOKUP(C458,Spisok!$A$5:$AC$1630,13,0)</f>
        <v>0</v>
      </c>
      <c r="Q458" s="10">
        <f>VLOOKUP(C458,Spisok!$A$5:$AC$1630,15,0)</f>
        <v>0</v>
      </c>
      <c r="R458" s="10">
        <f>VLOOKUP(C458,Spisok!$A$5:$AC$1630,17,0)</f>
        <v>0</v>
      </c>
      <c r="S458" s="10">
        <f>VLOOKUP(C458,Spisok!$A$5:$AC$1630,19,0)</f>
        <v>0</v>
      </c>
      <c r="T458" s="10">
        <f>VLOOKUP(C458,Spisok!$A$5:$AC$1630,21,0)</f>
        <v>0</v>
      </c>
      <c r="U458" s="10">
        <f>VLOOKUP(C458,Spisok!$A$5:$AC$1630,23,0)</f>
        <v>0</v>
      </c>
      <c r="V458" s="18">
        <f>VLOOKUP(C458,Spisok!$A$5:$AC$1630,25,0)</f>
        <v>0</v>
      </c>
      <c r="W458" s="16">
        <f>COUNTIFS(M458:V458,"&gt;0")</f>
        <v>0</v>
      </c>
    </row>
    <row r="459" spans="1:23" s="57" customFormat="1" ht="12.75" customHeight="1">
      <c r="A459" s="13">
        <v>455</v>
      </c>
      <c r="B459" s="13"/>
      <c r="C459" s="46" t="s">
        <v>1021</v>
      </c>
      <c r="D459" s="46"/>
      <c r="E459" s="69">
        <f>VLOOKUP(C459,Spisok!$A$1:$AA$7829,5,0)</f>
        <v>1319.3397223548463</v>
      </c>
      <c r="F459" s="8">
        <f>VLOOKUP(C459,Spisok!$A$1:$AA$7829,2,0)</f>
        <v>0</v>
      </c>
      <c r="G459" s="44" t="str">
        <f>VLOOKUP(C459,Spisok!$A$1:$AA$7829,4,0)</f>
        <v>LAT</v>
      </c>
      <c r="H459" s="10">
        <v>11.396488060450118</v>
      </c>
      <c r="I459" s="10">
        <v>0</v>
      </c>
      <c r="J459" s="10">
        <v>0</v>
      </c>
      <c r="K459" s="10">
        <f>LARGE(M459:V459,1)+LARGE(M459:V459,2)+LARGE(M459:V459,3)+LARGE(M459:V459,4)+LARGE(M459:V459,5)</f>
        <v>0</v>
      </c>
      <c r="L459" s="5">
        <f>SUM(H459:K459)</f>
        <v>11.396488060450118</v>
      </c>
      <c r="M459" s="10">
        <f>VLOOKUP(C459,Spisok!$A$5:$AC$1630,7,0)</f>
        <v>0</v>
      </c>
      <c r="N459" s="10">
        <f>VLOOKUP(C459,Spisok!$A$5:$AC$1630,9,0)</f>
        <v>0</v>
      </c>
      <c r="O459" s="10">
        <f>VLOOKUP(C459,Spisok!$A$5:$AC$1630,11,0)</f>
        <v>0</v>
      </c>
      <c r="P459" s="10">
        <f>VLOOKUP(C459,Spisok!$A$5:$AC$1630,13,0)</f>
        <v>0</v>
      </c>
      <c r="Q459" s="10">
        <f>VLOOKUP(C459,Spisok!$A$5:$AC$1630,15,0)</f>
        <v>0</v>
      </c>
      <c r="R459" s="10">
        <f>VLOOKUP(C459,Spisok!$A$5:$AC$1630,17,0)</f>
        <v>0</v>
      </c>
      <c r="S459" s="10">
        <f>VLOOKUP(C459,Spisok!$A$5:$AC$1630,19,0)</f>
        <v>0</v>
      </c>
      <c r="T459" s="10">
        <f>VLOOKUP(C459,Spisok!$A$5:$AC$1630,21,0)</f>
        <v>0</v>
      </c>
      <c r="U459" s="10">
        <f>VLOOKUP(C459,Spisok!$A$5:$AC$1630,23,0)</f>
        <v>0</v>
      </c>
      <c r="V459" s="18">
        <f>VLOOKUP(C459,Spisok!$A$5:$AC$1630,25,0)</f>
        <v>0</v>
      </c>
      <c r="W459" s="16">
        <f>COUNTIFS(M459:V459,"&gt;0")</f>
        <v>0</v>
      </c>
    </row>
    <row r="460" spans="1:23" s="57" customFormat="1" ht="12.75" customHeight="1">
      <c r="A460" s="13">
        <v>456</v>
      </c>
      <c r="B460" s="13"/>
      <c r="C460" s="60" t="s">
        <v>769</v>
      </c>
      <c r="D460" s="60"/>
      <c r="E460" s="69">
        <f>VLOOKUP(C460,Spisok!$A$1:$AA$7829,5,0)</f>
        <v>1162.2604472651651</v>
      </c>
      <c r="F460" s="8">
        <f>VLOOKUP(C460,Spisok!$A$1:$AA$7829,2,0)</f>
        <v>0</v>
      </c>
      <c r="G460" s="44" t="str">
        <f>VLOOKUP(C460,Spisok!$A$1:$AA$7829,4,0)</f>
        <v>CAN</v>
      </c>
      <c r="H460" s="10">
        <v>8.4245937068344485</v>
      </c>
      <c r="I460" s="10">
        <v>2.9004004004004003</v>
      </c>
      <c r="J460" s="10">
        <v>0</v>
      </c>
      <c r="K460" s="10">
        <f>LARGE(M460:V460,1)+LARGE(M460:V460,2)+LARGE(M460:V460,3)+LARGE(M460:V460,4)+LARGE(M460:V460,5)</f>
        <v>0</v>
      </c>
      <c r="L460" s="5">
        <f>SUM(H460:K460)</f>
        <v>11.324994107234849</v>
      </c>
      <c r="M460" s="10">
        <f>VLOOKUP(C460,Spisok!$A$5:$AC$1630,7,0)</f>
        <v>0</v>
      </c>
      <c r="N460" s="10">
        <f>VLOOKUP(C460,Spisok!$A$5:$AC$1630,9,0)</f>
        <v>0</v>
      </c>
      <c r="O460" s="10">
        <f>VLOOKUP(C460,Spisok!$A$5:$AC$1630,11,0)</f>
        <v>0</v>
      </c>
      <c r="P460" s="10">
        <f>VLOOKUP(C460,Spisok!$A$5:$AC$1630,13,0)</f>
        <v>0</v>
      </c>
      <c r="Q460" s="10">
        <f>VLOOKUP(C460,Spisok!$A$5:$AC$1630,15,0)</f>
        <v>0</v>
      </c>
      <c r="R460" s="10">
        <f>VLOOKUP(C460,Spisok!$A$5:$AC$1630,17,0)</f>
        <v>0</v>
      </c>
      <c r="S460" s="10">
        <f>VLOOKUP(C460,Spisok!$A$5:$AC$1630,19,0)</f>
        <v>0</v>
      </c>
      <c r="T460" s="10">
        <f>VLOOKUP(C460,Spisok!$A$5:$AC$1630,21,0)</f>
        <v>0</v>
      </c>
      <c r="U460" s="10">
        <f>VLOOKUP(C460,Spisok!$A$5:$AC$1630,23,0)</f>
        <v>0</v>
      </c>
      <c r="V460" s="18">
        <f>VLOOKUP(C460,Spisok!$A$5:$AC$1630,25,0)</f>
        <v>0</v>
      </c>
      <c r="W460" s="16">
        <f>COUNTIFS(M460:V460,"&gt;0")</f>
        <v>0</v>
      </c>
    </row>
    <row r="461" spans="1:23" s="57" customFormat="1" ht="12.75" customHeight="1">
      <c r="A461" s="13">
        <v>457</v>
      </c>
      <c r="B461" s="13"/>
      <c r="C461" s="60" t="s">
        <v>927</v>
      </c>
      <c r="D461" s="60"/>
      <c r="E461" s="69">
        <f>VLOOKUP(C461,Spisok!$A$1:$AA$7829,5,0)</f>
        <v>1222.4685371561354</v>
      </c>
      <c r="F461" s="8">
        <f>VLOOKUP(C461,Spisok!$A$1:$AA$7829,2,0)</f>
        <v>0</v>
      </c>
      <c r="G461" s="8" t="str">
        <f>VLOOKUP(C461,Spisok!$A$1:$AA$7829,4,0)</f>
        <v>USA</v>
      </c>
      <c r="H461" s="10">
        <v>0</v>
      </c>
      <c r="I461" s="10">
        <v>11.305244638577973</v>
      </c>
      <c r="J461" s="10">
        <v>0</v>
      </c>
      <c r="K461" s="10">
        <f>LARGE(M461:V461,1)+LARGE(M461:V461,2)+LARGE(M461:V461,3)+LARGE(M461:V461,4)+LARGE(M461:V461,5)</f>
        <v>0</v>
      </c>
      <c r="L461" s="5">
        <f>SUM(H461:K461)</f>
        <v>11.305244638577973</v>
      </c>
      <c r="M461" s="10">
        <f>VLOOKUP(C461,Spisok!$A$5:$AC$1630,7,0)</f>
        <v>0</v>
      </c>
      <c r="N461" s="10">
        <f>VLOOKUP(C461,Spisok!$A$5:$AC$1630,9,0)</f>
        <v>0</v>
      </c>
      <c r="O461" s="10">
        <f>VLOOKUP(C461,Spisok!$A$5:$AC$1630,11,0)</f>
        <v>0</v>
      </c>
      <c r="P461" s="10">
        <f>VLOOKUP(C461,Spisok!$A$5:$AC$1630,13,0)</f>
        <v>0</v>
      </c>
      <c r="Q461" s="10">
        <f>VLOOKUP(C461,Spisok!$A$5:$AC$1630,15,0)</f>
        <v>0</v>
      </c>
      <c r="R461" s="10">
        <f>VLOOKUP(C461,Spisok!$A$5:$AC$1630,17,0)</f>
        <v>0</v>
      </c>
      <c r="S461" s="10">
        <f>VLOOKUP(C461,Spisok!$A$5:$AC$1630,19,0)</f>
        <v>0</v>
      </c>
      <c r="T461" s="10">
        <f>VLOOKUP(C461,Spisok!$A$5:$AC$1630,21,0)</f>
        <v>0</v>
      </c>
      <c r="U461" s="10">
        <f>VLOOKUP(C461,Spisok!$A$5:$AC$1630,23,0)</f>
        <v>0</v>
      </c>
      <c r="V461" s="18">
        <f>VLOOKUP(C461,Spisok!$A$5:$AC$1630,25,0)</f>
        <v>0</v>
      </c>
      <c r="W461" s="16">
        <f>COUNTIFS(M461:V461,"&gt;0")</f>
        <v>0</v>
      </c>
    </row>
    <row r="462" spans="1:23" s="57" customFormat="1" ht="12.75" customHeight="1">
      <c r="A462" s="13">
        <v>458</v>
      </c>
      <c r="B462" s="13"/>
      <c r="C462" s="46" t="s">
        <v>1000</v>
      </c>
      <c r="D462" s="46"/>
      <c r="E462" s="69">
        <f>VLOOKUP(C462,Spisok!$A$1:$AA$7829,5,0)</f>
        <v>1326</v>
      </c>
      <c r="F462" s="8">
        <f>VLOOKUP(C462,Spisok!$A$1:$AA$7829,2,0)</f>
        <v>0</v>
      </c>
      <c r="G462" s="44" t="str">
        <f>VLOOKUP(C462,Spisok!$A$1:$AA$7829,4,0)</f>
        <v>LAT</v>
      </c>
      <c r="H462" s="10">
        <v>11.134541001424717</v>
      </c>
      <c r="I462" s="10">
        <v>0</v>
      </c>
      <c r="J462" s="10">
        <v>0</v>
      </c>
      <c r="K462" s="10">
        <f>LARGE(M462:V462,1)+LARGE(M462:V462,2)+LARGE(M462:V462,3)+LARGE(M462:V462,4)+LARGE(M462:V462,5)</f>
        <v>0</v>
      </c>
      <c r="L462" s="5">
        <f>SUM(H462:K462)</f>
        <v>11.134541001424717</v>
      </c>
      <c r="M462" s="10">
        <f>VLOOKUP(C462,Spisok!$A$5:$AC$1630,7,0)</f>
        <v>0</v>
      </c>
      <c r="N462" s="10">
        <f>VLOOKUP(C462,Spisok!$A$5:$AC$1630,9,0)</f>
        <v>0</v>
      </c>
      <c r="O462" s="10">
        <f>VLOOKUP(C462,Spisok!$A$5:$AC$1630,11,0)</f>
        <v>0</v>
      </c>
      <c r="P462" s="10">
        <f>VLOOKUP(C462,Spisok!$A$5:$AC$1630,13,0)</f>
        <v>0</v>
      </c>
      <c r="Q462" s="10">
        <f>VLOOKUP(C462,Spisok!$A$5:$AC$1630,15,0)</f>
        <v>0</v>
      </c>
      <c r="R462" s="10">
        <f>VLOOKUP(C462,Spisok!$A$5:$AC$1630,17,0)</f>
        <v>0</v>
      </c>
      <c r="S462" s="10">
        <f>VLOOKUP(C462,Spisok!$A$5:$AC$1630,19,0)</f>
        <v>0</v>
      </c>
      <c r="T462" s="10">
        <f>VLOOKUP(C462,Spisok!$A$5:$AC$1630,21,0)</f>
        <v>0</v>
      </c>
      <c r="U462" s="10">
        <f>VLOOKUP(C462,Spisok!$A$5:$AC$1630,23,0)</f>
        <v>0</v>
      </c>
      <c r="V462" s="18">
        <f>VLOOKUP(C462,Spisok!$A$5:$AC$1630,25,0)</f>
        <v>0</v>
      </c>
      <c r="W462" s="16">
        <f>COUNTIFS(M462:V462,"&gt;0")</f>
        <v>0</v>
      </c>
    </row>
    <row r="463" spans="1:23" s="57" customFormat="1" ht="12.75" customHeight="1">
      <c r="A463" s="13">
        <v>459</v>
      </c>
      <c r="B463" s="13"/>
      <c r="C463" s="46" t="s">
        <v>971</v>
      </c>
      <c r="D463" s="46"/>
      <c r="E463" s="69">
        <f>VLOOKUP(C463,Spisok!$A$1:$AA$7829,5,0)</f>
        <v>1281</v>
      </c>
      <c r="F463" s="8">
        <f>VLOOKUP(C463,Spisok!$A$1:$AA$7829,2,0)</f>
        <v>0</v>
      </c>
      <c r="G463" s="44" t="str">
        <f>VLOOKUP(C463,Spisok!$A$1:$AA$7829,4,0)</f>
        <v>EST</v>
      </c>
      <c r="H463" s="10">
        <v>10.852377173620697</v>
      </c>
      <c r="I463" s="10">
        <v>0</v>
      </c>
      <c r="J463" s="10">
        <v>0</v>
      </c>
      <c r="K463" s="10">
        <f>LARGE(M463:V463,1)+LARGE(M463:V463,2)+LARGE(M463:V463,3)+LARGE(M463:V463,4)+LARGE(M463:V463,5)</f>
        <v>0</v>
      </c>
      <c r="L463" s="5">
        <f>SUM(H463:K463)</f>
        <v>10.852377173620697</v>
      </c>
      <c r="M463" s="10">
        <f>VLOOKUP(C463,Spisok!$A$5:$AC$1630,7,0)</f>
        <v>0</v>
      </c>
      <c r="N463" s="10">
        <f>VLOOKUP(C463,Spisok!$A$5:$AC$1630,9,0)</f>
        <v>0</v>
      </c>
      <c r="O463" s="10">
        <f>VLOOKUP(C463,Spisok!$A$5:$AC$1630,11,0)</f>
        <v>0</v>
      </c>
      <c r="P463" s="10">
        <f>VLOOKUP(C463,Spisok!$A$5:$AC$1630,13,0)</f>
        <v>0</v>
      </c>
      <c r="Q463" s="10">
        <f>VLOOKUP(C463,Spisok!$A$5:$AC$1630,15,0)</f>
        <v>0</v>
      </c>
      <c r="R463" s="10">
        <f>VLOOKUP(C463,Spisok!$A$5:$AC$1630,17,0)</f>
        <v>0</v>
      </c>
      <c r="S463" s="10">
        <f>VLOOKUP(C463,Spisok!$A$5:$AC$1630,19,0)</f>
        <v>0</v>
      </c>
      <c r="T463" s="10">
        <f>VLOOKUP(C463,Spisok!$A$5:$AC$1630,21,0)</f>
        <v>0</v>
      </c>
      <c r="U463" s="10">
        <f>VLOOKUP(C463,Spisok!$A$5:$AC$1630,23,0)</f>
        <v>0</v>
      </c>
      <c r="V463" s="18">
        <f>VLOOKUP(C463,Spisok!$A$5:$AC$1630,25,0)</f>
        <v>0</v>
      </c>
      <c r="W463" s="16">
        <f>COUNTIFS(M463:V463,"&gt;0")</f>
        <v>0</v>
      </c>
    </row>
    <row r="464" spans="1:23" s="57" customFormat="1" ht="12.75" customHeight="1">
      <c r="A464" s="13">
        <v>460</v>
      </c>
      <c r="B464" s="13"/>
      <c r="C464" s="46" t="s">
        <v>1132</v>
      </c>
      <c r="D464" s="46"/>
      <c r="E464" s="65">
        <f>VLOOKUP(C464,Spisok!$A$1:$AA$7829,5,0)</f>
        <v>1266</v>
      </c>
      <c r="F464" s="8">
        <f>VLOOKUP(C464,Spisok!$A$1:$AA$7829,2,0)</f>
        <v>0</v>
      </c>
      <c r="G464" s="44" t="str">
        <f>VLOOKUP(C464,Spisok!$A$1:$AA$7829,4,0)</f>
        <v>LAT</v>
      </c>
      <c r="H464" s="10"/>
      <c r="I464" s="10">
        <v>0.32915876616262557</v>
      </c>
      <c r="J464" s="10">
        <v>10.391076709266345</v>
      </c>
      <c r="K464" s="10">
        <f>LARGE(M464:V464,1)+LARGE(M464:V464,2)+LARGE(M464:V464,3)+LARGE(M464:V464,4)+LARGE(M464:V464,5)</f>
        <v>0</v>
      </c>
      <c r="L464" s="5">
        <f>SUM(H464:K464)</f>
        <v>10.720235475428971</v>
      </c>
      <c r="M464" s="10">
        <f>VLOOKUP(C464,Spisok!$A$5:$AC$1630,7,0)</f>
        <v>0</v>
      </c>
      <c r="N464" s="10">
        <f>VLOOKUP(C464,Spisok!$A$5:$AC$1630,9,0)</f>
        <v>0</v>
      </c>
      <c r="O464" s="10">
        <f>VLOOKUP(C464,Spisok!$A$5:$AC$1630,11,0)</f>
        <v>0</v>
      </c>
      <c r="P464" s="10">
        <f>VLOOKUP(C464,Spisok!$A$5:$AC$1630,13,0)</f>
        <v>0</v>
      </c>
      <c r="Q464" s="10">
        <f>VLOOKUP(C464,Spisok!$A$5:$AC$1630,15,0)</f>
        <v>0</v>
      </c>
      <c r="R464" s="10">
        <f>VLOOKUP(C464,Spisok!$A$5:$AC$1630,17,0)</f>
        <v>0</v>
      </c>
      <c r="S464" s="10">
        <f>VLOOKUP(C464,Spisok!$A$5:$AC$1630,19,0)</f>
        <v>0</v>
      </c>
      <c r="T464" s="10">
        <f>VLOOKUP(C464,Spisok!$A$5:$AC$1630,21,0)</f>
        <v>0</v>
      </c>
      <c r="U464" s="10">
        <f>VLOOKUP(C464,Spisok!$A$5:$AC$1630,23,0)</f>
        <v>0</v>
      </c>
      <c r="V464" s="18">
        <f>VLOOKUP(C464,Spisok!$A$5:$AC$1630,25,0)</f>
        <v>0</v>
      </c>
      <c r="W464" s="16">
        <f>COUNTIFS(M464:V464,"&gt;0")</f>
        <v>0</v>
      </c>
    </row>
    <row r="465" spans="1:23" s="57" customFormat="1" ht="12.75" customHeight="1">
      <c r="A465" s="13">
        <v>461</v>
      </c>
      <c r="B465" s="13"/>
      <c r="C465" s="46" t="s">
        <v>993</v>
      </c>
      <c r="D465" s="46"/>
      <c r="E465" s="69">
        <f>VLOOKUP(C465,Spisok!$A$1:$AA$7829,5,0)</f>
        <v>1311</v>
      </c>
      <c r="F465" s="8">
        <f>VLOOKUP(C465,Spisok!$A$1:$AA$7829,2,0)</f>
        <v>0</v>
      </c>
      <c r="G465" s="44" t="str">
        <f>VLOOKUP(C465,Spisok!$A$1:$AA$7829,4,0)</f>
        <v>LAT</v>
      </c>
      <c r="H465" s="10">
        <v>10.68149220023399</v>
      </c>
      <c r="I465" s="10">
        <v>0</v>
      </c>
      <c r="J465" s="10">
        <v>0</v>
      </c>
      <c r="K465" s="10">
        <f>LARGE(M465:V465,1)+LARGE(M465:V465,2)+LARGE(M465:V465,3)+LARGE(M465:V465,4)+LARGE(M465:V465,5)</f>
        <v>0</v>
      </c>
      <c r="L465" s="5">
        <f>SUM(H465:K465)</f>
        <v>10.68149220023399</v>
      </c>
      <c r="M465" s="10">
        <f>VLOOKUP(C465,Spisok!$A$5:$AC$1630,7,0)</f>
        <v>0</v>
      </c>
      <c r="N465" s="10">
        <f>VLOOKUP(C465,Spisok!$A$5:$AC$1630,9,0)</f>
        <v>0</v>
      </c>
      <c r="O465" s="10">
        <f>VLOOKUP(C465,Spisok!$A$5:$AC$1630,11,0)</f>
        <v>0</v>
      </c>
      <c r="P465" s="10">
        <f>VLOOKUP(C465,Spisok!$A$5:$AC$1630,13,0)</f>
        <v>0</v>
      </c>
      <c r="Q465" s="10">
        <f>VLOOKUP(C465,Spisok!$A$5:$AC$1630,15,0)</f>
        <v>0</v>
      </c>
      <c r="R465" s="10">
        <f>VLOOKUP(C465,Spisok!$A$5:$AC$1630,17,0)</f>
        <v>0</v>
      </c>
      <c r="S465" s="10">
        <f>VLOOKUP(C465,Spisok!$A$5:$AC$1630,19,0)</f>
        <v>0</v>
      </c>
      <c r="T465" s="10">
        <f>VLOOKUP(C465,Spisok!$A$5:$AC$1630,21,0)</f>
        <v>0</v>
      </c>
      <c r="U465" s="10">
        <f>VLOOKUP(C465,Spisok!$A$5:$AC$1630,23,0)</f>
        <v>0</v>
      </c>
      <c r="V465" s="18">
        <f>VLOOKUP(C465,Spisok!$A$5:$AC$1630,25,0)</f>
        <v>0</v>
      </c>
      <c r="W465" s="16">
        <f>COUNTIFS(M465:V465,"&gt;0")</f>
        <v>0</v>
      </c>
    </row>
    <row r="466" spans="1:23" s="57" customFormat="1" ht="12.75" customHeight="1">
      <c r="A466" s="13">
        <v>462</v>
      </c>
      <c r="B466" s="13"/>
      <c r="C466" s="46" t="s">
        <v>1002</v>
      </c>
      <c r="D466" s="46"/>
      <c r="E466" s="69">
        <f>VLOOKUP(C466,Spisok!$A$1:$AA$7829,5,0)</f>
        <v>1331.4505480065075</v>
      </c>
      <c r="F466" s="8">
        <f>VLOOKUP(C466,Spisok!$A$1:$AA$7829,2,0)</f>
        <v>0</v>
      </c>
      <c r="G466" s="44" t="str">
        <f>VLOOKUP(C466,Spisok!$A$1:$AA$7829,4,0)</f>
        <v>LAT</v>
      </c>
      <c r="H466" s="10">
        <v>10.604530221987096</v>
      </c>
      <c r="I466" s="10">
        <v>0</v>
      </c>
      <c r="J466" s="10">
        <v>0</v>
      </c>
      <c r="K466" s="10">
        <f>LARGE(M466:V466,1)+LARGE(M466:V466,2)+LARGE(M466:V466,3)+LARGE(M466:V466,4)+LARGE(M466:V466,5)</f>
        <v>0</v>
      </c>
      <c r="L466" s="5">
        <f>SUM(H466:K466)</f>
        <v>10.604530221987096</v>
      </c>
      <c r="M466" s="10">
        <f>VLOOKUP(C466,Spisok!$A$5:$AC$1630,7,0)</f>
        <v>0</v>
      </c>
      <c r="N466" s="10">
        <f>VLOOKUP(C466,Spisok!$A$5:$AC$1630,9,0)</f>
        <v>0</v>
      </c>
      <c r="O466" s="10">
        <f>VLOOKUP(C466,Spisok!$A$5:$AC$1630,11,0)</f>
        <v>0</v>
      </c>
      <c r="P466" s="10">
        <f>VLOOKUP(C466,Spisok!$A$5:$AC$1630,13,0)</f>
        <v>0</v>
      </c>
      <c r="Q466" s="10">
        <f>VLOOKUP(C466,Spisok!$A$5:$AC$1630,15,0)</f>
        <v>0</v>
      </c>
      <c r="R466" s="10">
        <f>VLOOKUP(C466,Spisok!$A$5:$AC$1630,17,0)</f>
        <v>0</v>
      </c>
      <c r="S466" s="10">
        <f>VLOOKUP(C466,Spisok!$A$5:$AC$1630,19,0)</f>
        <v>0</v>
      </c>
      <c r="T466" s="10">
        <f>VLOOKUP(C466,Spisok!$A$5:$AC$1630,21,0)</f>
        <v>0</v>
      </c>
      <c r="U466" s="10">
        <f>VLOOKUP(C466,Spisok!$A$5:$AC$1630,23,0)</f>
        <v>0</v>
      </c>
      <c r="V466" s="18">
        <f>VLOOKUP(C466,Spisok!$A$5:$AC$1630,25,0)</f>
        <v>0</v>
      </c>
      <c r="W466" s="16">
        <f>COUNTIFS(M466:V466,"&gt;0")</f>
        <v>0</v>
      </c>
    </row>
    <row r="467" spans="1:23" s="57" customFormat="1" ht="12.75" customHeight="1">
      <c r="A467" s="13">
        <v>463</v>
      </c>
      <c r="B467" s="13"/>
      <c r="C467" s="46" t="s">
        <v>1142</v>
      </c>
      <c r="D467" s="46"/>
      <c r="E467" s="69">
        <f>VLOOKUP(C467,Spisok!$A$1:$AA$7829,5,0)</f>
        <v>1246</v>
      </c>
      <c r="F467" s="8">
        <f>VLOOKUP(C467,Spisok!$A$1:$AA$7829,2,0)</f>
        <v>0</v>
      </c>
      <c r="G467" s="44" t="str">
        <f>VLOOKUP(C467,Spisok!$A$1:$AA$7829,4,0)</f>
        <v>LAT</v>
      </c>
      <c r="H467" s="10"/>
      <c r="I467" s="10">
        <v>10.486754595226346</v>
      </c>
      <c r="J467" s="10">
        <v>0</v>
      </c>
      <c r="K467" s="10">
        <f>LARGE(M467:V467,1)+LARGE(M467:V467,2)+LARGE(M467:V467,3)+LARGE(M467:V467,4)+LARGE(M467:V467,5)</f>
        <v>0</v>
      </c>
      <c r="L467" s="5">
        <f>SUM(H467:K467)</f>
        <v>10.486754595226346</v>
      </c>
      <c r="M467" s="10">
        <f>VLOOKUP(C467,Spisok!$A$5:$AC$1630,7,0)</f>
        <v>0</v>
      </c>
      <c r="N467" s="10">
        <f>VLOOKUP(C467,Spisok!$A$5:$AC$1630,9,0)</f>
        <v>0</v>
      </c>
      <c r="O467" s="10">
        <f>VLOOKUP(C467,Spisok!$A$5:$AC$1630,11,0)</f>
        <v>0</v>
      </c>
      <c r="P467" s="10">
        <f>VLOOKUP(C467,Spisok!$A$5:$AC$1630,13,0)</f>
        <v>0</v>
      </c>
      <c r="Q467" s="10">
        <f>VLOOKUP(C467,Spisok!$A$5:$AC$1630,15,0)</f>
        <v>0</v>
      </c>
      <c r="R467" s="10">
        <f>VLOOKUP(C467,Spisok!$A$5:$AC$1630,17,0)</f>
        <v>0</v>
      </c>
      <c r="S467" s="10">
        <f>VLOOKUP(C467,Spisok!$A$5:$AC$1630,19,0)</f>
        <v>0</v>
      </c>
      <c r="T467" s="10">
        <f>VLOOKUP(C467,Spisok!$A$5:$AC$1630,21,0)</f>
        <v>0</v>
      </c>
      <c r="U467" s="10">
        <f>VLOOKUP(C467,Spisok!$A$5:$AC$1630,23,0)</f>
        <v>0</v>
      </c>
      <c r="V467" s="18">
        <f>VLOOKUP(C467,Spisok!$A$5:$AC$1630,25,0)</f>
        <v>0</v>
      </c>
      <c r="W467" s="16">
        <f>COUNTIFS(M467:V467,"&gt;0")</f>
        <v>0</v>
      </c>
    </row>
    <row r="468" spans="1:23" s="57" customFormat="1" ht="12.75" customHeight="1">
      <c r="A468" s="13">
        <v>464</v>
      </c>
      <c r="B468" s="13"/>
      <c r="C468" s="46" t="s">
        <v>1211</v>
      </c>
      <c r="D468" s="46"/>
      <c r="E468" s="65">
        <f>VLOOKUP(C468,Spisok!$A$1:$AA$7829,5,0)</f>
        <v>1212.8557257343889</v>
      </c>
      <c r="F468" s="8">
        <f>VLOOKUP(C468,Spisok!$A$1:$AA$7829,2,0)</f>
        <v>0</v>
      </c>
      <c r="G468" s="44" t="str">
        <f>VLOOKUP(C468,Spisok!$A$1:$AA$7829,4,0)</f>
        <v>LAT</v>
      </c>
      <c r="H468" s="10"/>
      <c r="I468" s="10"/>
      <c r="J468" s="10">
        <v>10.347295826226997</v>
      </c>
      <c r="K468" s="10">
        <f>LARGE(M468:V468,1)+LARGE(M468:V468,2)+LARGE(M468:V468,3)+LARGE(M468:V468,4)+LARGE(M468:V468,5)</f>
        <v>0</v>
      </c>
      <c r="L468" s="5">
        <f>SUM(H468:K468)</f>
        <v>10.347295826226997</v>
      </c>
      <c r="M468" s="10">
        <f>VLOOKUP(C468,Spisok!$A$5:$AC$1630,7,0)</f>
        <v>0</v>
      </c>
      <c r="N468" s="10">
        <f>VLOOKUP(C468,Spisok!$A$5:$AC$1630,9,0)</f>
        <v>0</v>
      </c>
      <c r="O468" s="10">
        <f>VLOOKUP(C468,Spisok!$A$5:$AC$1630,11,0)</f>
        <v>0</v>
      </c>
      <c r="P468" s="10">
        <f>VLOOKUP(C468,Spisok!$A$5:$AC$1630,13,0)</f>
        <v>0</v>
      </c>
      <c r="Q468" s="10">
        <f>VLOOKUP(C468,Spisok!$A$5:$AC$1630,15,0)</f>
        <v>0</v>
      </c>
      <c r="R468" s="10">
        <f>VLOOKUP(C468,Spisok!$A$5:$AC$1630,17,0)</f>
        <v>0</v>
      </c>
      <c r="S468" s="10">
        <f>VLOOKUP(C468,Spisok!$A$5:$AC$1630,19,0)</f>
        <v>0</v>
      </c>
      <c r="T468" s="10">
        <f>VLOOKUP(C468,Spisok!$A$5:$AC$1630,21,0)</f>
        <v>0</v>
      </c>
      <c r="U468" s="10">
        <f>VLOOKUP(C468,Spisok!$A$5:$AC$1630,23,0)</f>
        <v>0</v>
      </c>
      <c r="V468" s="18">
        <f>VLOOKUP(C468,Spisok!$A$5:$AC$1630,25,0)</f>
        <v>0</v>
      </c>
      <c r="W468" s="16">
        <f>COUNTIFS(M468:V468,"&gt;0")</f>
        <v>0</v>
      </c>
    </row>
    <row r="469" spans="1:23" s="57" customFormat="1" ht="12.75" customHeight="1">
      <c r="A469" s="13">
        <v>465</v>
      </c>
      <c r="B469" s="13"/>
      <c r="C469" s="46" t="s">
        <v>1062</v>
      </c>
      <c r="D469" s="46"/>
      <c r="E469" s="69">
        <f>VLOOKUP(C469,Spisok!$A$1:$AA$7829,5,0)</f>
        <v>1237</v>
      </c>
      <c r="F469" s="8">
        <f>VLOOKUP(C469,Spisok!$A$1:$AA$7829,2,0)</f>
        <v>0</v>
      </c>
      <c r="G469" s="44" t="str">
        <f>VLOOKUP(C469,Spisok!$A$1:$AA$7829,4,0)</f>
        <v>LAT</v>
      </c>
      <c r="H469" s="10">
        <v>10.340112593369927</v>
      </c>
      <c r="I469" s="10">
        <v>0</v>
      </c>
      <c r="J469" s="10">
        <v>0</v>
      </c>
      <c r="K469" s="10">
        <f>LARGE(M469:V469,1)+LARGE(M469:V469,2)+LARGE(M469:V469,3)+LARGE(M469:V469,4)+LARGE(M469:V469,5)</f>
        <v>0</v>
      </c>
      <c r="L469" s="5">
        <f>SUM(H469:K469)</f>
        <v>10.340112593369927</v>
      </c>
      <c r="M469" s="10">
        <f>VLOOKUP(C469,Spisok!$A$5:$AC$1630,7,0)</f>
        <v>0</v>
      </c>
      <c r="N469" s="10">
        <f>VLOOKUP(C469,Spisok!$A$5:$AC$1630,9,0)</f>
        <v>0</v>
      </c>
      <c r="O469" s="10">
        <f>VLOOKUP(C469,Spisok!$A$5:$AC$1630,11,0)</f>
        <v>0</v>
      </c>
      <c r="P469" s="10">
        <f>VLOOKUP(C469,Spisok!$A$5:$AC$1630,13,0)</f>
        <v>0</v>
      </c>
      <c r="Q469" s="10">
        <f>VLOOKUP(C469,Spisok!$A$5:$AC$1630,15,0)</f>
        <v>0</v>
      </c>
      <c r="R469" s="10">
        <f>VLOOKUP(C469,Spisok!$A$5:$AC$1630,17,0)</f>
        <v>0</v>
      </c>
      <c r="S469" s="10">
        <f>VLOOKUP(C469,Spisok!$A$5:$AC$1630,19,0)</f>
        <v>0</v>
      </c>
      <c r="T469" s="10">
        <f>VLOOKUP(C469,Spisok!$A$5:$AC$1630,21,0)</f>
        <v>0</v>
      </c>
      <c r="U469" s="10">
        <f>VLOOKUP(C469,Spisok!$A$5:$AC$1630,23,0)</f>
        <v>0</v>
      </c>
      <c r="V469" s="18">
        <f>VLOOKUP(C469,Spisok!$A$5:$AC$1630,25,0)</f>
        <v>0</v>
      </c>
      <c r="W469" s="16">
        <f>COUNTIFS(M469:V469,"&gt;0")</f>
        <v>0</v>
      </c>
    </row>
    <row r="470" spans="1:23" s="57" customFormat="1" ht="12.75" customHeight="1">
      <c r="A470" s="13">
        <v>466</v>
      </c>
      <c r="B470" s="13"/>
      <c r="C470" s="60" t="s">
        <v>391</v>
      </c>
      <c r="D470" s="60" t="s">
        <v>398</v>
      </c>
      <c r="E470" s="69">
        <f>VLOOKUP(C470,Spisok!$A$1:$AA$7829,5,0)</f>
        <v>1400.8108476230389</v>
      </c>
      <c r="F470" s="8">
        <f>VLOOKUP(C470,Spisok!$A$1:$AA$7829,2,0)</f>
        <v>0</v>
      </c>
      <c r="G470" s="44" t="str">
        <f>VLOOKUP(C470,Spisok!$A$1:$AA$7829,4,0)</f>
        <v>USA</v>
      </c>
      <c r="H470" s="10">
        <v>10.26660188142708</v>
      </c>
      <c r="I470" s="10">
        <v>0</v>
      </c>
      <c r="J470" s="10">
        <v>0</v>
      </c>
      <c r="K470" s="10">
        <f>LARGE(M470:V470,1)+LARGE(M470:V470,2)+LARGE(M470:V470,3)+LARGE(M470:V470,4)+LARGE(M470:V470,5)</f>
        <v>0</v>
      </c>
      <c r="L470" s="5">
        <f>SUM(H470:K470)</f>
        <v>10.26660188142708</v>
      </c>
      <c r="M470" s="10">
        <f>VLOOKUP(C470,Spisok!$A$5:$AC$1630,7,0)</f>
        <v>0</v>
      </c>
      <c r="N470" s="10">
        <f>VLOOKUP(C470,Spisok!$A$5:$AC$1630,9,0)</f>
        <v>0</v>
      </c>
      <c r="O470" s="10">
        <f>VLOOKUP(C470,Spisok!$A$5:$AC$1630,11,0)</f>
        <v>0</v>
      </c>
      <c r="P470" s="10">
        <f>VLOOKUP(C470,Spisok!$A$5:$AC$1630,13,0)</f>
        <v>0</v>
      </c>
      <c r="Q470" s="10">
        <f>VLOOKUP(C470,Spisok!$A$5:$AC$1630,15,0)</f>
        <v>0</v>
      </c>
      <c r="R470" s="10">
        <f>VLOOKUP(C470,Spisok!$A$5:$AC$1630,17,0)</f>
        <v>0</v>
      </c>
      <c r="S470" s="10">
        <f>VLOOKUP(C470,Spisok!$A$5:$AC$1630,19,0)</f>
        <v>0</v>
      </c>
      <c r="T470" s="10">
        <f>VLOOKUP(C470,Spisok!$A$5:$AC$1630,21,0)</f>
        <v>0</v>
      </c>
      <c r="U470" s="10">
        <f>VLOOKUP(C470,Spisok!$A$5:$AC$1630,23,0)</f>
        <v>0</v>
      </c>
      <c r="V470" s="18">
        <f>VLOOKUP(C470,Spisok!$A$5:$AC$1630,25,0)</f>
        <v>0</v>
      </c>
      <c r="W470" s="16">
        <f>COUNTIFS(M470:V470,"&gt;0")</f>
        <v>0</v>
      </c>
    </row>
    <row r="471" spans="1:23" s="57" customFormat="1" ht="12.75" customHeight="1">
      <c r="A471" s="13">
        <v>467</v>
      </c>
      <c r="B471" s="13"/>
      <c r="C471" s="60" t="s">
        <v>1050</v>
      </c>
      <c r="D471" s="60"/>
      <c r="E471" s="65">
        <f>VLOOKUP(C471,Spisok!$A$1:$AA$7829,5,0)</f>
        <v>1232.5259563336476</v>
      </c>
      <c r="F471" s="8">
        <f>VLOOKUP(C471,Spisok!$A$1:$AA$7829,2,0)</f>
        <v>0</v>
      </c>
      <c r="G471" s="8" t="str">
        <f>VLOOKUP(C471,Spisok!$A$1:$AA$7829,4,0)</f>
        <v>POL</v>
      </c>
      <c r="H471" s="10">
        <v>3.4190180323273855</v>
      </c>
      <c r="I471" s="10">
        <v>5.6240469796820776</v>
      </c>
      <c r="J471" s="10">
        <v>1.0332315844036166</v>
      </c>
      <c r="K471" s="10">
        <f>LARGE(M471:V471,1)+LARGE(M471:V471,2)+LARGE(M471:V471,3)+LARGE(M471:V471,4)+LARGE(M471:V471,5)</f>
        <v>0</v>
      </c>
      <c r="L471" s="5">
        <f>SUM(H471:K471)</f>
        <v>10.07629659641308</v>
      </c>
      <c r="M471" s="10">
        <f>VLOOKUP(C471,Spisok!$A$5:$AC$1630,7,0)</f>
        <v>0</v>
      </c>
      <c r="N471" s="10">
        <f>VLOOKUP(C471,Spisok!$A$5:$AC$1630,9,0)</f>
        <v>0</v>
      </c>
      <c r="O471" s="10">
        <f>VLOOKUP(C471,Spisok!$A$5:$AC$1630,11,0)</f>
        <v>0</v>
      </c>
      <c r="P471" s="10">
        <f>VLOOKUP(C471,Spisok!$A$5:$AC$1630,13,0)</f>
        <v>0</v>
      </c>
      <c r="Q471" s="10">
        <f>VLOOKUP(C471,Spisok!$A$5:$AC$1630,15,0)</f>
        <v>0</v>
      </c>
      <c r="R471" s="10">
        <f>VLOOKUP(C471,Spisok!$A$5:$AC$1630,17,0)</f>
        <v>0</v>
      </c>
      <c r="S471" s="10">
        <f>VLOOKUP(C471,Spisok!$A$5:$AC$1630,19,0)</f>
        <v>0</v>
      </c>
      <c r="T471" s="10">
        <f>VLOOKUP(C471,Spisok!$A$5:$AC$1630,21,0)</f>
        <v>0</v>
      </c>
      <c r="U471" s="10">
        <f>VLOOKUP(C471,Spisok!$A$5:$AC$1630,23,0)</f>
        <v>0</v>
      </c>
      <c r="V471" s="18">
        <f>VLOOKUP(C471,Spisok!$A$5:$AC$1630,25,0)</f>
        <v>0</v>
      </c>
      <c r="W471" s="16">
        <f>COUNTIFS(M471:V471,"&gt;0")</f>
        <v>0</v>
      </c>
    </row>
    <row r="472" spans="1:23" s="57" customFormat="1" ht="12.75" customHeight="1">
      <c r="A472" s="13">
        <v>468</v>
      </c>
      <c r="B472" s="13"/>
      <c r="C472" s="46" t="s">
        <v>1205</v>
      </c>
      <c r="D472" s="46"/>
      <c r="E472" s="65">
        <f>VLOOKUP(C472,Spisok!$A$1:$AA$7829,5,0)</f>
        <v>1268</v>
      </c>
      <c r="F472" s="8">
        <f>VLOOKUP(C472,Spisok!$A$1:$AA$7829,2,0)</f>
        <v>0</v>
      </c>
      <c r="G472" s="44" t="str">
        <f>VLOOKUP(C472,Spisok!$A$1:$AA$7829,4,0)</f>
        <v>LAT</v>
      </c>
      <c r="H472" s="10"/>
      <c r="I472" s="10"/>
      <c r="J472" s="10">
        <v>9.7093339132049756</v>
      </c>
      <c r="K472" s="10">
        <f>LARGE(M472:V472,1)+LARGE(M472:V472,2)+LARGE(M472:V472,3)+LARGE(M472:V472,4)+LARGE(M472:V472,5)</f>
        <v>0</v>
      </c>
      <c r="L472" s="5">
        <f>SUM(H472:K472)</f>
        <v>9.7093339132049756</v>
      </c>
      <c r="M472" s="10">
        <f>VLOOKUP(C472,Spisok!$A$5:$AC$1630,7,0)</f>
        <v>0</v>
      </c>
      <c r="N472" s="10">
        <f>VLOOKUP(C472,Spisok!$A$5:$AC$1630,9,0)</f>
        <v>0</v>
      </c>
      <c r="O472" s="10">
        <f>VLOOKUP(C472,Spisok!$A$5:$AC$1630,11,0)</f>
        <v>0</v>
      </c>
      <c r="P472" s="10">
        <f>VLOOKUP(C472,Spisok!$A$5:$AC$1630,13,0)</f>
        <v>0</v>
      </c>
      <c r="Q472" s="10">
        <f>VLOOKUP(C472,Spisok!$A$5:$AC$1630,15,0)</f>
        <v>0</v>
      </c>
      <c r="R472" s="10">
        <f>VLOOKUP(C472,Spisok!$A$5:$AC$1630,17,0)</f>
        <v>0</v>
      </c>
      <c r="S472" s="10">
        <f>VLOOKUP(C472,Spisok!$A$5:$AC$1630,19,0)</f>
        <v>0</v>
      </c>
      <c r="T472" s="10">
        <f>VLOOKUP(C472,Spisok!$A$5:$AC$1630,21,0)</f>
        <v>0</v>
      </c>
      <c r="U472" s="10">
        <f>VLOOKUP(C472,Spisok!$A$5:$AC$1630,23,0)</f>
        <v>0</v>
      </c>
      <c r="V472" s="18">
        <f>VLOOKUP(C472,Spisok!$A$5:$AC$1630,25,0)</f>
        <v>0</v>
      </c>
      <c r="W472" s="16">
        <f>COUNTIFS(M472:V472,"&gt;0")</f>
        <v>0</v>
      </c>
    </row>
    <row r="473" spans="1:23" s="57" customFormat="1" ht="12.75" customHeight="1">
      <c r="A473" s="13">
        <v>469</v>
      </c>
      <c r="B473" s="13"/>
      <c r="C473" s="46" t="s">
        <v>1079</v>
      </c>
      <c r="D473" s="46"/>
      <c r="E473" s="69">
        <f>VLOOKUP(C473,Spisok!$A$1:$AA$7829,5,0)</f>
        <v>1185</v>
      </c>
      <c r="F473" s="8">
        <f>VLOOKUP(C473,Spisok!$A$1:$AA$7829,2,0)</f>
        <v>0</v>
      </c>
      <c r="G473" s="44" t="str">
        <f>VLOOKUP(C473,Spisok!$A$1:$AA$7829,4,0)</f>
        <v>GBR</v>
      </c>
      <c r="H473" s="10">
        <v>9.7011385199240987</v>
      </c>
      <c r="I473" s="10">
        <v>0</v>
      </c>
      <c r="J473" s="10">
        <v>0</v>
      </c>
      <c r="K473" s="10">
        <f>LARGE(M473:V473,1)+LARGE(M473:V473,2)+LARGE(M473:V473,3)+LARGE(M473:V473,4)+LARGE(M473:V473,5)</f>
        <v>0</v>
      </c>
      <c r="L473" s="5">
        <f>SUM(H473:K473)</f>
        <v>9.7011385199240987</v>
      </c>
      <c r="M473" s="10">
        <f>VLOOKUP(C473,Spisok!$A$5:$AC$1630,7,0)</f>
        <v>0</v>
      </c>
      <c r="N473" s="10">
        <f>VLOOKUP(C473,Spisok!$A$5:$AC$1630,9,0)</f>
        <v>0</v>
      </c>
      <c r="O473" s="10">
        <f>VLOOKUP(C473,Spisok!$A$5:$AC$1630,11,0)</f>
        <v>0</v>
      </c>
      <c r="P473" s="10">
        <f>VLOOKUP(C473,Spisok!$A$5:$AC$1630,13,0)</f>
        <v>0</v>
      </c>
      <c r="Q473" s="10">
        <f>VLOOKUP(C473,Spisok!$A$5:$AC$1630,15,0)</f>
        <v>0</v>
      </c>
      <c r="R473" s="10">
        <f>VLOOKUP(C473,Spisok!$A$5:$AC$1630,17,0)</f>
        <v>0</v>
      </c>
      <c r="S473" s="10">
        <f>VLOOKUP(C473,Spisok!$A$5:$AC$1630,19,0)</f>
        <v>0</v>
      </c>
      <c r="T473" s="10">
        <f>VLOOKUP(C473,Spisok!$A$5:$AC$1630,21,0)</f>
        <v>0</v>
      </c>
      <c r="U473" s="10">
        <f>VLOOKUP(C473,Spisok!$A$5:$AC$1630,23,0)</f>
        <v>0</v>
      </c>
      <c r="V473" s="18">
        <f>VLOOKUP(C473,Spisok!$A$5:$AC$1630,25,0)</f>
        <v>0</v>
      </c>
      <c r="W473" s="16">
        <f>COUNTIFS(M473:V473,"&gt;0")</f>
        <v>0</v>
      </c>
    </row>
    <row r="474" spans="1:23" s="57" customFormat="1" ht="12.75" customHeight="1">
      <c r="A474" s="13">
        <v>470</v>
      </c>
      <c r="B474" s="13"/>
      <c r="C474" s="46" t="s">
        <v>1194</v>
      </c>
      <c r="D474" s="46"/>
      <c r="E474" s="65">
        <f>VLOOKUP(C474,Spisok!$A$1:$AA$7829,5,0)</f>
        <v>1246.069895009826</v>
      </c>
      <c r="F474" s="8">
        <f>VLOOKUP(C474,Spisok!$A$1:$AA$7829,2,0)</f>
        <v>0</v>
      </c>
      <c r="G474" s="44" t="str">
        <f>VLOOKUP(C474,Spisok!$A$1:$AA$7829,4,0)</f>
        <v>EST</v>
      </c>
      <c r="H474" s="10"/>
      <c r="I474" s="10"/>
      <c r="J474" s="10">
        <v>9.5238095238095255</v>
      </c>
      <c r="K474" s="10">
        <f>LARGE(M474:V474,1)+LARGE(M474:V474,2)+LARGE(M474:V474,3)+LARGE(M474:V474,4)+LARGE(M474:V474,5)</f>
        <v>0</v>
      </c>
      <c r="L474" s="5">
        <f>SUM(H474:K474)</f>
        <v>9.5238095238095255</v>
      </c>
      <c r="M474" s="10">
        <f>VLOOKUP(C474,Spisok!$A$5:$AC$1630,7,0)</f>
        <v>0</v>
      </c>
      <c r="N474" s="10">
        <f>VLOOKUP(C474,Spisok!$A$5:$AC$1630,9,0)</f>
        <v>0</v>
      </c>
      <c r="O474" s="10">
        <f>VLOOKUP(C474,Spisok!$A$5:$AC$1630,11,0)</f>
        <v>0</v>
      </c>
      <c r="P474" s="10">
        <f>VLOOKUP(C474,Spisok!$A$5:$AC$1630,13,0)</f>
        <v>0</v>
      </c>
      <c r="Q474" s="10">
        <f>VLOOKUP(C474,Spisok!$A$5:$AC$1630,15,0)</f>
        <v>0</v>
      </c>
      <c r="R474" s="10">
        <f>VLOOKUP(C474,Spisok!$A$5:$AC$1630,17,0)</f>
        <v>0</v>
      </c>
      <c r="S474" s="10">
        <f>VLOOKUP(C474,Spisok!$A$5:$AC$1630,19,0)</f>
        <v>0</v>
      </c>
      <c r="T474" s="10">
        <f>VLOOKUP(C474,Spisok!$A$5:$AC$1630,21,0)</f>
        <v>0</v>
      </c>
      <c r="U474" s="10">
        <f>VLOOKUP(C474,Spisok!$A$5:$AC$1630,23,0)</f>
        <v>0</v>
      </c>
      <c r="V474" s="18">
        <f>VLOOKUP(C474,Spisok!$A$5:$AC$1630,25,0)</f>
        <v>0</v>
      </c>
      <c r="W474" s="16">
        <f>COUNTIFS(M474:V474,"&gt;0")</f>
        <v>0</v>
      </c>
    </row>
    <row r="475" spans="1:23" s="57" customFormat="1" ht="12.75" customHeight="1">
      <c r="A475" s="13">
        <v>471</v>
      </c>
      <c r="B475" s="13"/>
      <c r="C475" s="60" t="s">
        <v>586</v>
      </c>
      <c r="D475" s="60" t="s">
        <v>634</v>
      </c>
      <c r="E475" s="69">
        <f>VLOOKUP(C475,Spisok!$A$1:$AA$7829,5,0)</f>
        <v>1585.7979754188541</v>
      </c>
      <c r="F475" s="8">
        <f>VLOOKUP(C475,Spisok!$A$1:$AA$7829,2,0)</f>
        <v>0</v>
      </c>
      <c r="G475" s="44" t="str">
        <f>VLOOKUP(C475,Spisok!$A$1:$AA$7829,4,0)</f>
        <v>LAT</v>
      </c>
      <c r="H475" s="10">
        <v>9.4195584175991929</v>
      </c>
      <c r="I475" s="10">
        <v>0</v>
      </c>
      <c r="J475" s="10">
        <v>0</v>
      </c>
      <c r="K475" s="10">
        <f>LARGE(M475:V475,1)+LARGE(M475:V475,2)+LARGE(M475:V475,3)+LARGE(M475:V475,4)+LARGE(M475:V475,5)</f>
        <v>0</v>
      </c>
      <c r="L475" s="5">
        <f>SUM(H475:K475)</f>
        <v>9.4195584175991929</v>
      </c>
      <c r="M475" s="10">
        <f>VLOOKUP(C475,Spisok!$A$5:$AC$1630,7,0)</f>
        <v>0</v>
      </c>
      <c r="N475" s="10">
        <f>VLOOKUP(C475,Spisok!$A$5:$AC$1630,9,0)</f>
        <v>0</v>
      </c>
      <c r="O475" s="10">
        <f>VLOOKUP(C475,Spisok!$A$5:$AC$1630,11,0)</f>
        <v>0</v>
      </c>
      <c r="P475" s="10">
        <f>VLOOKUP(C475,Spisok!$A$5:$AC$1630,13,0)</f>
        <v>0</v>
      </c>
      <c r="Q475" s="10">
        <f>VLOOKUP(C475,Spisok!$A$5:$AC$1630,15,0)</f>
        <v>0</v>
      </c>
      <c r="R475" s="10">
        <f>VLOOKUP(C475,Spisok!$A$5:$AC$1630,17,0)</f>
        <v>0</v>
      </c>
      <c r="S475" s="10">
        <f>VLOOKUP(C475,Spisok!$A$5:$AC$1630,19,0)</f>
        <v>0</v>
      </c>
      <c r="T475" s="10">
        <f>VLOOKUP(C475,Spisok!$A$5:$AC$1630,21,0)</f>
        <v>0</v>
      </c>
      <c r="U475" s="10">
        <f>VLOOKUP(C475,Spisok!$A$5:$AC$1630,23,0)</f>
        <v>0</v>
      </c>
      <c r="V475" s="18">
        <f>VLOOKUP(C475,Spisok!$A$5:$AC$1630,25,0)</f>
        <v>0</v>
      </c>
      <c r="W475" s="16">
        <f>COUNTIFS(M475:V475,"&gt;0")</f>
        <v>0</v>
      </c>
    </row>
    <row r="476" spans="1:23" s="57" customFormat="1" ht="12.75" customHeight="1">
      <c r="A476" s="13">
        <v>472</v>
      </c>
      <c r="B476" s="13"/>
      <c r="C476" s="46" t="s">
        <v>1028</v>
      </c>
      <c r="D476" s="46"/>
      <c r="E476" s="65">
        <f>VLOOKUP(C476,Spisok!$A$1:$AA$7829,5,0)</f>
        <v>1164.7962779931627</v>
      </c>
      <c r="F476" s="8">
        <f>VLOOKUP(C476,Spisok!$A$1:$AA$7829,2,0)</f>
        <v>0</v>
      </c>
      <c r="G476" s="44" t="str">
        <f>VLOOKUP(C476,Spisok!$A$1:$AA$7829,4,0)</f>
        <v>USA</v>
      </c>
      <c r="H476" s="10">
        <v>1.1280115322210518</v>
      </c>
      <c r="I476" s="10">
        <v>0</v>
      </c>
      <c r="J476" s="10">
        <v>8.254536161512906</v>
      </c>
      <c r="K476" s="10">
        <f>LARGE(M476:V476,1)+LARGE(M476:V476,2)+LARGE(M476:V476,3)+LARGE(M476:V476,4)+LARGE(M476:V476,5)</f>
        <v>0</v>
      </c>
      <c r="L476" s="5">
        <f>SUM(H476:K476)</f>
        <v>9.382547693733958</v>
      </c>
      <c r="M476" s="10">
        <f>VLOOKUP(C476,Spisok!$A$5:$AC$1630,7,0)</f>
        <v>0</v>
      </c>
      <c r="N476" s="10">
        <f>VLOOKUP(C476,Spisok!$A$5:$AC$1630,9,0)</f>
        <v>0</v>
      </c>
      <c r="O476" s="10">
        <f>VLOOKUP(C476,Spisok!$A$5:$AC$1630,11,0)</f>
        <v>0</v>
      </c>
      <c r="P476" s="10">
        <f>VLOOKUP(C476,Spisok!$A$5:$AC$1630,13,0)</f>
        <v>0</v>
      </c>
      <c r="Q476" s="10">
        <f>VLOOKUP(C476,Spisok!$A$5:$AC$1630,15,0)</f>
        <v>0</v>
      </c>
      <c r="R476" s="10">
        <f>VLOOKUP(C476,Spisok!$A$5:$AC$1630,17,0)</f>
        <v>0</v>
      </c>
      <c r="S476" s="10">
        <f>VLOOKUP(C476,Spisok!$A$5:$AC$1630,19,0)</f>
        <v>0</v>
      </c>
      <c r="T476" s="10">
        <f>VLOOKUP(C476,Spisok!$A$5:$AC$1630,21,0)</f>
        <v>0</v>
      </c>
      <c r="U476" s="10">
        <f>VLOOKUP(C476,Spisok!$A$5:$AC$1630,23,0)</f>
        <v>0</v>
      </c>
      <c r="V476" s="18">
        <f>VLOOKUP(C476,Spisok!$A$5:$AC$1630,25,0)</f>
        <v>0</v>
      </c>
      <c r="W476" s="16">
        <f>COUNTIFS(M476:V476,"&gt;0")</f>
        <v>0</v>
      </c>
    </row>
    <row r="477" spans="1:23" s="57" customFormat="1" ht="12.75" customHeight="1">
      <c r="A477" s="13">
        <v>473</v>
      </c>
      <c r="B477" s="13"/>
      <c r="C477" s="60" t="s">
        <v>341</v>
      </c>
      <c r="D477" s="60" t="s">
        <v>348</v>
      </c>
      <c r="E477" s="69">
        <f>VLOOKUP(C477,Spisok!$A$1:$AA$7829,5,0)</f>
        <v>1325.8547092567903</v>
      </c>
      <c r="F477" s="8">
        <f>VLOOKUP(C477,Spisok!$A$1:$AA$7829,2,0)</f>
        <v>0</v>
      </c>
      <c r="G477" s="44" t="str">
        <f>VLOOKUP(C477,Spisok!$A$1:$AA$7829,4,0)</f>
        <v>EST</v>
      </c>
      <c r="H477" s="10">
        <v>4.7109674304124356</v>
      </c>
      <c r="I477" s="10">
        <v>4.6028188130797645</v>
      </c>
      <c r="J477" s="10">
        <v>0</v>
      </c>
      <c r="K477" s="10">
        <f>LARGE(M477:V477,1)+LARGE(M477:V477,2)+LARGE(M477:V477,3)+LARGE(M477:V477,4)+LARGE(M477:V477,5)</f>
        <v>0</v>
      </c>
      <c r="L477" s="5">
        <f>SUM(H477:K477)</f>
        <v>9.3137862434921992</v>
      </c>
      <c r="M477" s="10">
        <f>VLOOKUP(C477,Spisok!$A$5:$AC$1630,7,0)</f>
        <v>0</v>
      </c>
      <c r="N477" s="10">
        <f>VLOOKUP(C477,Spisok!$A$5:$AC$1630,9,0)</f>
        <v>0</v>
      </c>
      <c r="O477" s="10">
        <f>VLOOKUP(C477,Spisok!$A$5:$AC$1630,11,0)</f>
        <v>0</v>
      </c>
      <c r="P477" s="10">
        <f>VLOOKUP(C477,Spisok!$A$5:$AC$1630,13,0)</f>
        <v>0</v>
      </c>
      <c r="Q477" s="10">
        <f>VLOOKUP(C477,Spisok!$A$5:$AC$1630,15,0)</f>
        <v>0</v>
      </c>
      <c r="R477" s="10">
        <f>VLOOKUP(C477,Spisok!$A$5:$AC$1630,17,0)</f>
        <v>0</v>
      </c>
      <c r="S477" s="10">
        <f>VLOOKUP(C477,Spisok!$A$5:$AC$1630,19,0)</f>
        <v>0</v>
      </c>
      <c r="T477" s="10">
        <f>VLOOKUP(C477,Spisok!$A$5:$AC$1630,21,0)</f>
        <v>0</v>
      </c>
      <c r="U477" s="10">
        <f>VLOOKUP(C477,Spisok!$A$5:$AC$1630,23,0)</f>
        <v>0</v>
      </c>
      <c r="V477" s="18">
        <f>VLOOKUP(C477,Spisok!$A$5:$AC$1630,25,0)</f>
        <v>0</v>
      </c>
      <c r="W477" s="16">
        <f>COUNTIFS(M477:V477,"&gt;0")</f>
        <v>0</v>
      </c>
    </row>
    <row r="478" spans="1:23" s="57" customFormat="1" ht="12.75" customHeight="1">
      <c r="A478" s="13">
        <v>474</v>
      </c>
      <c r="B478" s="13"/>
      <c r="C478" s="46" t="s">
        <v>697</v>
      </c>
      <c r="D478" s="46"/>
      <c r="E478" s="65">
        <f>VLOOKUP(C478,Spisok!$A$1:$AA$7829,5,0)</f>
        <v>1479.2879807587472</v>
      </c>
      <c r="F478" s="8">
        <f>VLOOKUP(C478,Spisok!$A$1:$AA$7829,2,0)</f>
        <v>0</v>
      </c>
      <c r="G478" s="44" t="str">
        <f>VLOOKUP(C478,Spisok!$A$1:$AA$7829,4,0)</f>
        <v>LAT</v>
      </c>
      <c r="H478" s="10"/>
      <c r="I478" s="10"/>
      <c r="J478" s="10">
        <v>8.8458823319155027</v>
      </c>
      <c r="K478" s="10">
        <f>LARGE(M478:V478,1)+LARGE(M478:V478,2)+LARGE(M478:V478,3)+LARGE(M478:V478,4)+LARGE(M478:V478,5)</f>
        <v>0</v>
      </c>
      <c r="L478" s="5">
        <f>SUM(H478:K478)</f>
        <v>8.8458823319155027</v>
      </c>
      <c r="M478" s="10">
        <f>VLOOKUP(C478,Spisok!$A$5:$AC$1630,7,0)</f>
        <v>0</v>
      </c>
      <c r="N478" s="10">
        <f>VLOOKUP(C478,Spisok!$A$5:$AC$1630,9,0)</f>
        <v>0</v>
      </c>
      <c r="O478" s="10">
        <f>VLOOKUP(C478,Spisok!$A$5:$AC$1630,11,0)</f>
        <v>0</v>
      </c>
      <c r="P478" s="10">
        <f>VLOOKUP(C478,Spisok!$A$5:$AC$1630,13,0)</f>
        <v>0</v>
      </c>
      <c r="Q478" s="10">
        <f>VLOOKUP(C478,Spisok!$A$5:$AC$1630,15,0)</f>
        <v>0</v>
      </c>
      <c r="R478" s="10">
        <f>VLOOKUP(C478,Spisok!$A$5:$AC$1630,17,0)</f>
        <v>0</v>
      </c>
      <c r="S478" s="10">
        <f>VLOOKUP(C478,Spisok!$A$5:$AC$1630,19,0)</f>
        <v>0</v>
      </c>
      <c r="T478" s="10">
        <f>VLOOKUP(C478,Spisok!$A$5:$AC$1630,21,0)</f>
        <v>0</v>
      </c>
      <c r="U478" s="10">
        <f>VLOOKUP(C478,Spisok!$A$5:$AC$1630,23,0)</f>
        <v>0</v>
      </c>
      <c r="V478" s="18">
        <f>VLOOKUP(C478,Spisok!$A$5:$AC$1630,25,0)</f>
        <v>0</v>
      </c>
      <c r="W478" s="16">
        <f>COUNTIFS(M478:V478,"&gt;0")</f>
        <v>0</v>
      </c>
    </row>
    <row r="479" spans="1:23" s="57" customFormat="1" ht="12.75" customHeight="1">
      <c r="A479" s="13">
        <v>475</v>
      </c>
      <c r="B479" s="13">
        <v>148</v>
      </c>
      <c r="C479" s="46" t="s">
        <v>1272</v>
      </c>
      <c r="D479" s="46"/>
      <c r="E479" s="65">
        <f>VLOOKUP(C479,Spisok!$A$1:$AA$7829,5,0)</f>
        <v>1231.1330084150495</v>
      </c>
      <c r="F479" s="8">
        <f>VLOOKUP(C479,Spisok!$A$1:$AA$7829,2,0)</f>
        <v>0</v>
      </c>
      <c r="G479" s="44">
        <f>VLOOKUP(C479,Spisok!$A$1:$AA$7829,4,0)</f>
        <v>0</v>
      </c>
      <c r="H479" s="10"/>
      <c r="I479" s="10"/>
      <c r="J479" s="10"/>
      <c r="K479" s="10">
        <f>LARGE(M479:V479,1)+LARGE(M479:V479,2)+LARGE(M479:V479,3)+LARGE(M479:V479,4)+LARGE(M479:V479,5)</f>
        <v>8.725848205264997</v>
      </c>
      <c r="L479" s="5">
        <f>SUM(H479:K479)</f>
        <v>8.725848205264997</v>
      </c>
      <c r="M479" s="10">
        <f>VLOOKUP(C479,Spisok!$A$5:$AC$1630,7,0)</f>
        <v>0</v>
      </c>
      <c r="N479" s="10">
        <f>VLOOKUP(C479,Spisok!$A$5:$AC$1630,9,0)</f>
        <v>8.725848205264997</v>
      </c>
      <c r="O479" s="10">
        <f>VLOOKUP(C479,Spisok!$A$5:$AC$1630,11,0)</f>
        <v>0</v>
      </c>
      <c r="P479" s="10">
        <f>VLOOKUP(C479,Spisok!$A$5:$AC$1630,13,0)</f>
        <v>0</v>
      </c>
      <c r="Q479" s="10">
        <f>VLOOKUP(C479,Spisok!$A$5:$AC$1630,15,0)</f>
        <v>0</v>
      </c>
      <c r="R479" s="10">
        <f>VLOOKUP(C479,Spisok!$A$5:$AC$1630,17,0)</f>
        <v>0</v>
      </c>
      <c r="S479" s="10">
        <f>VLOOKUP(C479,Spisok!$A$5:$AC$1630,19,0)</f>
        <v>0</v>
      </c>
      <c r="T479" s="10">
        <f>VLOOKUP(C479,Spisok!$A$5:$AC$1630,21,0)</f>
        <v>0</v>
      </c>
      <c r="U479" s="10">
        <f>VLOOKUP(C479,Spisok!$A$5:$AC$1630,23,0)</f>
        <v>0</v>
      </c>
      <c r="V479" s="18">
        <f>VLOOKUP(C479,Spisok!$A$5:$AC$1630,25,0)</f>
        <v>0</v>
      </c>
      <c r="W479" s="16">
        <f>COUNTIFS(M479:V479,"&gt;0")</f>
        <v>1</v>
      </c>
    </row>
    <row r="480" spans="1:23" s="57" customFormat="1" ht="12.75" customHeight="1">
      <c r="A480" s="13">
        <v>476</v>
      </c>
      <c r="B480" s="13"/>
      <c r="C480" s="46" t="s">
        <v>1202</v>
      </c>
      <c r="D480" s="46"/>
      <c r="E480" s="65">
        <f>VLOOKUP(C480,Spisok!$A$1:$AA$7829,5,0)</f>
        <v>1215.5584125920054</v>
      </c>
      <c r="F480" s="8">
        <f>VLOOKUP(C480,Spisok!$A$1:$AA$7829,2,0)</f>
        <v>0</v>
      </c>
      <c r="G480" s="44" t="str">
        <f>VLOOKUP(C480,Spisok!$A$1:$AA$7829,4,0)</f>
        <v>LAT</v>
      </c>
      <c r="H480" s="10"/>
      <c r="I480" s="10"/>
      <c r="J480" s="10">
        <v>8.4713594289305334</v>
      </c>
      <c r="K480" s="10">
        <f>LARGE(M480:V480,1)+LARGE(M480:V480,2)+LARGE(M480:V480,3)+LARGE(M480:V480,4)+LARGE(M480:V480,5)</f>
        <v>0</v>
      </c>
      <c r="L480" s="5">
        <f>SUM(H480:K480)</f>
        <v>8.4713594289305334</v>
      </c>
      <c r="M480" s="10">
        <f>VLOOKUP(C480,Spisok!$A$5:$AC$1630,7,0)</f>
        <v>0</v>
      </c>
      <c r="N480" s="10">
        <f>VLOOKUP(C480,Spisok!$A$5:$AC$1630,9,0)</f>
        <v>0</v>
      </c>
      <c r="O480" s="10">
        <f>VLOOKUP(C480,Spisok!$A$5:$AC$1630,11,0)</f>
        <v>0</v>
      </c>
      <c r="P480" s="10">
        <f>VLOOKUP(C480,Spisok!$A$5:$AC$1630,13,0)</f>
        <v>0</v>
      </c>
      <c r="Q480" s="10">
        <f>VLOOKUP(C480,Spisok!$A$5:$AC$1630,15,0)</f>
        <v>0</v>
      </c>
      <c r="R480" s="10">
        <f>VLOOKUP(C480,Spisok!$A$5:$AC$1630,17,0)</f>
        <v>0</v>
      </c>
      <c r="S480" s="10">
        <f>VLOOKUP(C480,Spisok!$A$5:$AC$1630,19,0)</f>
        <v>0</v>
      </c>
      <c r="T480" s="10">
        <f>VLOOKUP(C480,Spisok!$A$5:$AC$1630,21,0)</f>
        <v>0</v>
      </c>
      <c r="U480" s="10">
        <f>VLOOKUP(C480,Spisok!$A$5:$AC$1630,23,0)</f>
        <v>0</v>
      </c>
      <c r="V480" s="18">
        <f>VLOOKUP(C480,Spisok!$A$5:$AC$1630,25,0)</f>
        <v>0</v>
      </c>
      <c r="W480" s="16">
        <f>COUNTIFS(M480:V480,"&gt;0")</f>
        <v>0</v>
      </c>
    </row>
    <row r="481" spans="1:23" s="57" customFormat="1" ht="12.75" customHeight="1">
      <c r="A481" s="13">
        <v>477</v>
      </c>
      <c r="B481" s="13"/>
      <c r="C481" s="60" t="s">
        <v>377</v>
      </c>
      <c r="D481" s="60" t="s">
        <v>403</v>
      </c>
      <c r="E481" s="69">
        <f>VLOOKUP(C481,Spisok!$A$1:$AA$7829,5,0)</f>
        <v>1354</v>
      </c>
      <c r="F481" s="8">
        <f>VLOOKUP(C481,Spisok!$A$1:$AA$7829,2,0)</f>
        <v>0</v>
      </c>
      <c r="G481" s="44" t="str">
        <f>VLOOKUP(C481,Spisok!$A$1:$AA$7829,4,0)</f>
        <v>GER</v>
      </c>
      <c r="H481" s="10">
        <v>8.1862056192872927</v>
      </c>
      <c r="I481" s="10">
        <v>0</v>
      </c>
      <c r="J481" s="10">
        <v>0</v>
      </c>
      <c r="K481" s="10">
        <f>LARGE(M481:V481,1)+LARGE(M481:V481,2)+LARGE(M481:V481,3)+LARGE(M481:V481,4)+LARGE(M481:V481,5)</f>
        <v>0</v>
      </c>
      <c r="L481" s="5">
        <f>SUM(H481:K481)</f>
        <v>8.1862056192872927</v>
      </c>
      <c r="M481" s="10">
        <f>VLOOKUP(C481,Spisok!$A$5:$AC$1630,7,0)</f>
        <v>0</v>
      </c>
      <c r="N481" s="10">
        <f>VLOOKUP(C481,Spisok!$A$5:$AC$1630,9,0)</f>
        <v>0</v>
      </c>
      <c r="O481" s="10">
        <f>VLOOKUP(C481,Spisok!$A$5:$AC$1630,11,0)</f>
        <v>0</v>
      </c>
      <c r="P481" s="10">
        <f>VLOOKUP(C481,Spisok!$A$5:$AC$1630,13,0)</f>
        <v>0</v>
      </c>
      <c r="Q481" s="10">
        <f>VLOOKUP(C481,Spisok!$A$5:$AC$1630,15,0)</f>
        <v>0</v>
      </c>
      <c r="R481" s="10">
        <f>VLOOKUP(C481,Spisok!$A$5:$AC$1630,17,0)</f>
        <v>0</v>
      </c>
      <c r="S481" s="10">
        <f>VLOOKUP(C481,Spisok!$A$5:$AC$1630,19,0)</f>
        <v>0</v>
      </c>
      <c r="T481" s="10">
        <f>VLOOKUP(C481,Spisok!$A$5:$AC$1630,21,0)</f>
        <v>0</v>
      </c>
      <c r="U481" s="10">
        <f>VLOOKUP(C481,Spisok!$A$5:$AC$1630,23,0)</f>
        <v>0</v>
      </c>
      <c r="V481" s="18">
        <f>VLOOKUP(C481,Spisok!$A$5:$AC$1630,25,0)</f>
        <v>0</v>
      </c>
      <c r="W481" s="16">
        <f>COUNTIFS(M481:V481,"&gt;0")</f>
        <v>0</v>
      </c>
    </row>
    <row r="482" spans="1:23" s="57" customFormat="1" ht="12.75" customHeight="1">
      <c r="A482" s="13">
        <v>478</v>
      </c>
      <c r="B482" s="13"/>
      <c r="C482" s="46" t="s">
        <v>1244</v>
      </c>
      <c r="D482" s="46"/>
      <c r="E482" s="65">
        <f>VLOOKUP(C482,Spisok!$A$1:$AA$7829,5,0)</f>
        <v>1177.5218479290049</v>
      </c>
      <c r="F482" s="8">
        <f>VLOOKUP(C482,Spisok!$A$1:$AA$7829,2,0)</f>
        <v>0</v>
      </c>
      <c r="G482" s="44" t="str">
        <f>VLOOKUP(C482,Spisok!$A$1:$AA$7829,4,0)</f>
        <v>ITA</v>
      </c>
      <c r="H482" s="10"/>
      <c r="I482" s="10"/>
      <c r="J482" s="10">
        <v>8.1461871536580439</v>
      </c>
      <c r="K482" s="10">
        <f>LARGE(M482:V482,1)+LARGE(M482:V482,2)+LARGE(M482:V482,3)+LARGE(M482:V482,4)+LARGE(M482:V482,5)</f>
        <v>0</v>
      </c>
      <c r="L482" s="5">
        <f>SUM(H482:K482)</f>
        <v>8.1461871536580439</v>
      </c>
      <c r="M482" s="10">
        <f>VLOOKUP(C482,Spisok!$A$5:$AC$1630,7,0)</f>
        <v>0</v>
      </c>
      <c r="N482" s="10">
        <f>VLOOKUP(C482,Spisok!$A$5:$AC$1630,9,0)</f>
        <v>0</v>
      </c>
      <c r="O482" s="10">
        <f>VLOOKUP(C482,Spisok!$A$5:$AC$1630,11,0)</f>
        <v>0</v>
      </c>
      <c r="P482" s="10">
        <f>VLOOKUP(C482,Spisok!$A$5:$AC$1630,13,0)</f>
        <v>0</v>
      </c>
      <c r="Q482" s="10">
        <f>VLOOKUP(C482,Spisok!$A$5:$AC$1630,15,0)</f>
        <v>0</v>
      </c>
      <c r="R482" s="10">
        <f>VLOOKUP(C482,Spisok!$A$5:$AC$1630,17,0)</f>
        <v>0</v>
      </c>
      <c r="S482" s="10">
        <f>VLOOKUP(C482,Spisok!$A$5:$AC$1630,19,0)</f>
        <v>0</v>
      </c>
      <c r="T482" s="10">
        <f>VLOOKUP(C482,Spisok!$A$5:$AC$1630,21,0)</f>
        <v>0</v>
      </c>
      <c r="U482" s="10">
        <f>VLOOKUP(C482,Spisok!$A$5:$AC$1630,23,0)</f>
        <v>0</v>
      </c>
      <c r="V482" s="18">
        <f>VLOOKUP(C482,Spisok!$A$5:$AC$1630,25,0)</f>
        <v>0</v>
      </c>
      <c r="W482" s="16">
        <f>COUNTIFS(M482:V482,"&gt;0")</f>
        <v>0</v>
      </c>
    </row>
    <row r="483" spans="1:23" s="57" customFormat="1" ht="12.75" customHeight="1">
      <c r="A483" s="13">
        <v>479</v>
      </c>
      <c r="B483" s="13"/>
      <c r="C483" s="46" t="s">
        <v>1063</v>
      </c>
      <c r="D483" s="46"/>
      <c r="E483" s="69">
        <f>VLOOKUP(C483,Spisok!$A$1:$AA$7829,5,0)</f>
        <v>1246</v>
      </c>
      <c r="F483" s="8">
        <f>VLOOKUP(C483,Spisok!$A$1:$AA$7829,2,0)</f>
        <v>0</v>
      </c>
      <c r="G483" s="44" t="str">
        <f>VLOOKUP(C483,Spisok!$A$1:$AA$7829,4,0)</f>
        <v>LAT</v>
      </c>
      <c r="H483" s="10">
        <v>7.7882970614435241</v>
      </c>
      <c r="I483" s="10">
        <v>0</v>
      </c>
      <c r="J483" s="10">
        <v>0</v>
      </c>
      <c r="K483" s="10">
        <f>LARGE(M483:V483,1)+LARGE(M483:V483,2)+LARGE(M483:V483,3)+LARGE(M483:V483,4)+LARGE(M483:V483,5)</f>
        <v>0</v>
      </c>
      <c r="L483" s="5">
        <f>SUM(H483:K483)</f>
        <v>7.7882970614435241</v>
      </c>
      <c r="M483" s="10">
        <f>VLOOKUP(C483,Spisok!$A$5:$AC$1630,7,0)</f>
        <v>0</v>
      </c>
      <c r="N483" s="10">
        <f>VLOOKUP(C483,Spisok!$A$5:$AC$1630,9,0)</f>
        <v>0</v>
      </c>
      <c r="O483" s="10">
        <f>VLOOKUP(C483,Spisok!$A$5:$AC$1630,11,0)</f>
        <v>0</v>
      </c>
      <c r="P483" s="10">
        <f>VLOOKUP(C483,Spisok!$A$5:$AC$1630,13,0)</f>
        <v>0</v>
      </c>
      <c r="Q483" s="10">
        <f>VLOOKUP(C483,Spisok!$A$5:$AC$1630,15,0)</f>
        <v>0</v>
      </c>
      <c r="R483" s="10">
        <f>VLOOKUP(C483,Spisok!$A$5:$AC$1630,17,0)</f>
        <v>0</v>
      </c>
      <c r="S483" s="10">
        <f>VLOOKUP(C483,Spisok!$A$5:$AC$1630,19,0)</f>
        <v>0</v>
      </c>
      <c r="T483" s="10">
        <f>VLOOKUP(C483,Spisok!$A$5:$AC$1630,21,0)</f>
        <v>0</v>
      </c>
      <c r="U483" s="10">
        <f>VLOOKUP(C483,Spisok!$A$5:$AC$1630,23,0)</f>
        <v>0</v>
      </c>
      <c r="V483" s="18">
        <f>VLOOKUP(C483,Spisok!$A$5:$AC$1630,25,0)</f>
        <v>0</v>
      </c>
      <c r="W483" s="16">
        <f>COUNTIFS(M483:V483,"&gt;0")</f>
        <v>0</v>
      </c>
    </row>
    <row r="484" spans="1:23" s="57" customFormat="1" ht="12.75" customHeight="1">
      <c r="A484" s="13">
        <v>480</v>
      </c>
      <c r="B484" s="13">
        <v>151</v>
      </c>
      <c r="C484" s="46" t="s">
        <v>1281</v>
      </c>
      <c r="D484" s="46"/>
      <c r="E484" s="65">
        <f>VLOOKUP(C484,Spisok!$A$1:$AA$7829,5,0)</f>
        <v>1227.1443238625507</v>
      </c>
      <c r="F484" s="8">
        <f>VLOOKUP(C484,Spisok!$A$1:$AA$7829,2,0)</f>
        <v>0</v>
      </c>
      <c r="G484" s="44">
        <f>VLOOKUP(C484,Spisok!$A$1:$AA$7829,4,0)</f>
        <v>0</v>
      </c>
      <c r="H484" s="10"/>
      <c r="I484" s="10"/>
      <c r="J484" s="10"/>
      <c r="K484" s="10">
        <f>LARGE(M484:V484,1)+LARGE(M484:V484,2)+LARGE(M484:V484,3)+LARGE(M484:V484,4)+LARGE(M484:V484,5)</f>
        <v>7.4440115637601538</v>
      </c>
      <c r="L484" s="5">
        <f>SUM(H484:K484)</f>
        <v>7.4440115637601538</v>
      </c>
      <c r="M484" s="10">
        <f>VLOOKUP(C484,Spisok!$A$5:$AC$1630,7,0)</f>
        <v>0</v>
      </c>
      <c r="N484" s="10">
        <f>VLOOKUP(C484,Spisok!$A$5:$AC$1630,9,0)</f>
        <v>7.4440115637601538</v>
      </c>
      <c r="O484" s="10">
        <f>VLOOKUP(C484,Spisok!$A$5:$AC$1630,11,0)</f>
        <v>0</v>
      </c>
      <c r="P484" s="10">
        <f>VLOOKUP(C484,Spisok!$A$5:$AC$1630,13,0)</f>
        <v>0</v>
      </c>
      <c r="Q484" s="10">
        <f>VLOOKUP(C484,Spisok!$A$5:$AC$1630,15,0)</f>
        <v>0</v>
      </c>
      <c r="R484" s="10">
        <f>VLOOKUP(C484,Spisok!$A$5:$AC$1630,17,0)</f>
        <v>0</v>
      </c>
      <c r="S484" s="10">
        <f>VLOOKUP(C484,Spisok!$A$5:$AC$1630,19,0)</f>
        <v>0</v>
      </c>
      <c r="T484" s="10">
        <f>VLOOKUP(C484,Spisok!$A$5:$AC$1630,21,0)</f>
        <v>0</v>
      </c>
      <c r="U484" s="10">
        <f>VLOOKUP(C484,Spisok!$A$5:$AC$1630,23,0)</f>
        <v>0</v>
      </c>
      <c r="V484" s="18">
        <f>VLOOKUP(C484,Spisok!$A$5:$AC$1630,25,0)</f>
        <v>0</v>
      </c>
      <c r="W484" s="16">
        <f>COUNTIFS(M484:V484,"&gt;0")</f>
        <v>1</v>
      </c>
    </row>
    <row r="485" spans="1:23" s="57" customFormat="1" ht="12.75" customHeight="1">
      <c r="A485" s="13">
        <v>481</v>
      </c>
      <c r="B485" s="13"/>
      <c r="C485" s="46" t="s">
        <v>1131</v>
      </c>
      <c r="D485" s="46"/>
      <c r="E485" s="69">
        <f>VLOOKUP(C485,Spisok!$A$1:$AA$7829,5,0)</f>
        <v>1234</v>
      </c>
      <c r="F485" s="8">
        <f>VLOOKUP(C485,Spisok!$A$1:$AA$7829,2,0)</f>
        <v>0</v>
      </c>
      <c r="G485" s="44" t="str">
        <f>VLOOKUP(C485,Spisok!$A$1:$AA$7829,4,0)</f>
        <v>LAT</v>
      </c>
      <c r="H485" s="10"/>
      <c r="I485" s="10">
        <v>7.0779647707600883</v>
      </c>
      <c r="J485" s="10">
        <v>0</v>
      </c>
      <c r="K485" s="10">
        <f>LARGE(M485:V485,1)+LARGE(M485:V485,2)+LARGE(M485:V485,3)+LARGE(M485:V485,4)+LARGE(M485:V485,5)</f>
        <v>0</v>
      </c>
      <c r="L485" s="5">
        <f>SUM(H485:K485)</f>
        <v>7.0779647707600883</v>
      </c>
      <c r="M485" s="10">
        <f>VLOOKUP(C485,Spisok!$A$5:$AC$1630,7,0)</f>
        <v>0</v>
      </c>
      <c r="N485" s="10">
        <f>VLOOKUP(C485,Spisok!$A$5:$AC$1630,9,0)</f>
        <v>0</v>
      </c>
      <c r="O485" s="10">
        <f>VLOOKUP(C485,Spisok!$A$5:$AC$1630,11,0)</f>
        <v>0</v>
      </c>
      <c r="P485" s="10">
        <f>VLOOKUP(C485,Spisok!$A$5:$AC$1630,13,0)</f>
        <v>0</v>
      </c>
      <c r="Q485" s="10">
        <f>VLOOKUP(C485,Spisok!$A$5:$AC$1630,15,0)</f>
        <v>0</v>
      </c>
      <c r="R485" s="10">
        <f>VLOOKUP(C485,Spisok!$A$5:$AC$1630,17,0)</f>
        <v>0</v>
      </c>
      <c r="S485" s="10">
        <f>VLOOKUP(C485,Spisok!$A$5:$AC$1630,19,0)</f>
        <v>0</v>
      </c>
      <c r="T485" s="10">
        <f>VLOOKUP(C485,Spisok!$A$5:$AC$1630,21,0)</f>
        <v>0</v>
      </c>
      <c r="U485" s="10">
        <f>VLOOKUP(C485,Spisok!$A$5:$AC$1630,23,0)</f>
        <v>0</v>
      </c>
      <c r="V485" s="18">
        <f>VLOOKUP(C485,Spisok!$A$5:$AC$1630,25,0)</f>
        <v>0</v>
      </c>
      <c r="W485" s="16">
        <f>COUNTIFS(M485:V485,"&gt;0")</f>
        <v>0</v>
      </c>
    </row>
    <row r="486" spans="1:23" s="57" customFormat="1" ht="12.75" customHeight="1">
      <c r="A486" s="13">
        <v>482</v>
      </c>
      <c r="B486" s="13"/>
      <c r="C486" s="46" t="s">
        <v>1225</v>
      </c>
      <c r="D486" s="46"/>
      <c r="E486" s="65">
        <f>VLOOKUP(C486,Spisok!$A$1:$AA$7829,5,0)</f>
        <v>1227</v>
      </c>
      <c r="F486" s="8">
        <f>VLOOKUP(C486,Spisok!$A$1:$AA$7829,2,0)</f>
        <v>0</v>
      </c>
      <c r="G486" s="44" t="str">
        <f>VLOOKUP(C486,Spisok!$A$1:$AA$7829,4,0)</f>
        <v>LAT</v>
      </c>
      <c r="H486" s="10"/>
      <c r="I486" s="10"/>
      <c r="J486" s="10">
        <v>7.0542292768414452</v>
      </c>
      <c r="K486" s="10">
        <f>LARGE(M486:V486,1)+LARGE(M486:V486,2)+LARGE(M486:V486,3)+LARGE(M486:V486,4)+LARGE(M486:V486,5)</f>
        <v>0</v>
      </c>
      <c r="L486" s="5">
        <f>SUM(H486:K486)</f>
        <v>7.0542292768414452</v>
      </c>
      <c r="M486" s="10">
        <f>VLOOKUP(C486,Spisok!$A$5:$AC$1630,7,0)</f>
        <v>0</v>
      </c>
      <c r="N486" s="10">
        <f>VLOOKUP(C486,Spisok!$A$5:$AC$1630,9,0)</f>
        <v>0</v>
      </c>
      <c r="O486" s="10">
        <f>VLOOKUP(C486,Spisok!$A$5:$AC$1630,11,0)</f>
        <v>0</v>
      </c>
      <c r="P486" s="10">
        <f>VLOOKUP(C486,Spisok!$A$5:$AC$1630,13,0)</f>
        <v>0</v>
      </c>
      <c r="Q486" s="10">
        <f>VLOOKUP(C486,Spisok!$A$5:$AC$1630,15,0)</f>
        <v>0</v>
      </c>
      <c r="R486" s="10">
        <f>VLOOKUP(C486,Spisok!$A$5:$AC$1630,17,0)</f>
        <v>0</v>
      </c>
      <c r="S486" s="10">
        <f>VLOOKUP(C486,Spisok!$A$5:$AC$1630,19,0)</f>
        <v>0</v>
      </c>
      <c r="T486" s="10">
        <f>VLOOKUP(C486,Spisok!$A$5:$AC$1630,21,0)</f>
        <v>0</v>
      </c>
      <c r="U486" s="10">
        <f>VLOOKUP(C486,Spisok!$A$5:$AC$1630,23,0)</f>
        <v>0</v>
      </c>
      <c r="V486" s="18">
        <f>VLOOKUP(C486,Spisok!$A$5:$AC$1630,25,0)</f>
        <v>0</v>
      </c>
      <c r="W486" s="16">
        <f>COUNTIFS(M486:V486,"&gt;0")</f>
        <v>0</v>
      </c>
    </row>
    <row r="487" spans="1:23" s="57" customFormat="1" ht="12.75" customHeight="1">
      <c r="A487" s="13">
        <v>483</v>
      </c>
      <c r="B487" s="13"/>
      <c r="C487" s="46" t="s">
        <v>1242</v>
      </c>
      <c r="D487" s="46"/>
      <c r="E487" s="65">
        <f>VLOOKUP(C487,Spisok!$A$1:$AA$7829,5,0)</f>
        <v>1170.7877743285235</v>
      </c>
      <c r="F487" s="8">
        <f>VLOOKUP(C487,Spisok!$A$1:$AA$7829,2,0)</f>
        <v>0</v>
      </c>
      <c r="G487" s="44" t="str">
        <f>VLOOKUP(C487,Spisok!$A$1:$AA$7829,4,0)</f>
        <v>ITA</v>
      </c>
      <c r="H487" s="10"/>
      <c r="I487" s="10"/>
      <c r="J487" s="10">
        <v>6.360583753067286</v>
      </c>
      <c r="K487" s="10">
        <f>LARGE(M487:V487,1)+LARGE(M487:V487,2)+LARGE(M487:V487,3)+LARGE(M487:V487,4)+LARGE(M487:V487,5)</f>
        <v>0</v>
      </c>
      <c r="L487" s="5">
        <f>SUM(H487:K487)</f>
        <v>6.360583753067286</v>
      </c>
      <c r="M487" s="10">
        <f>VLOOKUP(C487,Spisok!$A$5:$AC$1630,7,0)</f>
        <v>0</v>
      </c>
      <c r="N487" s="10">
        <f>VLOOKUP(C487,Spisok!$A$5:$AC$1630,9,0)</f>
        <v>0</v>
      </c>
      <c r="O487" s="10">
        <f>VLOOKUP(C487,Spisok!$A$5:$AC$1630,11,0)</f>
        <v>0</v>
      </c>
      <c r="P487" s="10">
        <f>VLOOKUP(C487,Spisok!$A$5:$AC$1630,13,0)</f>
        <v>0</v>
      </c>
      <c r="Q487" s="10">
        <f>VLOOKUP(C487,Spisok!$A$5:$AC$1630,15,0)</f>
        <v>0</v>
      </c>
      <c r="R487" s="10">
        <f>VLOOKUP(C487,Spisok!$A$5:$AC$1630,17,0)</f>
        <v>0</v>
      </c>
      <c r="S487" s="10">
        <f>VLOOKUP(C487,Spisok!$A$5:$AC$1630,19,0)</f>
        <v>0</v>
      </c>
      <c r="T487" s="10">
        <f>VLOOKUP(C487,Spisok!$A$5:$AC$1630,21,0)</f>
        <v>0</v>
      </c>
      <c r="U487" s="10">
        <f>VLOOKUP(C487,Spisok!$A$5:$AC$1630,23,0)</f>
        <v>0</v>
      </c>
      <c r="V487" s="18">
        <f>VLOOKUP(C487,Spisok!$A$5:$AC$1630,25,0)</f>
        <v>0</v>
      </c>
      <c r="W487" s="16">
        <f>COUNTIFS(M487:V487,"&gt;0")</f>
        <v>0</v>
      </c>
    </row>
    <row r="488" spans="1:23" s="57" customFormat="1" ht="12.75" customHeight="1">
      <c r="A488" s="13">
        <v>484</v>
      </c>
      <c r="B488" s="13"/>
      <c r="C488" s="60" t="s">
        <v>413</v>
      </c>
      <c r="D488" s="60" t="s">
        <v>429</v>
      </c>
      <c r="E488" s="65">
        <f>VLOOKUP(C488,Spisok!$A$1:$AA$7829,5,0)</f>
        <v>1312.6039554428553</v>
      </c>
      <c r="F488" s="8">
        <f>VLOOKUP(C488,Spisok!$A$1:$AA$7829,2,0)</f>
        <v>0</v>
      </c>
      <c r="G488" s="44" t="str">
        <f>VLOOKUP(C488,Spisok!$A$1:$AA$7829,4,0)</f>
        <v>USA</v>
      </c>
      <c r="H488" s="10">
        <v>4.8695031760650238</v>
      </c>
      <c r="I488" s="10">
        <v>0</v>
      </c>
      <c r="J488" s="10">
        <v>1.4087468307792679</v>
      </c>
      <c r="K488" s="10">
        <f>LARGE(M488:V488,1)+LARGE(M488:V488,2)+LARGE(M488:V488,3)+LARGE(M488:V488,4)+LARGE(M488:V488,5)</f>
        <v>0</v>
      </c>
      <c r="L488" s="5">
        <f>SUM(H488:K488)</f>
        <v>6.2782500068442921</v>
      </c>
      <c r="M488" s="10">
        <f>VLOOKUP(C488,Spisok!$A$5:$AC$1630,7,0)</f>
        <v>0</v>
      </c>
      <c r="N488" s="10">
        <f>VLOOKUP(C488,Spisok!$A$5:$AC$1630,9,0)</f>
        <v>0</v>
      </c>
      <c r="O488" s="10">
        <f>VLOOKUP(C488,Spisok!$A$5:$AC$1630,11,0)</f>
        <v>0</v>
      </c>
      <c r="P488" s="10">
        <f>VLOOKUP(C488,Spisok!$A$5:$AC$1630,13,0)</f>
        <v>0</v>
      </c>
      <c r="Q488" s="10">
        <f>VLOOKUP(C488,Spisok!$A$5:$AC$1630,15,0)</f>
        <v>0</v>
      </c>
      <c r="R488" s="10">
        <f>VLOOKUP(C488,Spisok!$A$5:$AC$1630,17,0)</f>
        <v>0</v>
      </c>
      <c r="S488" s="10">
        <f>VLOOKUP(C488,Spisok!$A$5:$AC$1630,19,0)</f>
        <v>0</v>
      </c>
      <c r="T488" s="10">
        <f>VLOOKUP(C488,Spisok!$A$5:$AC$1630,21,0)</f>
        <v>0</v>
      </c>
      <c r="U488" s="10">
        <f>VLOOKUP(C488,Spisok!$A$5:$AC$1630,23,0)</f>
        <v>0</v>
      </c>
      <c r="V488" s="18">
        <f>VLOOKUP(C488,Spisok!$A$5:$AC$1630,25,0)</f>
        <v>0</v>
      </c>
      <c r="W488" s="16">
        <f>COUNTIFS(M488:V488,"&gt;0")</f>
        <v>0</v>
      </c>
    </row>
    <row r="489" spans="1:23" s="57" customFormat="1" ht="12.75" customHeight="1">
      <c r="A489" s="13">
        <v>485</v>
      </c>
      <c r="B489" s="13"/>
      <c r="C489" s="46" t="s">
        <v>1073</v>
      </c>
      <c r="D489" s="46"/>
      <c r="E489" s="65">
        <f>VLOOKUP(C489,Spisok!$A$1:$AA$7829,5,0)</f>
        <v>1125</v>
      </c>
      <c r="F489" s="8">
        <f>VLOOKUP(C489,Spisok!$A$1:$AA$7829,2,0)</f>
        <v>0</v>
      </c>
      <c r="G489" s="44" t="str">
        <f>VLOOKUP(C489,Spisok!$A$1:$AA$7829,4,0)</f>
        <v>GBR</v>
      </c>
      <c r="H489" s="10">
        <v>3.6191591064286412</v>
      </c>
      <c r="I489" s="10">
        <v>0</v>
      </c>
      <c r="J489" s="10">
        <v>2.1831988609397248</v>
      </c>
      <c r="K489" s="10">
        <f>LARGE(M489:V489,1)+LARGE(M489:V489,2)+LARGE(M489:V489,3)+LARGE(M489:V489,4)+LARGE(M489:V489,5)</f>
        <v>0</v>
      </c>
      <c r="L489" s="5">
        <f>SUM(H489:K489)</f>
        <v>5.8023579673683656</v>
      </c>
      <c r="M489" s="10">
        <f>VLOOKUP(C489,Spisok!$A$5:$AC$1630,7,0)</f>
        <v>0</v>
      </c>
      <c r="N489" s="10">
        <f>VLOOKUP(C489,Spisok!$A$5:$AC$1630,9,0)</f>
        <v>0</v>
      </c>
      <c r="O489" s="10">
        <f>VLOOKUP(C489,Spisok!$A$5:$AC$1630,11,0)</f>
        <v>0</v>
      </c>
      <c r="P489" s="10">
        <f>VLOOKUP(C489,Spisok!$A$5:$AC$1630,13,0)</f>
        <v>0</v>
      </c>
      <c r="Q489" s="10">
        <f>VLOOKUP(C489,Spisok!$A$5:$AC$1630,15,0)</f>
        <v>0</v>
      </c>
      <c r="R489" s="10">
        <f>VLOOKUP(C489,Spisok!$A$5:$AC$1630,17,0)</f>
        <v>0</v>
      </c>
      <c r="S489" s="10">
        <f>VLOOKUP(C489,Spisok!$A$5:$AC$1630,19,0)</f>
        <v>0</v>
      </c>
      <c r="T489" s="10">
        <f>VLOOKUP(C489,Spisok!$A$5:$AC$1630,21,0)</f>
        <v>0</v>
      </c>
      <c r="U489" s="10">
        <f>VLOOKUP(C489,Spisok!$A$5:$AC$1630,23,0)</f>
        <v>0</v>
      </c>
      <c r="V489" s="18">
        <f>VLOOKUP(C489,Spisok!$A$5:$AC$1630,25,0)</f>
        <v>0</v>
      </c>
      <c r="W489" s="16">
        <f>COUNTIFS(M489:V489,"&gt;0")</f>
        <v>0</v>
      </c>
    </row>
    <row r="490" spans="1:23" s="57" customFormat="1" ht="12.75" customHeight="1">
      <c r="A490" s="13">
        <v>486</v>
      </c>
      <c r="B490" s="13"/>
      <c r="C490" s="60" t="s">
        <v>357</v>
      </c>
      <c r="D490" s="60" t="s">
        <v>401</v>
      </c>
      <c r="E490" s="65">
        <f>VLOOKUP(C490,Spisok!$A$1:$AA$7829,5,0)</f>
        <v>1446</v>
      </c>
      <c r="F490" s="8">
        <f>VLOOKUP(C490,Spisok!$A$1:$AA$7829,2,0)</f>
        <v>0</v>
      </c>
      <c r="G490" s="44" t="str">
        <f>VLOOKUP(C490,Spisok!$A$1:$AA$7829,4,0)</f>
        <v>LAT</v>
      </c>
      <c r="H490" s="10">
        <v>0</v>
      </c>
      <c r="I490" s="10">
        <v>0</v>
      </c>
      <c r="J490" s="10">
        <v>5.7105018099641853</v>
      </c>
      <c r="K490" s="10">
        <f>LARGE(M490:V490,1)+LARGE(M490:V490,2)+LARGE(M490:V490,3)+LARGE(M490:V490,4)+LARGE(M490:V490,5)</f>
        <v>0</v>
      </c>
      <c r="L490" s="5">
        <f>SUM(H490:K490)</f>
        <v>5.7105018099641853</v>
      </c>
      <c r="M490" s="10">
        <f>VLOOKUP(C490,Spisok!$A$5:$AC$1630,7,0)</f>
        <v>0</v>
      </c>
      <c r="N490" s="10">
        <f>VLOOKUP(C490,Spisok!$A$5:$AC$1630,9,0)</f>
        <v>0</v>
      </c>
      <c r="O490" s="10">
        <f>VLOOKUP(C490,Spisok!$A$5:$AC$1630,11,0)</f>
        <v>0</v>
      </c>
      <c r="P490" s="10">
        <f>VLOOKUP(C490,Spisok!$A$5:$AC$1630,13,0)</f>
        <v>0</v>
      </c>
      <c r="Q490" s="10">
        <f>VLOOKUP(C490,Spisok!$A$5:$AC$1630,15,0)</f>
        <v>0</v>
      </c>
      <c r="R490" s="10">
        <f>VLOOKUP(C490,Spisok!$A$5:$AC$1630,17,0)</f>
        <v>0</v>
      </c>
      <c r="S490" s="10">
        <f>VLOOKUP(C490,Spisok!$A$5:$AC$1630,19,0)</f>
        <v>0</v>
      </c>
      <c r="T490" s="10">
        <f>VLOOKUP(C490,Spisok!$A$5:$AC$1630,21,0)</f>
        <v>0</v>
      </c>
      <c r="U490" s="10">
        <f>VLOOKUP(C490,Spisok!$A$5:$AC$1630,23,0)</f>
        <v>0</v>
      </c>
      <c r="V490" s="18">
        <f>VLOOKUP(C490,Spisok!$A$5:$AC$1630,25,0)</f>
        <v>0</v>
      </c>
      <c r="W490" s="16">
        <f>COUNTIFS(M490:V490,"&gt;0")</f>
        <v>0</v>
      </c>
    </row>
    <row r="491" spans="1:23" s="57" customFormat="1" ht="12.75" customHeight="1">
      <c r="A491" s="13">
        <v>487</v>
      </c>
      <c r="B491" s="13"/>
      <c r="C491" s="46" t="s">
        <v>1115</v>
      </c>
      <c r="D491" s="46"/>
      <c r="E491" s="69">
        <f>VLOOKUP(C491,Spisok!$A$1:$AA$7829,5,0)</f>
        <v>1172.4511859988386</v>
      </c>
      <c r="F491" s="8">
        <f>VLOOKUP(C491,Spisok!$A$1:$AA$7829,2,0)</f>
        <v>0</v>
      </c>
      <c r="G491" s="44" t="str">
        <f>VLOOKUP(C491,Spisok!$A$1:$AA$7829,4,0)</f>
        <v>USA</v>
      </c>
      <c r="H491" s="10"/>
      <c r="I491" s="10">
        <v>5.6849953401677542</v>
      </c>
      <c r="J491" s="10">
        <v>0</v>
      </c>
      <c r="K491" s="10">
        <f>LARGE(M491:V491,1)+LARGE(M491:V491,2)+LARGE(M491:V491,3)+LARGE(M491:V491,4)+LARGE(M491:V491,5)</f>
        <v>0</v>
      </c>
      <c r="L491" s="5">
        <f>SUM(H491:K491)</f>
        <v>5.6849953401677542</v>
      </c>
      <c r="M491" s="10">
        <f>VLOOKUP(C491,Spisok!$A$5:$AC$1630,7,0)</f>
        <v>0</v>
      </c>
      <c r="N491" s="10">
        <f>VLOOKUP(C491,Spisok!$A$5:$AC$1630,9,0)</f>
        <v>0</v>
      </c>
      <c r="O491" s="10">
        <f>VLOOKUP(C491,Spisok!$A$5:$AC$1630,11,0)</f>
        <v>0</v>
      </c>
      <c r="P491" s="10">
        <f>VLOOKUP(C491,Spisok!$A$5:$AC$1630,13,0)</f>
        <v>0</v>
      </c>
      <c r="Q491" s="10">
        <f>VLOOKUP(C491,Spisok!$A$5:$AC$1630,15,0)</f>
        <v>0</v>
      </c>
      <c r="R491" s="10">
        <f>VLOOKUP(C491,Spisok!$A$5:$AC$1630,17,0)</f>
        <v>0</v>
      </c>
      <c r="S491" s="10">
        <f>VLOOKUP(C491,Spisok!$A$5:$AC$1630,19,0)</f>
        <v>0</v>
      </c>
      <c r="T491" s="10">
        <f>VLOOKUP(C491,Spisok!$A$5:$AC$1630,21,0)</f>
        <v>0</v>
      </c>
      <c r="U491" s="10">
        <f>VLOOKUP(C491,Spisok!$A$5:$AC$1630,23,0)</f>
        <v>0</v>
      </c>
      <c r="V491" s="18">
        <f>VLOOKUP(C491,Spisok!$A$5:$AC$1630,25,0)</f>
        <v>0</v>
      </c>
      <c r="W491" s="16">
        <f>COUNTIFS(M491:V491,"&gt;0")</f>
        <v>0</v>
      </c>
    </row>
    <row r="492" spans="1:23" s="57" customFormat="1" ht="12.75" customHeight="1">
      <c r="A492" s="13">
        <v>488</v>
      </c>
      <c r="B492" s="13"/>
      <c r="C492" s="46" t="s">
        <v>1193</v>
      </c>
      <c r="D492" s="46"/>
      <c r="E492" s="65">
        <f>VLOOKUP(C492,Spisok!$A$1:$AA$7829,5,0)</f>
        <v>1218.1488996633796</v>
      </c>
      <c r="F492" s="8">
        <f>VLOOKUP(C492,Spisok!$A$1:$AA$7829,2,0)</f>
        <v>0</v>
      </c>
      <c r="G492" s="44" t="str">
        <f>VLOOKUP(C492,Spisok!$A$1:$AA$7829,4,0)</f>
        <v>EST</v>
      </c>
      <c r="H492" s="10"/>
      <c r="I492" s="10"/>
      <c r="J492" s="10">
        <v>5.6240469796820776</v>
      </c>
      <c r="K492" s="10">
        <f>LARGE(M492:V492,1)+LARGE(M492:V492,2)+LARGE(M492:V492,3)+LARGE(M492:V492,4)+LARGE(M492:V492,5)</f>
        <v>0</v>
      </c>
      <c r="L492" s="5">
        <f>SUM(H492:K492)</f>
        <v>5.6240469796820776</v>
      </c>
      <c r="M492" s="10">
        <f>VLOOKUP(C492,Spisok!$A$5:$AC$1630,7,0)</f>
        <v>0</v>
      </c>
      <c r="N492" s="10">
        <f>VLOOKUP(C492,Spisok!$A$5:$AC$1630,9,0)</f>
        <v>0</v>
      </c>
      <c r="O492" s="10">
        <f>VLOOKUP(C492,Spisok!$A$5:$AC$1630,11,0)</f>
        <v>0</v>
      </c>
      <c r="P492" s="10">
        <f>VLOOKUP(C492,Spisok!$A$5:$AC$1630,13,0)</f>
        <v>0</v>
      </c>
      <c r="Q492" s="10">
        <f>VLOOKUP(C492,Spisok!$A$5:$AC$1630,15,0)</f>
        <v>0</v>
      </c>
      <c r="R492" s="10">
        <f>VLOOKUP(C492,Spisok!$A$5:$AC$1630,17,0)</f>
        <v>0</v>
      </c>
      <c r="S492" s="10">
        <f>VLOOKUP(C492,Spisok!$A$5:$AC$1630,19,0)</f>
        <v>0</v>
      </c>
      <c r="T492" s="10">
        <f>VLOOKUP(C492,Spisok!$A$5:$AC$1630,21,0)</f>
        <v>0</v>
      </c>
      <c r="U492" s="10">
        <f>VLOOKUP(C492,Spisok!$A$5:$AC$1630,23,0)</f>
        <v>0</v>
      </c>
      <c r="V492" s="18">
        <f>VLOOKUP(C492,Spisok!$A$5:$AC$1630,25,0)</f>
        <v>0</v>
      </c>
      <c r="W492" s="16">
        <f>COUNTIFS(M492:V492,"&gt;0")</f>
        <v>0</v>
      </c>
    </row>
    <row r="493" spans="1:23" s="57" customFormat="1" ht="12.75" customHeight="1">
      <c r="A493" s="13">
        <v>489</v>
      </c>
      <c r="B493" s="13"/>
      <c r="C493" s="46" t="s">
        <v>1210</v>
      </c>
      <c r="D493" s="46"/>
      <c r="E493" s="65">
        <f>VLOOKUP(C493,Spisok!$A$1:$AA$7829,5,0)</f>
        <v>1232.4866646811029</v>
      </c>
      <c r="F493" s="8">
        <f>VLOOKUP(C493,Spisok!$A$1:$AA$7829,2,0)</f>
        <v>0</v>
      </c>
      <c r="G493" s="44" t="str">
        <f>VLOOKUP(C493,Spisok!$A$1:$AA$7829,4,0)</f>
        <v>LAT</v>
      </c>
      <c r="H493" s="10"/>
      <c r="I493" s="10"/>
      <c r="J493" s="10">
        <v>5.4860637649767368</v>
      </c>
      <c r="K493" s="10">
        <f>LARGE(M493:V493,1)+LARGE(M493:V493,2)+LARGE(M493:V493,3)+LARGE(M493:V493,4)+LARGE(M493:V493,5)</f>
        <v>0</v>
      </c>
      <c r="L493" s="5">
        <f>SUM(H493:K493)</f>
        <v>5.4860637649767368</v>
      </c>
      <c r="M493" s="10">
        <f>VLOOKUP(C493,Spisok!$A$5:$AC$1630,7,0)</f>
        <v>0</v>
      </c>
      <c r="N493" s="10">
        <f>VLOOKUP(C493,Spisok!$A$5:$AC$1630,9,0)</f>
        <v>0</v>
      </c>
      <c r="O493" s="10">
        <f>VLOOKUP(C493,Spisok!$A$5:$AC$1630,11,0)</f>
        <v>0</v>
      </c>
      <c r="P493" s="10">
        <f>VLOOKUP(C493,Spisok!$A$5:$AC$1630,13,0)</f>
        <v>0</v>
      </c>
      <c r="Q493" s="10">
        <f>VLOOKUP(C493,Spisok!$A$5:$AC$1630,15,0)</f>
        <v>0</v>
      </c>
      <c r="R493" s="10">
        <f>VLOOKUP(C493,Spisok!$A$5:$AC$1630,17,0)</f>
        <v>0</v>
      </c>
      <c r="S493" s="10">
        <f>VLOOKUP(C493,Spisok!$A$5:$AC$1630,19,0)</f>
        <v>0</v>
      </c>
      <c r="T493" s="10">
        <f>VLOOKUP(C493,Spisok!$A$5:$AC$1630,21,0)</f>
        <v>0</v>
      </c>
      <c r="U493" s="10">
        <f>VLOOKUP(C493,Spisok!$A$5:$AC$1630,23,0)</f>
        <v>0</v>
      </c>
      <c r="V493" s="18">
        <f>VLOOKUP(C493,Spisok!$A$5:$AC$1630,25,0)</f>
        <v>0</v>
      </c>
      <c r="W493" s="16">
        <f>COUNTIFS(M493:V493,"&gt;0")</f>
        <v>0</v>
      </c>
    </row>
    <row r="494" spans="1:23" s="57" customFormat="1" ht="12.75" customHeight="1">
      <c r="A494" s="13">
        <v>490</v>
      </c>
      <c r="B494" s="13"/>
      <c r="C494" s="46" t="s">
        <v>1236</v>
      </c>
      <c r="D494" s="46"/>
      <c r="E494" s="65">
        <f>VLOOKUP(C494,Spisok!$A$1:$AA$7829,5,0)</f>
        <v>1213</v>
      </c>
      <c r="F494" s="8">
        <f>VLOOKUP(C494,Spisok!$A$1:$AA$7829,2,0)</f>
        <v>0</v>
      </c>
      <c r="G494" s="44" t="str">
        <f>VLOOKUP(C494,Spisok!$A$1:$AA$7829,4,0)</f>
        <v>LAT</v>
      </c>
      <c r="H494" s="10"/>
      <c r="I494" s="10"/>
      <c r="J494" s="10">
        <v>5.2633904251571675</v>
      </c>
      <c r="K494" s="10">
        <f>LARGE(M494:V494,1)+LARGE(M494:V494,2)+LARGE(M494:V494,3)+LARGE(M494:V494,4)+LARGE(M494:V494,5)</f>
        <v>0</v>
      </c>
      <c r="L494" s="5">
        <f>SUM(H494:K494)</f>
        <v>5.2633904251571675</v>
      </c>
      <c r="M494" s="10">
        <f>VLOOKUP(C494,Spisok!$A$5:$AC$1630,7,0)</f>
        <v>0</v>
      </c>
      <c r="N494" s="10">
        <f>VLOOKUP(C494,Spisok!$A$5:$AC$1630,9,0)</f>
        <v>0</v>
      </c>
      <c r="O494" s="10">
        <f>VLOOKUP(C494,Spisok!$A$5:$AC$1630,11,0)</f>
        <v>0</v>
      </c>
      <c r="P494" s="10">
        <f>VLOOKUP(C494,Spisok!$A$5:$AC$1630,13,0)</f>
        <v>0</v>
      </c>
      <c r="Q494" s="10">
        <f>VLOOKUP(C494,Spisok!$A$5:$AC$1630,15,0)</f>
        <v>0</v>
      </c>
      <c r="R494" s="10">
        <f>VLOOKUP(C494,Spisok!$A$5:$AC$1630,17,0)</f>
        <v>0</v>
      </c>
      <c r="S494" s="10">
        <f>VLOOKUP(C494,Spisok!$A$5:$AC$1630,19,0)</f>
        <v>0</v>
      </c>
      <c r="T494" s="10">
        <f>VLOOKUP(C494,Spisok!$A$5:$AC$1630,21,0)</f>
        <v>0</v>
      </c>
      <c r="U494" s="10">
        <f>VLOOKUP(C494,Spisok!$A$5:$AC$1630,23,0)</f>
        <v>0</v>
      </c>
      <c r="V494" s="18">
        <f>VLOOKUP(C494,Spisok!$A$5:$AC$1630,25,0)</f>
        <v>0</v>
      </c>
      <c r="W494" s="16">
        <f>COUNTIFS(M494:V494,"&gt;0")</f>
        <v>0</v>
      </c>
    </row>
    <row r="495" spans="1:23" s="57" customFormat="1" ht="12.75" customHeight="1">
      <c r="A495" s="13">
        <v>491</v>
      </c>
      <c r="B495" s="13"/>
      <c r="C495" s="60" t="s">
        <v>1182</v>
      </c>
      <c r="D495" s="60"/>
      <c r="E495" s="69">
        <f>VLOOKUP(C495,Spisok!$A$1:$AA$7829,5,0)</f>
        <v>1172.8775746896113</v>
      </c>
      <c r="F495" s="8">
        <f>VLOOKUP(C495,Spisok!$A$1:$AA$7829,2,0)</f>
        <v>0</v>
      </c>
      <c r="G495" s="8" t="str">
        <f>VLOOKUP(C495,Spisok!$A$1:$AA$7829,4,0)</f>
        <v>GBR</v>
      </c>
      <c r="H495" s="10"/>
      <c r="I495" s="10">
        <v>5.089302861532552</v>
      </c>
      <c r="J495" s="10">
        <v>0</v>
      </c>
      <c r="K495" s="10">
        <f>LARGE(M495:V495,1)+LARGE(M495:V495,2)+LARGE(M495:V495,3)+LARGE(M495:V495,4)+LARGE(M495:V495,5)</f>
        <v>0</v>
      </c>
      <c r="L495" s="5">
        <f>SUM(H495:K495)</f>
        <v>5.089302861532552</v>
      </c>
      <c r="M495" s="10">
        <f>VLOOKUP(C495,Spisok!$A$5:$AC$1630,7,0)</f>
        <v>0</v>
      </c>
      <c r="N495" s="10">
        <f>VLOOKUP(C495,Spisok!$A$5:$AC$1630,9,0)</f>
        <v>0</v>
      </c>
      <c r="O495" s="10">
        <f>VLOOKUP(C495,Spisok!$A$5:$AC$1630,11,0)</f>
        <v>0</v>
      </c>
      <c r="P495" s="10">
        <f>VLOOKUP(C495,Spisok!$A$5:$AC$1630,13,0)</f>
        <v>0</v>
      </c>
      <c r="Q495" s="10">
        <f>VLOOKUP(C495,Spisok!$A$5:$AC$1630,15,0)</f>
        <v>0</v>
      </c>
      <c r="R495" s="10">
        <f>VLOOKUP(C495,Spisok!$A$5:$AC$1630,17,0)</f>
        <v>0</v>
      </c>
      <c r="S495" s="10">
        <f>VLOOKUP(C495,Spisok!$A$5:$AC$1630,19,0)</f>
        <v>0</v>
      </c>
      <c r="T495" s="10">
        <f>VLOOKUP(C495,Spisok!$A$5:$AC$1630,21,0)</f>
        <v>0</v>
      </c>
      <c r="U495" s="10">
        <f>VLOOKUP(C495,Spisok!$A$5:$AC$1630,23,0)</f>
        <v>0</v>
      </c>
      <c r="V495" s="18">
        <f>VLOOKUP(C495,Spisok!$A$5:$AC$1630,25,0)</f>
        <v>0</v>
      </c>
      <c r="W495" s="16">
        <f>COUNTIFS(M495:V495,"&gt;0")</f>
        <v>0</v>
      </c>
    </row>
    <row r="496" spans="1:23" s="57" customFormat="1" ht="12.75" customHeight="1">
      <c r="A496" s="13">
        <v>492</v>
      </c>
      <c r="B496" s="13"/>
      <c r="C496" s="46" t="s">
        <v>1067</v>
      </c>
      <c r="D496" s="46"/>
      <c r="E496" s="69">
        <f>VLOOKUP(C496,Spisok!$A$1:$AA$7829,5,0)</f>
        <v>1230.9982963537343</v>
      </c>
      <c r="F496" s="8">
        <f>VLOOKUP(C496,Spisok!$A$1:$AA$7829,2,0)</f>
        <v>0</v>
      </c>
      <c r="G496" s="44" t="str">
        <f>VLOOKUP(C496,Spisok!$A$1:$AA$7829,4,0)</f>
        <v>FRA</v>
      </c>
      <c r="H496" s="10">
        <v>5.0224234761550042</v>
      </c>
      <c r="I496" s="10">
        <v>0</v>
      </c>
      <c r="J496" s="10">
        <v>0</v>
      </c>
      <c r="K496" s="10">
        <f>LARGE(M496:V496,1)+LARGE(M496:V496,2)+LARGE(M496:V496,3)+LARGE(M496:V496,4)+LARGE(M496:V496,5)</f>
        <v>0</v>
      </c>
      <c r="L496" s="5">
        <f>SUM(H496:K496)</f>
        <v>5.0224234761550042</v>
      </c>
      <c r="M496" s="10">
        <f>VLOOKUP(C496,Spisok!$A$5:$AC$1630,7,0)</f>
        <v>0</v>
      </c>
      <c r="N496" s="10">
        <f>VLOOKUP(C496,Spisok!$A$5:$AC$1630,9,0)</f>
        <v>0</v>
      </c>
      <c r="O496" s="10">
        <f>VLOOKUP(C496,Spisok!$A$5:$AC$1630,11,0)</f>
        <v>0</v>
      </c>
      <c r="P496" s="10">
        <f>VLOOKUP(C496,Spisok!$A$5:$AC$1630,13,0)</f>
        <v>0</v>
      </c>
      <c r="Q496" s="10">
        <f>VLOOKUP(C496,Spisok!$A$5:$AC$1630,15,0)</f>
        <v>0</v>
      </c>
      <c r="R496" s="10">
        <f>VLOOKUP(C496,Spisok!$A$5:$AC$1630,17,0)</f>
        <v>0</v>
      </c>
      <c r="S496" s="10">
        <f>VLOOKUP(C496,Spisok!$A$5:$AC$1630,19,0)</f>
        <v>0</v>
      </c>
      <c r="T496" s="10">
        <f>VLOOKUP(C496,Spisok!$A$5:$AC$1630,21,0)</f>
        <v>0</v>
      </c>
      <c r="U496" s="10">
        <f>VLOOKUP(C496,Spisok!$A$5:$AC$1630,23,0)</f>
        <v>0</v>
      </c>
      <c r="V496" s="18">
        <f>VLOOKUP(C496,Spisok!$A$5:$AC$1630,25,0)</f>
        <v>0</v>
      </c>
      <c r="W496" s="16">
        <f>COUNTIFS(M496:V496,"&gt;0")</f>
        <v>0</v>
      </c>
    </row>
    <row r="497" spans="1:23" s="57" customFormat="1" ht="12.75" customHeight="1">
      <c r="A497" s="13">
        <v>493</v>
      </c>
      <c r="B497" s="13"/>
      <c r="C497" s="46" t="s">
        <v>1080</v>
      </c>
      <c r="D497" s="46"/>
      <c r="E497" s="69">
        <f>VLOOKUP(C497,Spisok!$A$1:$AA$7829,5,0)</f>
        <v>1175</v>
      </c>
      <c r="F497" s="8">
        <f>VLOOKUP(C497,Spisok!$A$1:$AA$7829,2,0)</f>
        <v>0</v>
      </c>
      <c r="G497" s="44" t="str">
        <f>VLOOKUP(C497,Spisok!$A$1:$AA$7829,4,0)</f>
        <v>GBR</v>
      </c>
      <c r="H497" s="10">
        <v>4.829545454545455</v>
      </c>
      <c r="I497" s="10">
        <v>0</v>
      </c>
      <c r="J497" s="10">
        <v>0</v>
      </c>
      <c r="K497" s="10">
        <f>LARGE(M497:V497,1)+LARGE(M497:V497,2)+LARGE(M497:V497,3)+LARGE(M497:V497,4)+LARGE(M497:V497,5)</f>
        <v>0</v>
      </c>
      <c r="L497" s="5">
        <f>SUM(H497:K497)</f>
        <v>4.829545454545455</v>
      </c>
      <c r="M497" s="10">
        <f>VLOOKUP(C497,Spisok!$A$5:$AC$1630,7,0)</f>
        <v>0</v>
      </c>
      <c r="N497" s="10">
        <f>VLOOKUP(C497,Spisok!$A$5:$AC$1630,9,0)</f>
        <v>0</v>
      </c>
      <c r="O497" s="10">
        <f>VLOOKUP(C497,Spisok!$A$5:$AC$1630,11,0)</f>
        <v>0</v>
      </c>
      <c r="P497" s="10">
        <f>VLOOKUP(C497,Spisok!$A$5:$AC$1630,13,0)</f>
        <v>0</v>
      </c>
      <c r="Q497" s="10">
        <f>VLOOKUP(C497,Spisok!$A$5:$AC$1630,15,0)</f>
        <v>0</v>
      </c>
      <c r="R497" s="10">
        <f>VLOOKUP(C497,Spisok!$A$5:$AC$1630,17,0)</f>
        <v>0</v>
      </c>
      <c r="S497" s="10">
        <f>VLOOKUP(C497,Spisok!$A$5:$AC$1630,19,0)</f>
        <v>0</v>
      </c>
      <c r="T497" s="10">
        <f>VLOOKUP(C497,Spisok!$A$5:$AC$1630,21,0)</f>
        <v>0</v>
      </c>
      <c r="U497" s="10">
        <f>VLOOKUP(C497,Spisok!$A$5:$AC$1630,23,0)</f>
        <v>0</v>
      </c>
      <c r="V497" s="18">
        <f>VLOOKUP(C497,Spisok!$A$5:$AC$1630,25,0)</f>
        <v>0</v>
      </c>
      <c r="W497" s="16">
        <f>COUNTIFS(M497:V497,"&gt;0")</f>
        <v>0</v>
      </c>
    </row>
    <row r="498" spans="1:23" s="57" customFormat="1" ht="12.75" customHeight="1">
      <c r="A498" s="13">
        <v>494</v>
      </c>
      <c r="B498" s="13"/>
      <c r="C498" s="46" t="s">
        <v>1176</v>
      </c>
      <c r="D498" s="46"/>
      <c r="E498" s="69">
        <f>VLOOKUP(C498,Spisok!$A$1:$AA$7829,5,0)</f>
        <v>1236.8582191084176</v>
      </c>
      <c r="F498" s="8">
        <f>VLOOKUP(C498,Spisok!$A$1:$AA$7829,2,0)</f>
        <v>0</v>
      </c>
      <c r="G498" s="44" t="str">
        <f>VLOOKUP(C498,Spisok!$A$1:$AA$7829,4,0)</f>
        <v>LAT</v>
      </c>
      <c r="H498" s="10"/>
      <c r="I498" s="10">
        <v>4.6324590734464515</v>
      </c>
      <c r="J498" s="10">
        <v>0</v>
      </c>
      <c r="K498" s="10">
        <f>LARGE(M498:V498,1)+LARGE(M498:V498,2)+LARGE(M498:V498,3)+LARGE(M498:V498,4)+LARGE(M498:V498,5)</f>
        <v>0</v>
      </c>
      <c r="L498" s="5">
        <f>SUM(H498:K498)</f>
        <v>4.6324590734464515</v>
      </c>
      <c r="M498" s="10">
        <f>VLOOKUP(C498,Spisok!$A$5:$AC$1630,7,0)</f>
        <v>0</v>
      </c>
      <c r="N498" s="10">
        <f>VLOOKUP(C498,Spisok!$A$5:$AC$1630,9,0)</f>
        <v>0</v>
      </c>
      <c r="O498" s="10">
        <f>VLOOKUP(C498,Spisok!$A$5:$AC$1630,11,0)</f>
        <v>0</v>
      </c>
      <c r="P498" s="10">
        <f>VLOOKUP(C498,Spisok!$A$5:$AC$1630,13,0)</f>
        <v>0</v>
      </c>
      <c r="Q498" s="10">
        <f>VLOOKUP(C498,Spisok!$A$5:$AC$1630,15,0)</f>
        <v>0</v>
      </c>
      <c r="R498" s="10">
        <f>VLOOKUP(C498,Spisok!$A$5:$AC$1630,17,0)</f>
        <v>0</v>
      </c>
      <c r="S498" s="10">
        <f>VLOOKUP(C498,Spisok!$A$5:$AC$1630,19,0)</f>
        <v>0</v>
      </c>
      <c r="T498" s="10">
        <f>VLOOKUP(C498,Spisok!$A$5:$AC$1630,21,0)</f>
        <v>0</v>
      </c>
      <c r="U498" s="10">
        <f>VLOOKUP(C498,Spisok!$A$5:$AC$1630,23,0)</f>
        <v>0</v>
      </c>
      <c r="V498" s="18">
        <f>VLOOKUP(C498,Spisok!$A$5:$AC$1630,25,0)</f>
        <v>0</v>
      </c>
      <c r="W498" s="16">
        <f>COUNTIFS(M498:V498,"&gt;0")</f>
        <v>0</v>
      </c>
    </row>
    <row r="499" spans="1:23" s="57" customFormat="1" ht="12.75" customHeight="1">
      <c r="A499" s="13">
        <v>495</v>
      </c>
      <c r="B499" s="13"/>
      <c r="C499" s="46" t="s">
        <v>900</v>
      </c>
      <c r="D499" s="46"/>
      <c r="E499" s="65">
        <f>VLOOKUP(C499,Spisok!$A$1:$AA$7829,5,0)</f>
        <v>1185</v>
      </c>
      <c r="F499" s="8">
        <f>VLOOKUP(C499,Spisok!$A$1:$AA$7829,2,0)</f>
        <v>0</v>
      </c>
      <c r="G499" s="44" t="str">
        <f>VLOOKUP(C499,Spisok!$A$1:$AA$7829,4,0)</f>
        <v>LAT</v>
      </c>
      <c r="H499" s="10">
        <v>4.5876272175630195</v>
      </c>
      <c r="I499" s="10">
        <v>0</v>
      </c>
      <c r="J499" s="10">
        <v>0.01</v>
      </c>
      <c r="K499" s="10">
        <f>LARGE(M499:V499,1)+LARGE(M499:V499,2)+LARGE(M499:V499,3)+LARGE(M499:V499,4)+LARGE(M499:V499,5)</f>
        <v>0</v>
      </c>
      <c r="L499" s="5">
        <f>SUM(H499:K499)</f>
        <v>4.5976272175630193</v>
      </c>
      <c r="M499" s="10">
        <f>VLOOKUP(C499,Spisok!$A$5:$AC$1630,7,0)</f>
        <v>0</v>
      </c>
      <c r="N499" s="10">
        <f>VLOOKUP(C499,Spisok!$A$5:$AC$1630,9,0)</f>
        <v>0</v>
      </c>
      <c r="O499" s="10">
        <f>VLOOKUP(C499,Spisok!$A$5:$AC$1630,11,0)</f>
        <v>0</v>
      </c>
      <c r="P499" s="10">
        <f>VLOOKUP(C499,Spisok!$A$5:$AC$1630,13,0)</f>
        <v>0</v>
      </c>
      <c r="Q499" s="10">
        <f>VLOOKUP(C499,Spisok!$A$5:$AC$1630,15,0)</f>
        <v>0</v>
      </c>
      <c r="R499" s="10">
        <f>VLOOKUP(C499,Spisok!$A$5:$AC$1630,17,0)</f>
        <v>0</v>
      </c>
      <c r="S499" s="10">
        <f>VLOOKUP(C499,Spisok!$A$5:$AC$1630,19,0)</f>
        <v>0</v>
      </c>
      <c r="T499" s="10">
        <f>VLOOKUP(C499,Spisok!$A$5:$AC$1630,21,0)</f>
        <v>0</v>
      </c>
      <c r="U499" s="10">
        <f>VLOOKUP(C499,Spisok!$A$5:$AC$1630,23,0)</f>
        <v>0</v>
      </c>
      <c r="V499" s="18">
        <f>VLOOKUP(C499,Spisok!$A$5:$AC$1630,25,0)</f>
        <v>0</v>
      </c>
      <c r="W499" s="16">
        <f>COUNTIFS(M499:V499,"&gt;0")</f>
        <v>0</v>
      </c>
    </row>
    <row r="500" spans="1:23" s="57" customFormat="1" ht="12.75" customHeight="1">
      <c r="A500" s="13">
        <v>496</v>
      </c>
      <c r="B500" s="13"/>
      <c r="C500" s="46" t="s">
        <v>1246</v>
      </c>
      <c r="D500" s="46"/>
      <c r="E500" s="65">
        <f>VLOOKUP(C500,Spisok!$A$1:$AA$7829,5,0)</f>
        <v>1159.6168397760287</v>
      </c>
      <c r="F500" s="8">
        <f>VLOOKUP(C500,Spisok!$A$1:$AA$7829,2,0)</f>
        <v>0</v>
      </c>
      <c r="G500" s="44" t="str">
        <f>VLOOKUP(C500,Spisok!$A$1:$AA$7829,4,0)</f>
        <v>ITA</v>
      </c>
      <c r="H500" s="10"/>
      <c r="I500" s="10"/>
      <c r="J500" s="10">
        <v>4.5816252712804433</v>
      </c>
      <c r="K500" s="10">
        <f>LARGE(M500:V500,1)+LARGE(M500:V500,2)+LARGE(M500:V500,3)+LARGE(M500:V500,4)+LARGE(M500:V500,5)</f>
        <v>0</v>
      </c>
      <c r="L500" s="5">
        <f>SUM(H500:K500)</f>
        <v>4.5816252712804433</v>
      </c>
      <c r="M500" s="10">
        <f>VLOOKUP(C500,Spisok!$A$5:$AC$1630,7,0)</f>
        <v>0</v>
      </c>
      <c r="N500" s="10">
        <f>VLOOKUP(C500,Spisok!$A$5:$AC$1630,9,0)</f>
        <v>0</v>
      </c>
      <c r="O500" s="10">
        <f>VLOOKUP(C500,Spisok!$A$5:$AC$1630,11,0)</f>
        <v>0</v>
      </c>
      <c r="P500" s="10">
        <f>VLOOKUP(C500,Spisok!$A$5:$AC$1630,13,0)</f>
        <v>0</v>
      </c>
      <c r="Q500" s="10">
        <f>VLOOKUP(C500,Spisok!$A$5:$AC$1630,15,0)</f>
        <v>0</v>
      </c>
      <c r="R500" s="10">
        <f>VLOOKUP(C500,Spisok!$A$5:$AC$1630,17,0)</f>
        <v>0</v>
      </c>
      <c r="S500" s="10">
        <f>VLOOKUP(C500,Spisok!$A$5:$AC$1630,19,0)</f>
        <v>0</v>
      </c>
      <c r="T500" s="10">
        <f>VLOOKUP(C500,Spisok!$A$5:$AC$1630,21,0)</f>
        <v>0</v>
      </c>
      <c r="U500" s="10">
        <f>VLOOKUP(C500,Spisok!$A$5:$AC$1630,23,0)</f>
        <v>0</v>
      </c>
      <c r="V500" s="18">
        <f>VLOOKUP(C500,Spisok!$A$5:$AC$1630,25,0)</f>
        <v>0</v>
      </c>
      <c r="W500" s="16">
        <f>COUNTIFS(M500:V500,"&gt;0")</f>
        <v>0</v>
      </c>
    </row>
    <row r="501" spans="1:23" s="57" customFormat="1" ht="12.75" customHeight="1">
      <c r="A501" s="13">
        <v>497</v>
      </c>
      <c r="B501" s="13"/>
      <c r="C501" s="46" t="s">
        <v>1255</v>
      </c>
      <c r="D501" s="46"/>
      <c r="E501" s="65">
        <f>VLOOKUP(C501,Spisok!$A$1:$AA$7829,5,0)</f>
        <v>1139</v>
      </c>
      <c r="F501" s="8">
        <f>VLOOKUP(C501,Spisok!$A$1:$AA$7829,2,0)</f>
        <v>0</v>
      </c>
      <c r="G501" s="44" t="str">
        <f>VLOOKUP(C501,Spisok!$A$1:$AA$7829,4,0)</f>
        <v>GBR</v>
      </c>
      <c r="H501" s="10"/>
      <c r="I501" s="10"/>
      <c r="J501" s="10">
        <v>4.5744219412098364</v>
      </c>
      <c r="K501" s="10">
        <f>LARGE(M501:V501,1)+LARGE(M501:V501,2)+LARGE(M501:V501,3)+LARGE(M501:V501,4)+LARGE(M501:V501,5)</f>
        <v>0</v>
      </c>
      <c r="L501" s="5">
        <f>SUM(H501:K501)</f>
        <v>4.5744219412098364</v>
      </c>
      <c r="M501" s="10">
        <f>VLOOKUP(C501,Spisok!$A$5:$AC$1630,7,0)</f>
        <v>0</v>
      </c>
      <c r="N501" s="10">
        <f>VLOOKUP(C501,Spisok!$A$5:$AC$1630,9,0)</f>
        <v>0</v>
      </c>
      <c r="O501" s="10">
        <f>VLOOKUP(C501,Spisok!$A$5:$AC$1630,11,0)</f>
        <v>0</v>
      </c>
      <c r="P501" s="10">
        <f>VLOOKUP(C501,Spisok!$A$5:$AC$1630,13,0)</f>
        <v>0</v>
      </c>
      <c r="Q501" s="10">
        <f>VLOOKUP(C501,Spisok!$A$5:$AC$1630,15,0)</f>
        <v>0</v>
      </c>
      <c r="R501" s="10">
        <f>VLOOKUP(C501,Spisok!$A$5:$AC$1630,17,0)</f>
        <v>0</v>
      </c>
      <c r="S501" s="10">
        <f>VLOOKUP(C501,Spisok!$A$5:$AC$1630,19,0)</f>
        <v>0</v>
      </c>
      <c r="T501" s="10">
        <f>VLOOKUP(C501,Spisok!$A$5:$AC$1630,21,0)</f>
        <v>0</v>
      </c>
      <c r="U501" s="10">
        <f>VLOOKUP(C501,Spisok!$A$5:$AC$1630,23,0)</f>
        <v>0</v>
      </c>
      <c r="V501" s="18">
        <f>VLOOKUP(C501,Spisok!$A$5:$AC$1630,25,0)</f>
        <v>0</v>
      </c>
      <c r="W501" s="16">
        <f>COUNTIFS(M501:V501,"&gt;0")</f>
        <v>0</v>
      </c>
    </row>
    <row r="502" spans="1:23" s="57" customFormat="1" ht="12.75" customHeight="1">
      <c r="A502" s="13">
        <v>498</v>
      </c>
      <c r="B502" s="13"/>
      <c r="C502" s="46" t="s">
        <v>1196</v>
      </c>
      <c r="D502" s="46"/>
      <c r="E502" s="65">
        <f>VLOOKUP(C502,Spisok!$A$1:$AA$7829,5,0)</f>
        <v>1136.0707611749294</v>
      </c>
      <c r="F502" s="8">
        <f>VLOOKUP(C502,Spisok!$A$1:$AA$7829,2,0)</f>
        <v>0</v>
      </c>
      <c r="G502" s="44" t="str">
        <f>VLOOKUP(C502,Spisok!$A$1:$AA$7829,4,0)</f>
        <v>USA</v>
      </c>
      <c r="H502" s="10"/>
      <c r="I502" s="10"/>
      <c r="J502" s="10">
        <v>4.5561434450323341</v>
      </c>
      <c r="K502" s="10">
        <f>LARGE(M502:V502,1)+LARGE(M502:V502,2)+LARGE(M502:V502,3)+LARGE(M502:V502,4)+LARGE(M502:V502,5)</f>
        <v>0</v>
      </c>
      <c r="L502" s="5">
        <f>SUM(H502:K502)</f>
        <v>4.5561434450323341</v>
      </c>
      <c r="M502" s="10">
        <f>VLOOKUP(C502,Spisok!$A$5:$AC$1630,7,0)</f>
        <v>0</v>
      </c>
      <c r="N502" s="10">
        <f>VLOOKUP(C502,Spisok!$A$5:$AC$1630,9,0)</f>
        <v>0</v>
      </c>
      <c r="O502" s="10">
        <f>VLOOKUP(C502,Spisok!$A$5:$AC$1630,11,0)</f>
        <v>0</v>
      </c>
      <c r="P502" s="10">
        <f>VLOOKUP(C502,Spisok!$A$5:$AC$1630,13,0)</f>
        <v>0</v>
      </c>
      <c r="Q502" s="10">
        <f>VLOOKUP(C502,Spisok!$A$5:$AC$1630,15,0)</f>
        <v>0</v>
      </c>
      <c r="R502" s="10">
        <f>VLOOKUP(C502,Spisok!$A$5:$AC$1630,17,0)</f>
        <v>0</v>
      </c>
      <c r="S502" s="10">
        <f>VLOOKUP(C502,Spisok!$A$5:$AC$1630,19,0)</f>
        <v>0</v>
      </c>
      <c r="T502" s="10">
        <f>VLOOKUP(C502,Spisok!$A$5:$AC$1630,21,0)</f>
        <v>0</v>
      </c>
      <c r="U502" s="10">
        <f>VLOOKUP(C502,Spisok!$A$5:$AC$1630,23,0)</f>
        <v>0</v>
      </c>
      <c r="V502" s="18">
        <f>VLOOKUP(C502,Spisok!$A$5:$AC$1630,25,0)</f>
        <v>0</v>
      </c>
      <c r="W502" s="16">
        <f>COUNTIFS(M502:V502,"&gt;0")</f>
        <v>0</v>
      </c>
    </row>
    <row r="503" spans="1:23" s="57" customFormat="1" ht="12.75" customHeight="1">
      <c r="A503" s="13">
        <v>499</v>
      </c>
      <c r="B503" s="13"/>
      <c r="C503" s="60" t="s">
        <v>835</v>
      </c>
      <c r="D503" s="60"/>
      <c r="E503" s="65">
        <f>VLOOKUP(C503,Spisok!$A$1:$AA$7829,5,0)</f>
        <v>1209.5774273048016</v>
      </c>
      <c r="F503" s="8">
        <f>VLOOKUP(C503,Spisok!$A$1:$AA$7829,2,0)</f>
        <v>0</v>
      </c>
      <c r="G503" s="8" t="str">
        <f>VLOOKUP(C503,Spisok!$A$1:$AA$7829,4,0)</f>
        <v>POL</v>
      </c>
      <c r="H503" s="10">
        <v>0</v>
      </c>
      <c r="I503" s="10">
        <v>0</v>
      </c>
      <c r="J503" s="10">
        <v>4.4727926882715687</v>
      </c>
      <c r="K503" s="10">
        <f>LARGE(M503:V503,1)+LARGE(M503:V503,2)+LARGE(M503:V503,3)+LARGE(M503:V503,4)+LARGE(M503:V503,5)</f>
        <v>0</v>
      </c>
      <c r="L503" s="5">
        <f>SUM(H503:K503)</f>
        <v>4.4727926882715687</v>
      </c>
      <c r="M503" s="10">
        <f>VLOOKUP(C503,Spisok!$A$5:$AC$1630,7,0)</f>
        <v>0</v>
      </c>
      <c r="N503" s="10">
        <f>VLOOKUP(C503,Spisok!$A$5:$AC$1630,9,0)</f>
        <v>0</v>
      </c>
      <c r="O503" s="10">
        <f>VLOOKUP(C503,Spisok!$A$5:$AC$1630,11,0)</f>
        <v>0</v>
      </c>
      <c r="P503" s="10">
        <f>VLOOKUP(C503,Spisok!$A$5:$AC$1630,13,0)</f>
        <v>0</v>
      </c>
      <c r="Q503" s="10">
        <f>VLOOKUP(C503,Spisok!$A$5:$AC$1630,15,0)</f>
        <v>0</v>
      </c>
      <c r="R503" s="10">
        <f>VLOOKUP(C503,Spisok!$A$5:$AC$1630,17,0)</f>
        <v>0</v>
      </c>
      <c r="S503" s="10">
        <f>VLOOKUP(C503,Spisok!$A$5:$AC$1630,19,0)</f>
        <v>0</v>
      </c>
      <c r="T503" s="10">
        <f>VLOOKUP(C503,Spisok!$A$5:$AC$1630,21,0)</f>
        <v>0</v>
      </c>
      <c r="U503" s="10">
        <f>VLOOKUP(C503,Spisok!$A$5:$AC$1630,23,0)</f>
        <v>0</v>
      </c>
      <c r="V503" s="18">
        <f>VLOOKUP(C503,Spisok!$A$5:$AC$1630,25,0)</f>
        <v>0</v>
      </c>
      <c r="W503" s="16">
        <f>COUNTIFS(M503:V503,"&gt;0")</f>
        <v>0</v>
      </c>
    </row>
    <row r="504" spans="1:23" s="57" customFormat="1" ht="12.75" customHeight="1">
      <c r="A504" s="13">
        <v>500</v>
      </c>
      <c r="B504" s="13">
        <v>157</v>
      </c>
      <c r="C504" s="46" t="s">
        <v>1279</v>
      </c>
      <c r="D504" s="46"/>
      <c r="E504" s="65">
        <f>VLOOKUP(C504,Spisok!$A$1:$AA$7829,5,0)</f>
        <v>1196.7553665796083</v>
      </c>
      <c r="F504" s="8">
        <f>VLOOKUP(C504,Spisok!$A$1:$AA$7829,2,0)</f>
        <v>0</v>
      </c>
      <c r="G504" s="44">
        <f>VLOOKUP(C504,Spisok!$A$1:$AA$7829,4,0)</f>
        <v>0</v>
      </c>
      <c r="H504" s="10"/>
      <c r="I504" s="10"/>
      <c r="J504" s="10"/>
      <c r="K504" s="10">
        <f>LARGE(M504:V504,1)+LARGE(M504:V504,2)+LARGE(M504:V504,3)+LARGE(M504:V504,4)+LARGE(M504:V504,5)</f>
        <v>4.466327445695125</v>
      </c>
      <c r="L504" s="5">
        <f>SUM(H504:K504)</f>
        <v>4.466327445695125</v>
      </c>
      <c r="M504" s="10">
        <f>VLOOKUP(C504,Spisok!$A$5:$AC$1630,7,0)</f>
        <v>0</v>
      </c>
      <c r="N504" s="10">
        <f>VLOOKUP(C504,Spisok!$A$5:$AC$1630,9,0)</f>
        <v>4.466327445695125</v>
      </c>
      <c r="O504" s="10">
        <f>VLOOKUP(C504,Spisok!$A$5:$AC$1630,11,0)</f>
        <v>0</v>
      </c>
      <c r="P504" s="10">
        <f>VLOOKUP(C504,Spisok!$A$5:$AC$1630,13,0)</f>
        <v>0</v>
      </c>
      <c r="Q504" s="10">
        <f>VLOOKUP(C504,Spisok!$A$5:$AC$1630,15,0)</f>
        <v>0</v>
      </c>
      <c r="R504" s="10">
        <f>VLOOKUP(C504,Spisok!$A$5:$AC$1630,17,0)</f>
        <v>0</v>
      </c>
      <c r="S504" s="10">
        <f>VLOOKUP(C504,Spisok!$A$5:$AC$1630,19,0)</f>
        <v>0</v>
      </c>
      <c r="T504" s="10">
        <f>VLOOKUP(C504,Spisok!$A$5:$AC$1630,21,0)</f>
        <v>0</v>
      </c>
      <c r="U504" s="10">
        <f>VLOOKUP(C504,Spisok!$A$5:$AC$1630,23,0)</f>
        <v>0</v>
      </c>
      <c r="V504" s="18">
        <f>VLOOKUP(C504,Spisok!$A$5:$AC$1630,25,0)</f>
        <v>0</v>
      </c>
      <c r="W504" s="16">
        <f>COUNTIFS(M504:V504,"&gt;0")</f>
        <v>1</v>
      </c>
    </row>
    <row r="505" spans="1:23" s="57" customFormat="1" ht="12.75" customHeight="1">
      <c r="A505" s="13">
        <v>501</v>
      </c>
      <c r="B505" s="13"/>
      <c r="C505" s="46" t="s">
        <v>1221</v>
      </c>
      <c r="D505" s="46"/>
      <c r="E505" s="65">
        <f>VLOOKUP(C505,Spisok!$A$1:$AA$7829,5,0)</f>
        <v>1208.5445494409366</v>
      </c>
      <c r="F505" s="8">
        <f>VLOOKUP(C505,Spisok!$A$1:$AA$7829,2,0)</f>
        <v>0</v>
      </c>
      <c r="G505" s="44" t="str">
        <f>VLOOKUP(C505,Spisok!$A$1:$AA$7829,4,0)</f>
        <v>EST</v>
      </c>
      <c r="H505" s="10"/>
      <c r="I505" s="10"/>
      <c r="J505" s="10">
        <v>4.420284490018787</v>
      </c>
      <c r="K505" s="10">
        <f>LARGE(M505:V505,1)+LARGE(M505:V505,2)+LARGE(M505:V505,3)+LARGE(M505:V505,4)+LARGE(M505:V505,5)</f>
        <v>0</v>
      </c>
      <c r="L505" s="5">
        <f>SUM(H505:K505)</f>
        <v>4.420284490018787</v>
      </c>
      <c r="M505" s="10">
        <f>VLOOKUP(C505,Spisok!$A$5:$AC$1630,7,0)</f>
        <v>0</v>
      </c>
      <c r="N505" s="10">
        <f>VLOOKUP(C505,Spisok!$A$5:$AC$1630,9,0)</f>
        <v>0</v>
      </c>
      <c r="O505" s="10">
        <f>VLOOKUP(C505,Spisok!$A$5:$AC$1630,11,0)</f>
        <v>0</v>
      </c>
      <c r="P505" s="10">
        <f>VLOOKUP(C505,Spisok!$A$5:$AC$1630,13,0)</f>
        <v>0</v>
      </c>
      <c r="Q505" s="10">
        <f>VLOOKUP(C505,Spisok!$A$5:$AC$1630,15,0)</f>
        <v>0</v>
      </c>
      <c r="R505" s="10">
        <f>VLOOKUP(C505,Spisok!$A$5:$AC$1630,17,0)</f>
        <v>0</v>
      </c>
      <c r="S505" s="10">
        <f>VLOOKUP(C505,Spisok!$A$5:$AC$1630,19,0)</f>
        <v>0</v>
      </c>
      <c r="T505" s="10">
        <f>VLOOKUP(C505,Spisok!$A$5:$AC$1630,21,0)</f>
        <v>0</v>
      </c>
      <c r="U505" s="10">
        <f>VLOOKUP(C505,Spisok!$A$5:$AC$1630,23,0)</f>
        <v>0</v>
      </c>
      <c r="V505" s="18">
        <f>VLOOKUP(C505,Spisok!$A$5:$AC$1630,25,0)</f>
        <v>0</v>
      </c>
      <c r="W505" s="16">
        <f>COUNTIFS(M505:V505,"&gt;0")</f>
        <v>0</v>
      </c>
    </row>
    <row r="506" spans="1:23" s="57" customFormat="1" ht="12.75" customHeight="1">
      <c r="A506" s="13">
        <v>502</v>
      </c>
      <c r="B506" s="13">
        <v>162</v>
      </c>
      <c r="C506" s="46" t="s">
        <v>1175</v>
      </c>
      <c r="D506" s="46"/>
      <c r="E506" s="65">
        <f>VLOOKUP(C506,Spisok!$A$1:$AA$7829,5,0)</f>
        <v>1199.6550879611989</v>
      </c>
      <c r="F506" s="8">
        <f>VLOOKUP(C506,Spisok!$A$1:$AA$7829,2,0)</f>
        <v>0</v>
      </c>
      <c r="G506" s="44" t="str">
        <f>VLOOKUP(C506,Spisok!$A$1:$AA$7829,4,0)</f>
        <v>LAT</v>
      </c>
      <c r="H506" s="10"/>
      <c r="I506" s="10">
        <v>0.78459131080575084</v>
      </c>
      <c r="J506" s="10">
        <v>1.265482417255811</v>
      </c>
      <c r="K506" s="10">
        <f>LARGE(M506:V506,1)+LARGE(M506:V506,2)+LARGE(M506:V506,3)+LARGE(M506:V506,4)+LARGE(M506:V506,5)</f>
        <v>2.3494810332025446</v>
      </c>
      <c r="L506" s="5">
        <f>SUM(H506:K506)</f>
        <v>4.3995547612641062</v>
      </c>
      <c r="M506" s="10">
        <f>VLOOKUP(C506,Spisok!$A$5:$AC$1630,7,0)</f>
        <v>0</v>
      </c>
      <c r="N506" s="10">
        <f>VLOOKUP(C506,Spisok!$A$5:$AC$1630,9,0)</f>
        <v>2.3494810332025446</v>
      </c>
      <c r="O506" s="10">
        <f>VLOOKUP(C506,Spisok!$A$5:$AC$1630,11,0)</f>
        <v>0</v>
      </c>
      <c r="P506" s="10">
        <f>VLOOKUP(C506,Spisok!$A$5:$AC$1630,13,0)</f>
        <v>0</v>
      </c>
      <c r="Q506" s="10">
        <f>VLOOKUP(C506,Spisok!$A$5:$AC$1630,15,0)</f>
        <v>0</v>
      </c>
      <c r="R506" s="10">
        <f>VLOOKUP(C506,Spisok!$A$5:$AC$1630,17,0)</f>
        <v>0</v>
      </c>
      <c r="S506" s="10">
        <f>VLOOKUP(C506,Spisok!$A$5:$AC$1630,19,0)</f>
        <v>0</v>
      </c>
      <c r="T506" s="10">
        <f>VLOOKUP(C506,Spisok!$A$5:$AC$1630,21,0)</f>
        <v>0</v>
      </c>
      <c r="U506" s="10">
        <f>VLOOKUP(C506,Spisok!$A$5:$AC$1630,23,0)</f>
        <v>0</v>
      </c>
      <c r="V506" s="18">
        <f>VLOOKUP(C506,Spisok!$A$5:$AC$1630,25,0)</f>
        <v>0</v>
      </c>
      <c r="W506" s="16">
        <f>COUNTIFS(M506:V506,"&gt;0")</f>
        <v>1</v>
      </c>
    </row>
    <row r="507" spans="1:23" s="57" customFormat="1" ht="12.75" customHeight="1">
      <c r="A507" s="13">
        <v>503</v>
      </c>
      <c r="B507" s="13"/>
      <c r="C507" s="60" t="s">
        <v>706</v>
      </c>
      <c r="D507" s="60"/>
      <c r="E507" s="69">
        <f>VLOOKUP(C507,Spisok!$A$1:$AA$7829,5,0)</f>
        <v>1353.8372511742293</v>
      </c>
      <c r="F507" s="8">
        <f>VLOOKUP(C507,Spisok!$A$1:$AA$7829,2,0)</f>
        <v>0</v>
      </c>
      <c r="G507" s="44" t="str">
        <f>VLOOKUP(C507,Spisok!$A$1:$AA$7829,4,0)</f>
        <v>EST</v>
      </c>
      <c r="H507" s="10">
        <v>4.3205861010543138</v>
      </c>
      <c r="I507" s="10">
        <v>0</v>
      </c>
      <c r="J507" s="10">
        <v>0</v>
      </c>
      <c r="K507" s="10">
        <f>LARGE(M507:V507,1)+LARGE(M507:V507,2)+LARGE(M507:V507,3)+LARGE(M507:V507,4)+LARGE(M507:V507,5)</f>
        <v>0</v>
      </c>
      <c r="L507" s="5">
        <f>SUM(H507:K507)</f>
        <v>4.3205861010543138</v>
      </c>
      <c r="M507" s="10">
        <f>VLOOKUP(C507,Spisok!$A$5:$AC$1630,7,0)</f>
        <v>0</v>
      </c>
      <c r="N507" s="10">
        <f>VLOOKUP(C507,Spisok!$A$5:$AC$1630,9,0)</f>
        <v>0</v>
      </c>
      <c r="O507" s="10">
        <f>VLOOKUP(C507,Spisok!$A$5:$AC$1630,11,0)</f>
        <v>0</v>
      </c>
      <c r="P507" s="10">
        <f>VLOOKUP(C507,Spisok!$A$5:$AC$1630,13,0)</f>
        <v>0</v>
      </c>
      <c r="Q507" s="10">
        <f>VLOOKUP(C507,Spisok!$A$5:$AC$1630,15,0)</f>
        <v>0</v>
      </c>
      <c r="R507" s="10">
        <f>VLOOKUP(C507,Spisok!$A$5:$AC$1630,17,0)</f>
        <v>0</v>
      </c>
      <c r="S507" s="10">
        <f>VLOOKUP(C507,Spisok!$A$5:$AC$1630,19,0)</f>
        <v>0</v>
      </c>
      <c r="T507" s="10">
        <f>VLOOKUP(C507,Spisok!$A$5:$AC$1630,21,0)</f>
        <v>0</v>
      </c>
      <c r="U507" s="10">
        <f>VLOOKUP(C507,Spisok!$A$5:$AC$1630,23,0)</f>
        <v>0</v>
      </c>
      <c r="V507" s="18">
        <f>VLOOKUP(C507,Spisok!$A$5:$AC$1630,25,0)</f>
        <v>0</v>
      </c>
      <c r="W507" s="16">
        <f>COUNTIFS(M507:V507,"&gt;0")</f>
        <v>0</v>
      </c>
    </row>
    <row r="508" spans="1:23" s="57" customFormat="1" ht="12.75" customHeight="1">
      <c r="A508" s="13">
        <v>504</v>
      </c>
      <c r="B508" s="13"/>
      <c r="C508" s="60" t="s">
        <v>1036</v>
      </c>
      <c r="D508" s="60"/>
      <c r="E508" s="69">
        <f>VLOOKUP(C508,Spisok!$A$1:$AA$7829,5,0)</f>
        <v>1224</v>
      </c>
      <c r="F508" s="8">
        <f>VLOOKUP(C508,Spisok!$A$1:$AA$7829,2,0)</f>
        <v>0</v>
      </c>
      <c r="G508" s="8" t="str">
        <f>VLOOKUP(C508,Spisok!$A$1:$AA$7829,4,0)</f>
        <v>LAT</v>
      </c>
      <c r="H508" s="10">
        <v>4.2012748704680334</v>
      </c>
      <c r="I508" s="10">
        <v>0</v>
      </c>
      <c r="J508" s="10">
        <v>0</v>
      </c>
      <c r="K508" s="10">
        <f>LARGE(M508:V508,1)+LARGE(M508:V508,2)+LARGE(M508:V508,3)+LARGE(M508:V508,4)+LARGE(M508:V508,5)</f>
        <v>0</v>
      </c>
      <c r="L508" s="5">
        <f>SUM(H508:K508)</f>
        <v>4.2012748704680334</v>
      </c>
      <c r="M508" s="10">
        <f>VLOOKUP(C508,Spisok!$A$5:$AC$1630,7,0)</f>
        <v>0</v>
      </c>
      <c r="N508" s="10">
        <f>VLOOKUP(C508,Spisok!$A$5:$AC$1630,9,0)</f>
        <v>0</v>
      </c>
      <c r="O508" s="10">
        <f>VLOOKUP(C508,Spisok!$A$5:$AC$1630,11,0)</f>
        <v>0</v>
      </c>
      <c r="P508" s="10">
        <f>VLOOKUP(C508,Spisok!$A$5:$AC$1630,13,0)</f>
        <v>0</v>
      </c>
      <c r="Q508" s="10">
        <f>VLOOKUP(C508,Spisok!$A$5:$AC$1630,15,0)</f>
        <v>0</v>
      </c>
      <c r="R508" s="10">
        <f>VLOOKUP(C508,Spisok!$A$5:$AC$1630,17,0)</f>
        <v>0</v>
      </c>
      <c r="S508" s="10">
        <f>VLOOKUP(C508,Spisok!$A$5:$AC$1630,19,0)</f>
        <v>0</v>
      </c>
      <c r="T508" s="10">
        <f>VLOOKUP(C508,Spisok!$A$5:$AC$1630,21,0)</f>
        <v>0</v>
      </c>
      <c r="U508" s="10">
        <f>VLOOKUP(C508,Spisok!$A$5:$AC$1630,23,0)</f>
        <v>0</v>
      </c>
      <c r="V508" s="18">
        <f>VLOOKUP(C508,Spisok!$A$5:$AC$1630,25,0)</f>
        <v>0</v>
      </c>
      <c r="W508" s="16">
        <f>COUNTIFS(M508:V508,"&gt;0")</f>
        <v>0</v>
      </c>
    </row>
    <row r="509" spans="1:23" s="57" customFormat="1" ht="12.75" customHeight="1">
      <c r="A509" s="13">
        <v>505</v>
      </c>
      <c r="B509" s="13"/>
      <c r="C509" s="60" t="s">
        <v>984</v>
      </c>
      <c r="D509" s="60"/>
      <c r="E509" s="69">
        <f>VLOOKUP(C509,Spisok!$A$1:$AA$7829,5,0)</f>
        <v>1227</v>
      </c>
      <c r="F509" s="8">
        <f>VLOOKUP(C509,Spisok!$A$1:$AA$7829,2,0)</f>
        <v>0</v>
      </c>
      <c r="G509" s="8" t="str">
        <f>VLOOKUP(C509,Spisok!$A$1:$AA$7829,4,0)</f>
        <v>GER</v>
      </c>
      <c r="H509" s="10">
        <v>4.1877417368115442</v>
      </c>
      <c r="I509" s="10">
        <v>0</v>
      </c>
      <c r="J509" s="10">
        <v>0</v>
      </c>
      <c r="K509" s="10">
        <f>LARGE(M509:V509,1)+LARGE(M509:V509,2)+LARGE(M509:V509,3)+LARGE(M509:V509,4)+LARGE(M509:V509,5)</f>
        <v>0</v>
      </c>
      <c r="L509" s="5">
        <f>SUM(H509:K509)</f>
        <v>4.1877417368115442</v>
      </c>
      <c r="M509" s="10">
        <f>VLOOKUP(C509,Spisok!$A$5:$AC$1630,7,0)</f>
        <v>0</v>
      </c>
      <c r="N509" s="10">
        <f>VLOOKUP(C509,Spisok!$A$5:$AC$1630,9,0)</f>
        <v>0</v>
      </c>
      <c r="O509" s="10">
        <f>VLOOKUP(C509,Spisok!$A$5:$AC$1630,11,0)</f>
        <v>0</v>
      </c>
      <c r="P509" s="10">
        <f>VLOOKUP(C509,Spisok!$A$5:$AC$1630,13,0)</f>
        <v>0</v>
      </c>
      <c r="Q509" s="10">
        <f>VLOOKUP(C509,Spisok!$A$5:$AC$1630,15,0)</f>
        <v>0</v>
      </c>
      <c r="R509" s="10">
        <f>VLOOKUP(C509,Spisok!$A$5:$AC$1630,17,0)</f>
        <v>0</v>
      </c>
      <c r="S509" s="10">
        <f>VLOOKUP(C509,Spisok!$A$5:$AC$1630,19,0)</f>
        <v>0</v>
      </c>
      <c r="T509" s="10">
        <f>VLOOKUP(C509,Spisok!$A$5:$AC$1630,21,0)</f>
        <v>0</v>
      </c>
      <c r="U509" s="10">
        <f>VLOOKUP(C509,Spisok!$A$5:$AC$1630,23,0)</f>
        <v>0</v>
      </c>
      <c r="V509" s="18">
        <f>VLOOKUP(C509,Spisok!$A$5:$AC$1630,25,0)</f>
        <v>0</v>
      </c>
      <c r="W509" s="16">
        <f>COUNTIFS(M509:V509,"&gt;0")</f>
        <v>0</v>
      </c>
    </row>
    <row r="510" spans="1:23" s="57" customFormat="1" ht="12.75" customHeight="1">
      <c r="A510" s="13">
        <v>506</v>
      </c>
      <c r="B510" s="13"/>
      <c r="C510" s="60" t="s">
        <v>979</v>
      </c>
      <c r="D510" s="60"/>
      <c r="E510" s="69">
        <f>VLOOKUP(C510,Spisok!$A$1:$AA$7829,5,0)</f>
        <v>1174</v>
      </c>
      <c r="F510" s="8">
        <f>VLOOKUP(C510,Spisok!$A$1:$AA$7829,2,0)</f>
        <v>0</v>
      </c>
      <c r="G510" s="8" t="str">
        <f>VLOOKUP(C510,Spisok!$A$1:$AA$7829,4,0)</f>
        <v>LAT</v>
      </c>
      <c r="H510" s="10">
        <v>3.9506446673217814</v>
      </c>
      <c r="I510" s="10">
        <v>0</v>
      </c>
      <c r="J510" s="10">
        <v>0</v>
      </c>
      <c r="K510" s="10">
        <f>LARGE(M510:V510,1)+LARGE(M510:V510,2)+LARGE(M510:V510,3)+LARGE(M510:V510,4)+LARGE(M510:V510,5)</f>
        <v>0</v>
      </c>
      <c r="L510" s="5">
        <f>SUM(H510:K510)</f>
        <v>3.9506446673217814</v>
      </c>
      <c r="M510" s="10">
        <f>VLOOKUP(C510,Spisok!$A$5:$AC$1630,7,0)</f>
        <v>0</v>
      </c>
      <c r="N510" s="10">
        <f>VLOOKUP(C510,Spisok!$A$5:$AC$1630,9,0)</f>
        <v>0</v>
      </c>
      <c r="O510" s="10">
        <f>VLOOKUP(C510,Spisok!$A$5:$AC$1630,11,0)</f>
        <v>0</v>
      </c>
      <c r="P510" s="10">
        <f>VLOOKUP(C510,Spisok!$A$5:$AC$1630,13,0)</f>
        <v>0</v>
      </c>
      <c r="Q510" s="10">
        <f>VLOOKUP(C510,Spisok!$A$5:$AC$1630,15,0)</f>
        <v>0</v>
      </c>
      <c r="R510" s="10">
        <f>VLOOKUP(C510,Spisok!$A$5:$AC$1630,17,0)</f>
        <v>0</v>
      </c>
      <c r="S510" s="10">
        <f>VLOOKUP(C510,Spisok!$A$5:$AC$1630,19,0)</f>
        <v>0</v>
      </c>
      <c r="T510" s="10">
        <f>VLOOKUP(C510,Spisok!$A$5:$AC$1630,21,0)</f>
        <v>0</v>
      </c>
      <c r="U510" s="10">
        <f>VLOOKUP(C510,Spisok!$A$5:$AC$1630,23,0)</f>
        <v>0</v>
      </c>
      <c r="V510" s="18">
        <f>VLOOKUP(C510,Spisok!$A$5:$AC$1630,25,0)</f>
        <v>0</v>
      </c>
      <c r="W510" s="16">
        <f>COUNTIFS(M510:V510,"&gt;0")</f>
        <v>0</v>
      </c>
    </row>
    <row r="511" spans="1:23" s="57" customFormat="1" ht="12.75" customHeight="1">
      <c r="A511" s="13">
        <v>507</v>
      </c>
      <c r="B511" s="13">
        <v>158</v>
      </c>
      <c r="C511" s="46" t="s">
        <v>1261</v>
      </c>
      <c r="D511" s="46"/>
      <c r="E511" s="65">
        <f>VLOOKUP(C511,Spisok!$A$1:$AA$7829,5,0)</f>
        <v>1209.8815029115024</v>
      </c>
      <c r="F511" s="8">
        <f>VLOOKUP(C511,Spisok!$A$1:$AA$7829,2,0)</f>
        <v>0</v>
      </c>
      <c r="G511" s="44" t="str">
        <f>VLOOKUP(C511,Spisok!$A$1:$AA$7829,4,0)</f>
        <v>CZE</v>
      </c>
      <c r="H511" s="10"/>
      <c r="I511" s="10"/>
      <c r="J511" s="10"/>
      <c r="K511" s="10">
        <f>LARGE(M511:V511,1)+LARGE(M511:V511,2)+LARGE(M511:V511,3)+LARGE(M511:V511,4)+LARGE(M511:V511,5)</f>
        <v>3.9268573879936723</v>
      </c>
      <c r="L511" s="5">
        <f>SUM(H511:K511)</f>
        <v>3.9268573879936723</v>
      </c>
      <c r="M511" s="10">
        <f>VLOOKUP(C511,Spisok!$A$5:$AC$1630,7,0)</f>
        <v>3.9268573879936723</v>
      </c>
      <c r="N511" s="10">
        <f>VLOOKUP(C511,Spisok!$A$5:$AC$1630,9,0)</f>
        <v>0</v>
      </c>
      <c r="O511" s="10">
        <f>VLOOKUP(C511,Spisok!$A$5:$AC$1630,11,0)</f>
        <v>0</v>
      </c>
      <c r="P511" s="10">
        <f>VLOOKUP(C511,Spisok!$A$5:$AC$1630,13,0)</f>
        <v>0</v>
      </c>
      <c r="Q511" s="10">
        <f>VLOOKUP(C511,Spisok!$A$5:$AC$1630,15,0)</f>
        <v>0</v>
      </c>
      <c r="R511" s="10">
        <f>VLOOKUP(C511,Spisok!$A$5:$AC$1630,17,0)</f>
        <v>0</v>
      </c>
      <c r="S511" s="10">
        <f>VLOOKUP(C511,Spisok!$A$5:$AC$1630,19,0)</f>
        <v>0</v>
      </c>
      <c r="T511" s="10">
        <f>VLOOKUP(C511,Spisok!$A$5:$AC$1630,21,0)</f>
        <v>0</v>
      </c>
      <c r="U511" s="10">
        <f>VLOOKUP(C511,Spisok!$A$5:$AC$1630,23,0)</f>
        <v>0</v>
      </c>
      <c r="V511" s="18">
        <f>VLOOKUP(C511,Spisok!$A$5:$AC$1630,25,0)</f>
        <v>0</v>
      </c>
      <c r="W511" s="16">
        <f>COUNTIFS(M511:V511,"&gt;0")</f>
        <v>1</v>
      </c>
    </row>
    <row r="512" spans="1:23" s="57" customFormat="1" ht="12.75" customHeight="1">
      <c r="A512" s="13">
        <v>508</v>
      </c>
      <c r="B512" s="13"/>
      <c r="C512" s="46" t="s">
        <v>1112</v>
      </c>
      <c r="D512" s="46"/>
      <c r="E512" s="69">
        <f>VLOOKUP(C512,Spisok!$A$1:$AA$7829,5,0)</f>
        <v>1244.606229990638</v>
      </c>
      <c r="F512" s="8">
        <f>VLOOKUP(C512,Spisok!$A$1:$AA$7829,2,0)</f>
        <v>0</v>
      </c>
      <c r="G512" s="44" t="str">
        <f>VLOOKUP(C512,Spisok!$A$1:$AA$7829,4,0)</f>
        <v>EST</v>
      </c>
      <c r="H512" s="10"/>
      <c r="I512" s="10">
        <v>3.8875923537285058</v>
      </c>
      <c r="J512" s="10">
        <v>0</v>
      </c>
      <c r="K512" s="10">
        <f>LARGE(M512:V512,1)+LARGE(M512:V512,2)+LARGE(M512:V512,3)+LARGE(M512:V512,4)+LARGE(M512:V512,5)</f>
        <v>0</v>
      </c>
      <c r="L512" s="5">
        <f>SUM(H512:K512)</f>
        <v>3.8875923537285058</v>
      </c>
      <c r="M512" s="10">
        <f>VLOOKUP(C512,Spisok!$A$5:$AC$1630,7,0)</f>
        <v>0</v>
      </c>
      <c r="N512" s="10">
        <f>VLOOKUP(C512,Spisok!$A$5:$AC$1630,9,0)</f>
        <v>0</v>
      </c>
      <c r="O512" s="10">
        <f>VLOOKUP(C512,Spisok!$A$5:$AC$1630,11,0)</f>
        <v>0</v>
      </c>
      <c r="P512" s="10">
        <f>VLOOKUP(C512,Spisok!$A$5:$AC$1630,13,0)</f>
        <v>0</v>
      </c>
      <c r="Q512" s="10">
        <f>VLOOKUP(C512,Spisok!$A$5:$AC$1630,15,0)</f>
        <v>0</v>
      </c>
      <c r="R512" s="10">
        <f>VLOOKUP(C512,Spisok!$A$5:$AC$1630,17,0)</f>
        <v>0</v>
      </c>
      <c r="S512" s="10">
        <f>VLOOKUP(C512,Spisok!$A$5:$AC$1630,19,0)</f>
        <v>0</v>
      </c>
      <c r="T512" s="10">
        <f>VLOOKUP(C512,Spisok!$A$5:$AC$1630,21,0)</f>
        <v>0</v>
      </c>
      <c r="U512" s="10">
        <f>VLOOKUP(C512,Spisok!$A$5:$AC$1630,23,0)</f>
        <v>0</v>
      </c>
      <c r="V512" s="18">
        <f>VLOOKUP(C512,Spisok!$A$5:$AC$1630,25,0)</f>
        <v>0</v>
      </c>
      <c r="W512" s="16">
        <f>COUNTIFS(M512:V512,"&gt;0")</f>
        <v>0</v>
      </c>
    </row>
    <row r="513" spans="1:23" s="57" customFormat="1" ht="12.75" customHeight="1">
      <c r="A513" s="13">
        <v>509</v>
      </c>
      <c r="B513" s="13">
        <v>163</v>
      </c>
      <c r="C513" s="46" t="s">
        <v>1230</v>
      </c>
      <c r="D513" s="46"/>
      <c r="E513" s="65">
        <f>VLOOKUP(C513,Spisok!$A$1:$AA$7829,5,0)</f>
        <v>1208.0341734335325</v>
      </c>
      <c r="F513" s="8">
        <f>VLOOKUP(C513,Spisok!$A$1:$AA$7829,2,0)</f>
        <v>0</v>
      </c>
      <c r="G513" s="44" t="str">
        <f>VLOOKUP(C513,Spisok!$A$1:$AA$7829,4,0)</f>
        <v>LAT</v>
      </c>
      <c r="H513" s="10"/>
      <c r="I513" s="10"/>
      <c r="J513" s="10">
        <v>1.6994796644647514</v>
      </c>
      <c r="K513" s="10">
        <f>LARGE(M513:V513,1)+LARGE(M513:V513,2)+LARGE(M513:V513,3)+LARGE(M513:V513,4)+LARGE(M513:V513,5)</f>
        <v>1.9270177995413369</v>
      </c>
      <c r="L513" s="5">
        <f>SUM(H513:K513)</f>
        <v>3.6264974640060883</v>
      </c>
      <c r="M513" s="10">
        <f>VLOOKUP(C513,Spisok!$A$5:$AC$1630,7,0)</f>
        <v>0</v>
      </c>
      <c r="N513" s="10">
        <f>VLOOKUP(C513,Spisok!$A$5:$AC$1630,9,0)</f>
        <v>1.9270177995413369</v>
      </c>
      <c r="O513" s="10">
        <f>VLOOKUP(C513,Spisok!$A$5:$AC$1630,11,0)</f>
        <v>0</v>
      </c>
      <c r="P513" s="10">
        <f>VLOOKUP(C513,Spisok!$A$5:$AC$1630,13,0)</f>
        <v>0</v>
      </c>
      <c r="Q513" s="10">
        <f>VLOOKUP(C513,Spisok!$A$5:$AC$1630,15,0)</f>
        <v>0</v>
      </c>
      <c r="R513" s="10">
        <f>VLOOKUP(C513,Spisok!$A$5:$AC$1630,17,0)</f>
        <v>0</v>
      </c>
      <c r="S513" s="10">
        <f>VLOOKUP(C513,Spisok!$A$5:$AC$1630,19,0)</f>
        <v>0</v>
      </c>
      <c r="T513" s="10">
        <f>VLOOKUP(C513,Spisok!$A$5:$AC$1630,21,0)</f>
        <v>0</v>
      </c>
      <c r="U513" s="10">
        <f>VLOOKUP(C513,Spisok!$A$5:$AC$1630,23,0)</f>
        <v>0</v>
      </c>
      <c r="V513" s="18">
        <f>VLOOKUP(C513,Spisok!$A$5:$AC$1630,25,0)</f>
        <v>0</v>
      </c>
      <c r="W513" s="16">
        <f>COUNTIFS(M513:V513,"&gt;0")</f>
        <v>1</v>
      </c>
    </row>
    <row r="514" spans="1:23" s="57" customFormat="1" ht="12.75" customHeight="1">
      <c r="A514" s="13">
        <v>510</v>
      </c>
      <c r="B514" s="13"/>
      <c r="C514" s="46" t="s">
        <v>1130</v>
      </c>
      <c r="D514" s="46"/>
      <c r="E514" s="69">
        <f>VLOOKUP(C514,Spisok!$A$1:$AA$7829,5,0)</f>
        <v>1236</v>
      </c>
      <c r="F514" s="8">
        <f>VLOOKUP(C514,Spisok!$A$1:$AA$7829,2,0)</f>
        <v>0</v>
      </c>
      <c r="G514" s="44" t="str">
        <f>VLOOKUP(C514,Spisok!$A$1:$AA$7829,4,0)</f>
        <v>LAT</v>
      </c>
      <c r="H514" s="10"/>
      <c r="I514" s="10">
        <v>3.3187923811169178</v>
      </c>
      <c r="J514" s="10">
        <v>0</v>
      </c>
      <c r="K514" s="10">
        <f>LARGE(M514:V514,1)+LARGE(M514:V514,2)+LARGE(M514:V514,3)+LARGE(M514:V514,4)+LARGE(M514:V514,5)</f>
        <v>0</v>
      </c>
      <c r="L514" s="5">
        <f>SUM(H514:K514)</f>
        <v>3.3187923811169178</v>
      </c>
      <c r="M514" s="10">
        <f>VLOOKUP(C514,Spisok!$A$5:$AC$1630,7,0)</f>
        <v>0</v>
      </c>
      <c r="N514" s="10">
        <f>VLOOKUP(C514,Spisok!$A$5:$AC$1630,9,0)</f>
        <v>0</v>
      </c>
      <c r="O514" s="10">
        <f>VLOOKUP(C514,Spisok!$A$5:$AC$1630,11,0)</f>
        <v>0</v>
      </c>
      <c r="P514" s="10">
        <f>VLOOKUP(C514,Spisok!$A$5:$AC$1630,13,0)</f>
        <v>0</v>
      </c>
      <c r="Q514" s="10">
        <f>VLOOKUP(C514,Spisok!$A$5:$AC$1630,15,0)</f>
        <v>0</v>
      </c>
      <c r="R514" s="10">
        <f>VLOOKUP(C514,Spisok!$A$5:$AC$1630,17,0)</f>
        <v>0</v>
      </c>
      <c r="S514" s="10">
        <f>VLOOKUP(C514,Spisok!$A$5:$AC$1630,19,0)</f>
        <v>0</v>
      </c>
      <c r="T514" s="10">
        <f>VLOOKUP(C514,Spisok!$A$5:$AC$1630,21,0)</f>
        <v>0</v>
      </c>
      <c r="U514" s="10">
        <f>VLOOKUP(C514,Spisok!$A$5:$AC$1630,23,0)</f>
        <v>0</v>
      </c>
      <c r="V514" s="18">
        <f>VLOOKUP(C514,Spisok!$A$5:$AC$1630,25,0)</f>
        <v>0</v>
      </c>
      <c r="W514" s="16">
        <f>COUNTIFS(M514:V514,"&gt;0")</f>
        <v>0</v>
      </c>
    </row>
    <row r="515" spans="1:23" s="57" customFormat="1" ht="12.75" customHeight="1">
      <c r="A515" s="13">
        <v>511</v>
      </c>
      <c r="B515" s="13"/>
      <c r="C515" s="46" t="s">
        <v>1213</v>
      </c>
      <c r="D515" s="46"/>
      <c r="E515" s="65">
        <f>VLOOKUP(C515,Spisok!$A$1:$AA$7829,5,0)</f>
        <v>1186.4955760042765</v>
      </c>
      <c r="F515" s="8">
        <f>VLOOKUP(C515,Spisok!$A$1:$AA$7829,2,0)</f>
        <v>0</v>
      </c>
      <c r="G515" s="44" t="str">
        <f>VLOOKUP(C515,Spisok!$A$1:$AA$7829,4,0)</f>
        <v>LAT</v>
      </c>
      <c r="H515" s="10"/>
      <c r="I515" s="10"/>
      <c r="J515" s="10">
        <v>3.258510031237928</v>
      </c>
      <c r="K515" s="10">
        <f>LARGE(M515:V515,1)+LARGE(M515:V515,2)+LARGE(M515:V515,3)+LARGE(M515:V515,4)+LARGE(M515:V515,5)</f>
        <v>0</v>
      </c>
      <c r="L515" s="5">
        <f>SUM(H515:K515)</f>
        <v>3.258510031237928</v>
      </c>
      <c r="M515" s="10">
        <f>VLOOKUP(C515,Spisok!$A$5:$AC$1630,7,0)</f>
        <v>0</v>
      </c>
      <c r="N515" s="10">
        <f>VLOOKUP(C515,Spisok!$A$5:$AC$1630,9,0)</f>
        <v>0</v>
      </c>
      <c r="O515" s="10">
        <f>VLOOKUP(C515,Spisok!$A$5:$AC$1630,11,0)</f>
        <v>0</v>
      </c>
      <c r="P515" s="10">
        <f>VLOOKUP(C515,Spisok!$A$5:$AC$1630,13,0)</f>
        <v>0</v>
      </c>
      <c r="Q515" s="10">
        <f>VLOOKUP(C515,Spisok!$A$5:$AC$1630,15,0)</f>
        <v>0</v>
      </c>
      <c r="R515" s="10">
        <f>VLOOKUP(C515,Spisok!$A$5:$AC$1630,17,0)</f>
        <v>0</v>
      </c>
      <c r="S515" s="10">
        <f>VLOOKUP(C515,Spisok!$A$5:$AC$1630,19,0)</f>
        <v>0</v>
      </c>
      <c r="T515" s="10">
        <f>VLOOKUP(C515,Spisok!$A$5:$AC$1630,21,0)</f>
        <v>0</v>
      </c>
      <c r="U515" s="10">
        <f>VLOOKUP(C515,Spisok!$A$5:$AC$1630,23,0)</f>
        <v>0</v>
      </c>
      <c r="V515" s="18">
        <f>VLOOKUP(C515,Spisok!$A$5:$AC$1630,25,0)</f>
        <v>0</v>
      </c>
      <c r="W515" s="16">
        <f>COUNTIFS(M515:V515,"&gt;0")</f>
        <v>0</v>
      </c>
    </row>
    <row r="516" spans="1:23" s="57" customFormat="1" ht="12.75" customHeight="1">
      <c r="A516" s="13">
        <v>512</v>
      </c>
      <c r="B516" s="13">
        <v>164</v>
      </c>
      <c r="C516" s="60" t="s">
        <v>531</v>
      </c>
      <c r="D516" s="60" t="s">
        <v>554</v>
      </c>
      <c r="E516" s="65">
        <f>VLOOKUP(C516,Spisok!$A$1:$AA$7829,5,0)</f>
        <v>1082.8966054118087</v>
      </c>
      <c r="F516" s="8">
        <f>VLOOKUP(C516,Spisok!$A$1:$AA$7829,2,0)</f>
        <v>0</v>
      </c>
      <c r="G516" s="8" t="str">
        <f>VLOOKUP(C516,Spisok!$A$1:$AA$7829,4,0)</f>
        <v>GER</v>
      </c>
      <c r="H516" s="10">
        <v>0.21869173560210514</v>
      </c>
      <c r="I516" s="10">
        <v>1.2196034418256638</v>
      </c>
      <c r="J516" s="10">
        <v>0</v>
      </c>
      <c r="K516" s="10">
        <f>LARGE(M516:V516,1)+LARGE(M516:V516,2)+LARGE(M516:V516,3)+LARGE(M516:V516,4)+LARGE(M516:V516,5)</f>
        <v>1.7646092338025083</v>
      </c>
      <c r="L516" s="5">
        <f>SUM(H516:K516)</f>
        <v>3.2029044112302776</v>
      </c>
      <c r="M516" s="10">
        <f>VLOOKUP(C516,Spisok!$A$5:$AC$1630,7,0)</f>
        <v>1.7646092338025083</v>
      </c>
      <c r="N516" s="10">
        <f>VLOOKUP(C516,Spisok!$A$5:$AC$1630,9,0)</f>
        <v>0</v>
      </c>
      <c r="O516" s="10">
        <f>VLOOKUP(C516,Spisok!$A$5:$AC$1630,11,0)</f>
        <v>0</v>
      </c>
      <c r="P516" s="10">
        <f>VLOOKUP(C516,Spisok!$A$5:$AC$1630,13,0)</f>
        <v>0</v>
      </c>
      <c r="Q516" s="10">
        <f>VLOOKUP(C516,Spisok!$A$5:$AC$1630,15,0)</f>
        <v>0</v>
      </c>
      <c r="R516" s="10">
        <f>VLOOKUP(C516,Spisok!$A$5:$AC$1630,17,0)</f>
        <v>0</v>
      </c>
      <c r="S516" s="10">
        <f>VLOOKUP(C516,Spisok!$A$5:$AC$1630,19,0)</f>
        <v>0</v>
      </c>
      <c r="T516" s="10">
        <f>VLOOKUP(C516,Spisok!$A$5:$AC$1630,21,0)</f>
        <v>0</v>
      </c>
      <c r="U516" s="10">
        <f>VLOOKUP(C516,Spisok!$A$5:$AC$1630,23,0)</f>
        <v>0</v>
      </c>
      <c r="V516" s="18">
        <f>VLOOKUP(C516,Spisok!$A$5:$AC$1630,25,0)</f>
        <v>0</v>
      </c>
      <c r="W516" s="16">
        <f>COUNTIFS(M516:V516,"&gt;0")</f>
        <v>1</v>
      </c>
    </row>
    <row r="517" spans="1:23" s="57" customFormat="1" ht="12.75" customHeight="1">
      <c r="A517" s="13">
        <v>513</v>
      </c>
      <c r="B517" s="13"/>
      <c r="C517" s="60" t="s">
        <v>370</v>
      </c>
      <c r="D517" s="60" t="s">
        <v>382</v>
      </c>
      <c r="E517" s="65">
        <f>VLOOKUP(C517,Spisok!$A$1:$AA$7829,5,0)</f>
        <v>1241.5266496441484</v>
      </c>
      <c r="F517" s="8">
        <f>VLOOKUP(C517,Spisok!$A$1:$AA$7829,2,0)</f>
        <v>0</v>
      </c>
      <c r="G517" s="44" t="str">
        <f>VLOOKUP(C517,Spisok!$A$1:$AA$7829,4,0)</f>
        <v>EST</v>
      </c>
      <c r="H517" s="10">
        <v>0</v>
      </c>
      <c r="I517" s="10">
        <v>0</v>
      </c>
      <c r="J517" s="10">
        <v>3.1677056224656543</v>
      </c>
      <c r="K517" s="10">
        <f>LARGE(M517:V517,1)+LARGE(M517:V517,2)+LARGE(M517:V517,3)+LARGE(M517:V517,4)+LARGE(M517:V517,5)</f>
        <v>0</v>
      </c>
      <c r="L517" s="5">
        <f>SUM(H517:K517)</f>
        <v>3.1677056224656543</v>
      </c>
      <c r="M517" s="10">
        <f>VLOOKUP(C517,Spisok!$A$5:$AC$1630,7,0)</f>
        <v>0</v>
      </c>
      <c r="N517" s="10">
        <f>VLOOKUP(C517,Spisok!$A$5:$AC$1630,9,0)</f>
        <v>0</v>
      </c>
      <c r="O517" s="10">
        <f>VLOOKUP(C517,Spisok!$A$5:$AC$1630,11,0)</f>
        <v>0</v>
      </c>
      <c r="P517" s="10">
        <f>VLOOKUP(C517,Spisok!$A$5:$AC$1630,13,0)</f>
        <v>0</v>
      </c>
      <c r="Q517" s="10">
        <f>VLOOKUP(C517,Spisok!$A$5:$AC$1630,15,0)</f>
        <v>0</v>
      </c>
      <c r="R517" s="10">
        <f>VLOOKUP(C517,Spisok!$A$5:$AC$1630,17,0)</f>
        <v>0</v>
      </c>
      <c r="S517" s="10">
        <f>VLOOKUP(C517,Spisok!$A$5:$AC$1630,19,0)</f>
        <v>0</v>
      </c>
      <c r="T517" s="10">
        <f>VLOOKUP(C517,Spisok!$A$5:$AC$1630,21,0)</f>
        <v>0</v>
      </c>
      <c r="U517" s="10">
        <f>VLOOKUP(C517,Spisok!$A$5:$AC$1630,23,0)</f>
        <v>0</v>
      </c>
      <c r="V517" s="18">
        <f>VLOOKUP(C517,Spisok!$A$5:$AC$1630,25,0)</f>
        <v>0</v>
      </c>
      <c r="W517" s="16">
        <f>COUNTIFS(M517:V517,"&gt;0")</f>
        <v>0</v>
      </c>
    </row>
    <row r="518" spans="1:23" s="57" customFormat="1" ht="12.75" customHeight="1">
      <c r="A518" s="13">
        <v>514</v>
      </c>
      <c r="B518" s="13"/>
      <c r="C518" s="60" t="s">
        <v>1158</v>
      </c>
      <c r="D518" s="60"/>
      <c r="E518" s="69">
        <f>VLOOKUP(C518,Spisok!$A$1:$AA$7829,5,0)</f>
        <v>1165.9155075372935</v>
      </c>
      <c r="F518" s="8">
        <f>VLOOKUP(C518,Spisok!$A$1:$AA$7829,2,0)</f>
        <v>0</v>
      </c>
      <c r="G518" s="8" t="str">
        <f>VLOOKUP(C518,Spisok!$A$1:$AA$7829,4,0)</f>
        <v>GER</v>
      </c>
      <c r="H518" s="10"/>
      <c r="I518" s="10">
        <v>3.0843598939653827</v>
      </c>
      <c r="J518" s="10">
        <v>0</v>
      </c>
      <c r="K518" s="10">
        <f>LARGE(M518:V518,1)+LARGE(M518:V518,2)+LARGE(M518:V518,3)+LARGE(M518:V518,4)+LARGE(M518:V518,5)</f>
        <v>0</v>
      </c>
      <c r="L518" s="5">
        <f>SUM(H518:K518)</f>
        <v>3.0843598939653827</v>
      </c>
      <c r="M518" s="10">
        <f>VLOOKUP(C518,Spisok!$A$5:$AC$1630,7,0)</f>
        <v>0</v>
      </c>
      <c r="N518" s="10">
        <f>VLOOKUP(C518,Spisok!$A$5:$AC$1630,9,0)</f>
        <v>0</v>
      </c>
      <c r="O518" s="10">
        <f>VLOOKUP(C518,Spisok!$A$5:$AC$1630,11,0)</f>
        <v>0</v>
      </c>
      <c r="P518" s="10">
        <f>VLOOKUP(C518,Spisok!$A$5:$AC$1630,13,0)</f>
        <v>0</v>
      </c>
      <c r="Q518" s="10">
        <f>VLOOKUP(C518,Spisok!$A$5:$AC$1630,15,0)</f>
        <v>0</v>
      </c>
      <c r="R518" s="10">
        <f>VLOOKUP(C518,Spisok!$A$5:$AC$1630,17,0)</f>
        <v>0</v>
      </c>
      <c r="S518" s="10">
        <f>VLOOKUP(C518,Spisok!$A$5:$AC$1630,19,0)</f>
        <v>0</v>
      </c>
      <c r="T518" s="10">
        <f>VLOOKUP(C518,Spisok!$A$5:$AC$1630,21,0)</f>
        <v>0</v>
      </c>
      <c r="U518" s="10">
        <f>VLOOKUP(C518,Spisok!$A$5:$AC$1630,23,0)</f>
        <v>0</v>
      </c>
      <c r="V518" s="18">
        <f>VLOOKUP(C518,Spisok!$A$5:$AC$1630,25,0)</f>
        <v>0</v>
      </c>
      <c r="W518" s="16">
        <f>COUNTIFS(M518:V518,"&gt;0")</f>
        <v>0</v>
      </c>
    </row>
    <row r="519" spans="1:23" s="57" customFormat="1" ht="12.75" customHeight="1">
      <c r="A519" s="13">
        <v>515</v>
      </c>
      <c r="B519" s="13"/>
      <c r="C519" s="111" t="s">
        <v>1156</v>
      </c>
      <c r="D519" s="111"/>
      <c r="E519" s="131">
        <f>VLOOKUP(C519,Spisok!$A$1:$AA$7829,5,0)</f>
        <v>1213.004948293506</v>
      </c>
      <c r="F519" s="112">
        <f>VLOOKUP(C519,Spisok!$A$1:$AA$7829,2,0)</f>
        <v>0</v>
      </c>
      <c r="G519" s="112" t="str">
        <f>VLOOKUP(C519,Spisok!$A$1:$AA$7829,4,0)</f>
        <v>LAT</v>
      </c>
      <c r="H519" s="113"/>
      <c r="I519" s="113">
        <v>2.8903842202588863</v>
      </c>
      <c r="J519" s="113">
        <v>0</v>
      </c>
      <c r="K519" s="113">
        <f>LARGE(M519:V519,1)+LARGE(M519:V519,2)+LARGE(M519:V519,3)+LARGE(M519:V519,4)+LARGE(M519:V519,5)</f>
        <v>0</v>
      </c>
      <c r="L519" s="114">
        <f>SUM(H519:K519)</f>
        <v>2.8903842202588863</v>
      </c>
      <c r="M519" s="113">
        <f>VLOOKUP(C519,Spisok!$A$5:$AC$1630,7,0)</f>
        <v>0</v>
      </c>
      <c r="N519" s="113">
        <f>VLOOKUP(C519,Spisok!$A$5:$AC$1630,9,0)</f>
        <v>0</v>
      </c>
      <c r="O519" s="113">
        <f>VLOOKUP(C519,Spisok!$A$5:$AC$1630,11,0)</f>
        <v>0</v>
      </c>
      <c r="P519" s="113">
        <f>VLOOKUP(C519,Spisok!$A$5:$AC$1630,13,0)</f>
        <v>0</v>
      </c>
      <c r="Q519" s="113">
        <f>VLOOKUP(C519,Spisok!$A$5:$AC$1630,15,0)</f>
        <v>0</v>
      </c>
      <c r="R519" s="115">
        <f>VLOOKUP(C519,Spisok!$A$5:$AC$1630,17,0)</f>
        <v>0</v>
      </c>
      <c r="S519" s="115">
        <f>VLOOKUP(C519,Spisok!$A$5:$AC$1630,19,0)</f>
        <v>0</v>
      </c>
      <c r="T519" s="115">
        <f>VLOOKUP(C519,Spisok!$A$5:$AC$1630,21,0)</f>
        <v>0</v>
      </c>
      <c r="U519" s="115">
        <f>VLOOKUP(C519,Spisok!$A$5:$AC$1630,23,0)</f>
        <v>0</v>
      </c>
      <c r="V519" s="116">
        <f>VLOOKUP(C519,Spisok!$A$5:$AC$1630,25,0)</f>
        <v>0</v>
      </c>
      <c r="W519" s="117">
        <f>COUNTIFS(M519:V519,"&gt;0")</f>
        <v>0</v>
      </c>
    </row>
    <row r="520" spans="1:23" s="57" customFormat="1" ht="12.75" customHeight="1">
      <c r="A520" s="13">
        <v>516</v>
      </c>
      <c r="B520" s="13"/>
      <c r="C520" s="46" t="s">
        <v>1247</v>
      </c>
      <c r="D520" s="46"/>
      <c r="E520" s="65">
        <f>VLOOKUP(C520,Spisok!$A$1:$AA$7829,5,0)</f>
        <v>1142.3920248639224</v>
      </c>
      <c r="F520" s="8">
        <f>VLOOKUP(C520,Spisok!$A$1:$AA$7829,2,0)</f>
        <v>0</v>
      </c>
      <c r="G520" s="44" t="str">
        <f>VLOOKUP(C520,Spisok!$A$1:$AA$7829,4,0)</f>
        <v>ITA</v>
      </c>
      <c r="H520" s="10"/>
      <c r="I520" s="10"/>
      <c r="J520" s="10">
        <v>2.8086763070077865</v>
      </c>
      <c r="K520" s="10">
        <f>LARGE(M520:V520,1)+LARGE(M520:V520,2)+LARGE(M520:V520,3)+LARGE(M520:V520,4)+LARGE(M520:V520,5)</f>
        <v>0</v>
      </c>
      <c r="L520" s="5">
        <f>SUM(H520:K520)</f>
        <v>2.8086763070077865</v>
      </c>
      <c r="M520" s="10">
        <f>VLOOKUP(C520,Spisok!$A$5:$AC$1630,7,0)</f>
        <v>0</v>
      </c>
      <c r="N520" s="10">
        <f>VLOOKUP(C520,Spisok!$A$5:$AC$1630,9,0)</f>
        <v>0</v>
      </c>
      <c r="O520" s="10">
        <f>VLOOKUP(C520,Spisok!$A$5:$AC$1630,11,0)</f>
        <v>0</v>
      </c>
      <c r="P520" s="10">
        <f>VLOOKUP(C520,Spisok!$A$5:$AC$1630,13,0)</f>
        <v>0</v>
      </c>
      <c r="Q520" s="10">
        <f>VLOOKUP(C520,Spisok!$A$5:$AC$1630,15,0)</f>
        <v>0</v>
      </c>
      <c r="R520" s="10">
        <f>VLOOKUP(C520,Spisok!$A$5:$AC$1630,17,0)</f>
        <v>0</v>
      </c>
      <c r="S520" s="10">
        <f>VLOOKUP(C520,Spisok!$A$5:$AC$1630,19,0)</f>
        <v>0</v>
      </c>
      <c r="T520" s="10">
        <f>VLOOKUP(C520,Spisok!$A$5:$AC$1630,21,0)</f>
        <v>0</v>
      </c>
      <c r="U520" s="10">
        <f>VLOOKUP(C520,Spisok!$A$5:$AC$1630,23,0)</f>
        <v>0</v>
      </c>
      <c r="V520" s="18">
        <f>VLOOKUP(C520,Spisok!$A$5:$AC$1630,25,0)</f>
        <v>0</v>
      </c>
      <c r="W520" s="16">
        <f>COUNTIFS(M520:V520,"&gt;0")</f>
        <v>0</v>
      </c>
    </row>
    <row r="521" spans="1:23" s="57" customFormat="1" ht="12.75" customHeight="1">
      <c r="A521" s="13">
        <v>517</v>
      </c>
      <c r="B521" s="13">
        <v>161</v>
      </c>
      <c r="C521" s="46" t="s">
        <v>1212</v>
      </c>
      <c r="D521" s="46"/>
      <c r="E521" s="65">
        <f>VLOOKUP(C521,Spisok!$A$1:$AA$7829,5,0)</f>
        <v>1146.8945315697276</v>
      </c>
      <c r="F521" s="8">
        <f>VLOOKUP(C521,Spisok!$A$1:$AA$7829,2,0)</f>
        <v>0</v>
      </c>
      <c r="G521" s="44" t="str">
        <f>VLOOKUP(C521,Spisok!$A$1:$AA$7829,4,0)</f>
        <v>LAT</v>
      </c>
      <c r="H521" s="10"/>
      <c r="I521" s="10"/>
      <c r="J521" s="10">
        <v>0.02</v>
      </c>
      <c r="K521" s="10">
        <f>LARGE(M521:V521,1)+LARGE(M521:V521,2)+LARGE(M521:V521,3)+LARGE(M521:V521,4)+LARGE(M521:V521,5)</f>
        <v>2.7722366807380694</v>
      </c>
      <c r="L521" s="5">
        <f>SUM(H521:K521)</f>
        <v>2.7922366807380694</v>
      </c>
      <c r="M521" s="10">
        <f>VLOOKUP(C521,Spisok!$A$5:$AC$1630,7,0)</f>
        <v>0</v>
      </c>
      <c r="N521" s="10">
        <f>VLOOKUP(C521,Spisok!$A$5:$AC$1630,9,0)</f>
        <v>2.7722366807380694</v>
      </c>
      <c r="O521" s="10">
        <f>VLOOKUP(C521,Spisok!$A$5:$AC$1630,11,0)</f>
        <v>0</v>
      </c>
      <c r="P521" s="10">
        <f>VLOOKUP(C521,Spisok!$A$5:$AC$1630,13,0)</f>
        <v>0</v>
      </c>
      <c r="Q521" s="10">
        <f>VLOOKUP(C521,Spisok!$A$5:$AC$1630,15,0)</f>
        <v>0</v>
      </c>
      <c r="R521" s="10">
        <f>VLOOKUP(C521,Spisok!$A$5:$AC$1630,17,0)</f>
        <v>0</v>
      </c>
      <c r="S521" s="10">
        <f>VLOOKUP(C521,Spisok!$A$5:$AC$1630,19,0)</f>
        <v>0</v>
      </c>
      <c r="T521" s="10">
        <f>VLOOKUP(C521,Spisok!$A$5:$AC$1630,21,0)</f>
        <v>0</v>
      </c>
      <c r="U521" s="10">
        <f>VLOOKUP(C521,Spisok!$A$5:$AC$1630,23,0)</f>
        <v>0</v>
      </c>
      <c r="V521" s="18">
        <f>VLOOKUP(C521,Spisok!$A$5:$AC$1630,25,0)</f>
        <v>0</v>
      </c>
      <c r="W521" s="16">
        <f>COUNTIFS(M521:V521,"&gt;0")</f>
        <v>1</v>
      </c>
    </row>
    <row r="522" spans="1:23" s="57" customFormat="1" ht="12.75" customHeight="1">
      <c r="A522" s="13">
        <v>518</v>
      </c>
      <c r="B522" s="13"/>
      <c r="C522" s="46" t="s">
        <v>1223</v>
      </c>
      <c r="D522" s="46"/>
      <c r="E522" s="65">
        <f>VLOOKUP(C522,Spisok!$A$1:$AA$7829,5,0)</f>
        <v>1210.5632313269659</v>
      </c>
      <c r="F522" s="8">
        <f>VLOOKUP(C522,Spisok!$A$1:$AA$7829,2,0)</f>
        <v>0</v>
      </c>
      <c r="G522" s="44" t="str">
        <f>VLOOKUP(C522,Spisok!$A$1:$AA$7829,4,0)</f>
        <v>EST</v>
      </c>
      <c r="H522" s="10"/>
      <c r="I522" s="10"/>
      <c r="J522" s="10">
        <v>2.7222410230834999</v>
      </c>
      <c r="K522" s="10">
        <f>LARGE(M522:V522,1)+LARGE(M522:V522,2)+LARGE(M522:V522,3)+LARGE(M522:V522,4)+LARGE(M522:V522,5)</f>
        <v>0</v>
      </c>
      <c r="L522" s="5">
        <f>SUM(H522:K522)</f>
        <v>2.7222410230834999</v>
      </c>
      <c r="M522" s="10">
        <f>VLOOKUP(C522,Spisok!$A$5:$AC$1630,7,0)</f>
        <v>0</v>
      </c>
      <c r="N522" s="10">
        <f>VLOOKUP(C522,Spisok!$A$5:$AC$1630,9,0)</f>
        <v>0</v>
      </c>
      <c r="O522" s="10">
        <f>VLOOKUP(C522,Spisok!$A$5:$AC$1630,11,0)</f>
        <v>0</v>
      </c>
      <c r="P522" s="10">
        <f>VLOOKUP(C522,Spisok!$A$5:$AC$1630,13,0)</f>
        <v>0</v>
      </c>
      <c r="Q522" s="10">
        <f>VLOOKUP(C522,Spisok!$A$5:$AC$1630,15,0)</f>
        <v>0</v>
      </c>
      <c r="R522" s="10">
        <f>VLOOKUP(C522,Spisok!$A$5:$AC$1630,17,0)</f>
        <v>0</v>
      </c>
      <c r="S522" s="10">
        <f>VLOOKUP(C522,Spisok!$A$5:$AC$1630,19,0)</f>
        <v>0</v>
      </c>
      <c r="T522" s="10">
        <f>VLOOKUP(C522,Spisok!$A$5:$AC$1630,21,0)</f>
        <v>0</v>
      </c>
      <c r="U522" s="10">
        <f>VLOOKUP(C522,Spisok!$A$5:$AC$1630,23,0)</f>
        <v>0</v>
      </c>
      <c r="V522" s="18">
        <f>VLOOKUP(C522,Spisok!$A$5:$AC$1630,25,0)</f>
        <v>0</v>
      </c>
      <c r="W522" s="16">
        <f>COUNTIFS(M522:V522,"&gt;0")</f>
        <v>0</v>
      </c>
    </row>
    <row r="523" spans="1:23" s="57" customFormat="1" ht="12.75" customHeight="1">
      <c r="A523" s="13">
        <v>519</v>
      </c>
      <c r="B523" s="13"/>
      <c r="C523" s="60" t="s">
        <v>1051</v>
      </c>
      <c r="D523" s="60"/>
      <c r="E523" s="69">
        <f>VLOOKUP(C523,Spisok!$A$1:$AA$7829,5,0)</f>
        <v>1196.3892874486462</v>
      </c>
      <c r="F523" s="8">
        <f>VLOOKUP(C523,Spisok!$A$1:$AA$7829,2,0)</f>
        <v>0</v>
      </c>
      <c r="G523" s="8" t="str">
        <f>VLOOKUP(C523,Spisok!$A$1:$AA$7829,4,0)</f>
        <v>POL</v>
      </c>
      <c r="H523" s="10">
        <v>2.2528160200250311</v>
      </c>
      <c r="I523" s="10">
        <v>0</v>
      </c>
      <c r="J523" s="10">
        <v>0</v>
      </c>
      <c r="K523" s="10">
        <f>LARGE(M523:V523,1)+LARGE(M523:V523,2)+LARGE(M523:V523,3)+LARGE(M523:V523,4)+LARGE(M523:V523,5)</f>
        <v>0</v>
      </c>
      <c r="L523" s="5">
        <f>SUM(H523:K523)</f>
        <v>2.2528160200250311</v>
      </c>
      <c r="M523" s="10">
        <f>VLOOKUP(C523,Spisok!$A$5:$AC$1630,7,0)</f>
        <v>0</v>
      </c>
      <c r="N523" s="10">
        <f>VLOOKUP(C523,Spisok!$A$5:$AC$1630,9,0)</f>
        <v>0</v>
      </c>
      <c r="O523" s="10">
        <f>VLOOKUP(C523,Spisok!$A$5:$AC$1630,11,0)</f>
        <v>0</v>
      </c>
      <c r="P523" s="10">
        <f>VLOOKUP(C523,Spisok!$A$5:$AC$1630,13,0)</f>
        <v>0</v>
      </c>
      <c r="Q523" s="10">
        <f>VLOOKUP(C523,Spisok!$A$5:$AC$1630,15,0)</f>
        <v>0</v>
      </c>
      <c r="R523" s="10">
        <f>VLOOKUP(C523,Spisok!$A$5:$AC$1630,17,0)</f>
        <v>0</v>
      </c>
      <c r="S523" s="10">
        <f>VLOOKUP(C523,Spisok!$A$5:$AC$1630,19,0)</f>
        <v>0</v>
      </c>
      <c r="T523" s="10">
        <f>VLOOKUP(C523,Spisok!$A$5:$AC$1630,21,0)</f>
        <v>0</v>
      </c>
      <c r="U523" s="10">
        <f>VLOOKUP(C523,Spisok!$A$5:$AC$1630,23,0)</f>
        <v>0</v>
      </c>
      <c r="V523" s="18">
        <f>VLOOKUP(C523,Spisok!$A$5:$AC$1630,25,0)</f>
        <v>0</v>
      </c>
      <c r="W523" s="16">
        <f>COUNTIFS(M523:V523,"&gt;0")</f>
        <v>0</v>
      </c>
    </row>
    <row r="524" spans="1:23" s="57" customFormat="1" ht="12.75" customHeight="1">
      <c r="A524" s="13">
        <v>520</v>
      </c>
      <c r="B524" s="13"/>
      <c r="C524" s="46" t="s">
        <v>1149</v>
      </c>
      <c r="D524" s="46"/>
      <c r="E524" s="65">
        <f>VLOOKUP(C524,Spisok!$A$1:$AA$7829,5,0)</f>
        <v>1150.6158560022609</v>
      </c>
      <c r="F524" s="8">
        <f>VLOOKUP(C524,Spisok!$A$1:$AA$7829,2,0)</f>
        <v>0</v>
      </c>
      <c r="G524" s="44" t="str">
        <f>VLOOKUP(C524,Spisok!$A$1:$AA$7829,4,0)</f>
        <v>IRN</v>
      </c>
      <c r="H524" s="10"/>
      <c r="I524" s="10">
        <v>2.1775343855418083</v>
      </c>
      <c r="J524" s="10">
        <v>0.01</v>
      </c>
      <c r="K524" s="10">
        <f>LARGE(M524:V524,1)+LARGE(M524:V524,2)+LARGE(M524:V524,3)+LARGE(M524:V524,4)+LARGE(M524:V524,5)</f>
        <v>0</v>
      </c>
      <c r="L524" s="5">
        <f>SUM(H524:K524)</f>
        <v>2.1875343855418081</v>
      </c>
      <c r="M524" s="10">
        <f>VLOOKUP(C524,Spisok!$A$5:$AC$1630,7,0)</f>
        <v>0</v>
      </c>
      <c r="N524" s="10">
        <f>VLOOKUP(C524,Spisok!$A$5:$AC$1630,9,0)</f>
        <v>0</v>
      </c>
      <c r="O524" s="10">
        <f>VLOOKUP(C524,Spisok!$A$5:$AC$1630,11,0)</f>
        <v>0</v>
      </c>
      <c r="P524" s="10">
        <f>VLOOKUP(C524,Spisok!$A$5:$AC$1630,13,0)</f>
        <v>0</v>
      </c>
      <c r="Q524" s="10">
        <f>VLOOKUP(C524,Spisok!$A$5:$AC$1630,15,0)</f>
        <v>0</v>
      </c>
      <c r="R524" s="10">
        <f>VLOOKUP(C524,Spisok!$A$5:$AC$1630,17,0)</f>
        <v>0</v>
      </c>
      <c r="S524" s="10">
        <f>VLOOKUP(C524,Spisok!$A$5:$AC$1630,19,0)</f>
        <v>0</v>
      </c>
      <c r="T524" s="10">
        <f>VLOOKUP(C524,Spisok!$A$5:$AC$1630,21,0)</f>
        <v>0</v>
      </c>
      <c r="U524" s="10">
        <f>VLOOKUP(C524,Spisok!$A$5:$AC$1630,23,0)</f>
        <v>0</v>
      </c>
      <c r="V524" s="18">
        <f>VLOOKUP(C524,Spisok!$A$5:$AC$1630,25,0)</f>
        <v>0</v>
      </c>
      <c r="W524" s="16">
        <f>COUNTIFS(M524:V524,"&gt;0")</f>
        <v>0</v>
      </c>
    </row>
    <row r="525" spans="1:23" s="57" customFormat="1" ht="12.75" customHeight="1">
      <c r="A525" s="13">
        <v>521</v>
      </c>
      <c r="B525" s="13"/>
      <c r="C525" s="60" t="s">
        <v>557</v>
      </c>
      <c r="D525" s="60" t="s">
        <v>578</v>
      </c>
      <c r="E525" s="69">
        <f>VLOOKUP(C525,Spisok!$A$1:$AA$7829,5,0)</f>
        <v>1241.9364741626323</v>
      </c>
      <c r="F525" s="8">
        <f>VLOOKUP(C525,Spisok!$A$1:$AA$7829,2,0)</f>
        <v>0</v>
      </c>
      <c r="G525" s="8" t="str">
        <f>VLOOKUP(C525,Spisok!$A$1:$AA$7829,4,0)</f>
        <v>FIN</v>
      </c>
      <c r="H525" s="10">
        <v>1.9839005366117546</v>
      </c>
      <c r="I525" s="10">
        <v>0</v>
      </c>
      <c r="J525" s="10">
        <v>0</v>
      </c>
      <c r="K525" s="10">
        <f>LARGE(M525:V525,1)+LARGE(M525:V525,2)+LARGE(M525:V525,3)+LARGE(M525:V525,4)+LARGE(M525:V525,5)</f>
        <v>0</v>
      </c>
      <c r="L525" s="5">
        <f>SUM(H525:K525)</f>
        <v>1.9839005366117546</v>
      </c>
      <c r="M525" s="10">
        <f>VLOOKUP(C525,Spisok!$A$5:$AC$1630,7,0)</f>
        <v>0</v>
      </c>
      <c r="N525" s="10">
        <f>VLOOKUP(C525,Spisok!$A$5:$AC$1630,9,0)</f>
        <v>0</v>
      </c>
      <c r="O525" s="10">
        <f>VLOOKUP(C525,Spisok!$A$5:$AC$1630,11,0)</f>
        <v>0</v>
      </c>
      <c r="P525" s="10">
        <f>VLOOKUP(C525,Spisok!$A$5:$AC$1630,13,0)</f>
        <v>0</v>
      </c>
      <c r="Q525" s="10">
        <f>VLOOKUP(C525,Spisok!$A$5:$AC$1630,15,0)</f>
        <v>0</v>
      </c>
      <c r="R525" s="10">
        <f>VLOOKUP(C525,Spisok!$A$5:$AC$1630,17,0)</f>
        <v>0</v>
      </c>
      <c r="S525" s="10">
        <f>VLOOKUP(C525,Spisok!$A$5:$AC$1630,19,0)</f>
        <v>0</v>
      </c>
      <c r="T525" s="10">
        <f>VLOOKUP(C525,Spisok!$A$5:$AC$1630,21,0)</f>
        <v>0</v>
      </c>
      <c r="U525" s="10">
        <f>VLOOKUP(C525,Spisok!$A$5:$AC$1630,23,0)</f>
        <v>0</v>
      </c>
      <c r="V525" s="18">
        <f>VLOOKUP(C525,Spisok!$A$5:$AC$1630,25,0)</f>
        <v>0</v>
      </c>
      <c r="W525" s="16">
        <f>COUNTIFS(M525:V525,"&gt;0")</f>
        <v>0</v>
      </c>
    </row>
    <row r="526" spans="1:23" s="57" customFormat="1" ht="12.75" customHeight="1">
      <c r="A526" s="13">
        <v>522</v>
      </c>
      <c r="B526" s="13"/>
      <c r="C526" s="46" t="s">
        <v>1069</v>
      </c>
      <c r="D526" s="46"/>
      <c r="E526" s="69">
        <f>VLOOKUP(C526,Spisok!$A$1:$AA$7829,5,0)</f>
        <v>1201</v>
      </c>
      <c r="F526" s="8">
        <f>VLOOKUP(C526,Spisok!$A$1:$AA$7829,2,0)</f>
        <v>0</v>
      </c>
      <c r="G526" s="44" t="str">
        <f>VLOOKUP(C526,Spisok!$A$1:$AA$7829,4,0)</f>
        <v>GER</v>
      </c>
      <c r="H526" s="10">
        <v>1.5388307909145302</v>
      </c>
      <c r="I526" s="10">
        <v>0</v>
      </c>
      <c r="J526" s="10">
        <v>0</v>
      </c>
      <c r="K526" s="10">
        <f>LARGE(M526:V526,1)+LARGE(M526:V526,2)+LARGE(M526:V526,3)+LARGE(M526:V526,4)+LARGE(M526:V526,5)</f>
        <v>0</v>
      </c>
      <c r="L526" s="5">
        <f>SUM(H526:K526)</f>
        <v>1.5388307909145302</v>
      </c>
      <c r="M526" s="10">
        <f>VLOOKUP(C526,Spisok!$A$5:$AC$1630,7,0)</f>
        <v>0</v>
      </c>
      <c r="N526" s="10">
        <f>VLOOKUP(C526,Spisok!$A$5:$AC$1630,9,0)</f>
        <v>0</v>
      </c>
      <c r="O526" s="10">
        <f>VLOOKUP(C526,Spisok!$A$5:$AC$1630,11,0)</f>
        <v>0</v>
      </c>
      <c r="P526" s="10">
        <f>VLOOKUP(C526,Spisok!$A$5:$AC$1630,13,0)</f>
        <v>0</v>
      </c>
      <c r="Q526" s="10">
        <f>VLOOKUP(C526,Spisok!$A$5:$AC$1630,15,0)</f>
        <v>0</v>
      </c>
      <c r="R526" s="10">
        <f>VLOOKUP(C526,Spisok!$A$5:$AC$1630,17,0)</f>
        <v>0</v>
      </c>
      <c r="S526" s="10">
        <f>VLOOKUP(C526,Spisok!$A$5:$AC$1630,19,0)</f>
        <v>0</v>
      </c>
      <c r="T526" s="10">
        <f>VLOOKUP(C526,Spisok!$A$5:$AC$1630,21,0)</f>
        <v>0</v>
      </c>
      <c r="U526" s="10">
        <f>VLOOKUP(C526,Spisok!$A$5:$AC$1630,23,0)</f>
        <v>0</v>
      </c>
      <c r="V526" s="18">
        <f>VLOOKUP(C526,Spisok!$A$5:$AC$1630,25,0)</f>
        <v>0</v>
      </c>
      <c r="W526" s="16">
        <f>COUNTIFS(M526:V526,"&gt;0")</f>
        <v>0</v>
      </c>
    </row>
    <row r="527" spans="1:23" s="57" customFormat="1" ht="12.75" customHeight="1">
      <c r="A527" s="13">
        <v>523</v>
      </c>
      <c r="B527" s="13"/>
      <c r="C527" s="60" t="s">
        <v>1181</v>
      </c>
      <c r="D527" s="60"/>
      <c r="E527" s="69">
        <f>VLOOKUP(C527,Spisok!$A$1:$AA$7829,5,0)</f>
        <v>1132.5323960679141</v>
      </c>
      <c r="F527" s="8">
        <f>VLOOKUP(C527,Spisok!$A$1:$AA$7829,2,0)</f>
        <v>0</v>
      </c>
      <c r="G527" s="8" t="str">
        <f>VLOOKUP(C527,Spisok!$A$1:$AA$7829,4,0)</f>
        <v>GBR</v>
      </c>
      <c r="H527" s="10"/>
      <c r="I527" s="10">
        <v>1.3318356867779204</v>
      </c>
      <c r="J527" s="10">
        <v>0</v>
      </c>
      <c r="K527" s="10">
        <f>LARGE(M527:V527,1)+LARGE(M527:V527,2)+LARGE(M527:V527,3)+LARGE(M527:V527,4)+LARGE(M527:V527,5)</f>
        <v>0</v>
      </c>
      <c r="L527" s="5">
        <f>SUM(H527:K527)</f>
        <v>1.3318356867779204</v>
      </c>
      <c r="M527" s="10">
        <f>VLOOKUP(C527,Spisok!$A$5:$AC$1630,7,0)</f>
        <v>0</v>
      </c>
      <c r="N527" s="10">
        <f>VLOOKUP(C527,Spisok!$A$5:$AC$1630,9,0)</f>
        <v>0</v>
      </c>
      <c r="O527" s="10">
        <f>VLOOKUP(C527,Spisok!$A$5:$AC$1630,11,0)</f>
        <v>0</v>
      </c>
      <c r="P527" s="10">
        <f>VLOOKUP(C527,Spisok!$A$5:$AC$1630,13,0)</f>
        <v>0</v>
      </c>
      <c r="Q527" s="10">
        <f>VLOOKUP(C527,Spisok!$A$5:$AC$1630,15,0)</f>
        <v>0</v>
      </c>
      <c r="R527" s="10">
        <f>VLOOKUP(C527,Spisok!$A$5:$AC$1630,17,0)</f>
        <v>0</v>
      </c>
      <c r="S527" s="10">
        <f>VLOOKUP(C527,Spisok!$A$5:$AC$1630,19,0)</f>
        <v>0</v>
      </c>
      <c r="T527" s="10">
        <f>VLOOKUP(C527,Spisok!$A$5:$AC$1630,21,0)</f>
        <v>0</v>
      </c>
      <c r="U527" s="10">
        <f>VLOOKUP(C527,Spisok!$A$5:$AC$1630,23,0)</f>
        <v>0</v>
      </c>
      <c r="V527" s="18">
        <f>VLOOKUP(C527,Spisok!$A$5:$AC$1630,25,0)</f>
        <v>0</v>
      </c>
      <c r="W527" s="16">
        <f>COUNTIFS(M527:V527,"&gt;0")</f>
        <v>0</v>
      </c>
    </row>
    <row r="528" spans="1:23" s="57" customFormat="1" ht="12.75" customHeight="1">
      <c r="A528" s="13">
        <v>524</v>
      </c>
      <c r="B528" s="13"/>
      <c r="C528" s="46" t="s">
        <v>1174</v>
      </c>
      <c r="D528" s="46"/>
      <c r="E528" s="69">
        <f>VLOOKUP(C528,Spisok!$A$1:$AA$7829,5,0)</f>
        <v>1222.1399988408277</v>
      </c>
      <c r="F528" s="8">
        <f>VLOOKUP(C528,Spisok!$A$1:$AA$7829,2,0)</f>
        <v>0</v>
      </c>
      <c r="G528" s="44" t="str">
        <f>VLOOKUP(C528,Spisok!$A$1:$AA$7829,4,0)</f>
        <v>LAT</v>
      </c>
      <c r="H528" s="10"/>
      <c r="I528" s="10">
        <v>1.1682979070209238</v>
      </c>
      <c r="J528" s="10">
        <v>0</v>
      </c>
      <c r="K528" s="10">
        <f>LARGE(M528:V528,1)+LARGE(M528:V528,2)+LARGE(M528:V528,3)+LARGE(M528:V528,4)+LARGE(M528:V528,5)</f>
        <v>0</v>
      </c>
      <c r="L528" s="5">
        <f>SUM(H528:K528)</f>
        <v>1.1682979070209238</v>
      </c>
      <c r="M528" s="10">
        <f>VLOOKUP(C528,Spisok!$A$5:$AC$1630,7,0)</f>
        <v>0</v>
      </c>
      <c r="N528" s="10">
        <f>VLOOKUP(C528,Spisok!$A$5:$AC$1630,9,0)</f>
        <v>0</v>
      </c>
      <c r="O528" s="10">
        <f>VLOOKUP(C528,Spisok!$A$5:$AC$1630,11,0)</f>
        <v>0</v>
      </c>
      <c r="P528" s="10">
        <f>VLOOKUP(C528,Spisok!$A$5:$AC$1630,13,0)</f>
        <v>0</v>
      </c>
      <c r="Q528" s="10">
        <f>VLOOKUP(C528,Spisok!$A$5:$AC$1630,15,0)</f>
        <v>0</v>
      </c>
      <c r="R528" s="10">
        <f>VLOOKUP(C528,Spisok!$A$5:$AC$1630,17,0)</f>
        <v>0</v>
      </c>
      <c r="S528" s="10">
        <f>VLOOKUP(C528,Spisok!$A$5:$AC$1630,19,0)</f>
        <v>0</v>
      </c>
      <c r="T528" s="10">
        <f>VLOOKUP(C528,Spisok!$A$5:$AC$1630,21,0)</f>
        <v>0</v>
      </c>
      <c r="U528" s="10">
        <f>VLOOKUP(C528,Spisok!$A$5:$AC$1630,23,0)</f>
        <v>0</v>
      </c>
      <c r="V528" s="18">
        <f>VLOOKUP(C528,Spisok!$A$5:$AC$1630,25,0)</f>
        <v>0</v>
      </c>
      <c r="W528" s="16">
        <f>COUNTIFS(M528:V528,"&gt;0")</f>
        <v>0</v>
      </c>
    </row>
    <row r="529" spans="1:23" s="57" customFormat="1" ht="12.75" customHeight="1">
      <c r="A529" s="13">
        <v>525</v>
      </c>
      <c r="B529" s="13"/>
      <c r="C529" s="46" t="s">
        <v>1241</v>
      </c>
      <c r="D529" s="46"/>
      <c r="E529" s="65">
        <f>VLOOKUP(C529,Spisok!$A$1:$AA$7829,5,0)</f>
        <v>1154.2285288840526</v>
      </c>
      <c r="F529" s="8">
        <f>VLOOKUP(C529,Spisok!$A$1:$AA$7829,2,0)</f>
        <v>0</v>
      </c>
      <c r="G529" s="44" t="str">
        <f>VLOOKUP(C529,Spisok!$A$1:$AA$7829,4,0)</f>
        <v>ITA</v>
      </c>
      <c r="H529" s="10"/>
      <c r="I529" s="10"/>
      <c r="J529" s="10">
        <v>1.041169166109466</v>
      </c>
      <c r="K529" s="10">
        <f>LARGE(M529:V529,1)+LARGE(M529:V529,2)+LARGE(M529:V529,3)+LARGE(M529:V529,4)+LARGE(M529:V529,5)</f>
        <v>0</v>
      </c>
      <c r="L529" s="5">
        <f>SUM(H529:K529)</f>
        <v>1.041169166109466</v>
      </c>
      <c r="M529" s="10">
        <f>VLOOKUP(C529,Spisok!$A$5:$AC$1630,7,0)</f>
        <v>0</v>
      </c>
      <c r="N529" s="10">
        <f>VLOOKUP(C529,Spisok!$A$5:$AC$1630,9,0)</f>
        <v>0</v>
      </c>
      <c r="O529" s="10">
        <f>VLOOKUP(C529,Spisok!$A$5:$AC$1630,11,0)</f>
        <v>0</v>
      </c>
      <c r="P529" s="10">
        <f>VLOOKUP(C529,Spisok!$A$5:$AC$1630,13,0)</f>
        <v>0</v>
      </c>
      <c r="Q529" s="10">
        <f>VLOOKUP(C529,Spisok!$A$5:$AC$1630,15,0)</f>
        <v>0</v>
      </c>
      <c r="R529" s="10">
        <f>VLOOKUP(C529,Spisok!$A$5:$AC$1630,17,0)</f>
        <v>0</v>
      </c>
      <c r="S529" s="10">
        <f>VLOOKUP(C529,Spisok!$A$5:$AC$1630,19,0)</f>
        <v>0</v>
      </c>
      <c r="T529" s="10">
        <f>VLOOKUP(C529,Spisok!$A$5:$AC$1630,21,0)</f>
        <v>0</v>
      </c>
      <c r="U529" s="10">
        <f>VLOOKUP(C529,Spisok!$A$5:$AC$1630,23,0)</f>
        <v>0</v>
      </c>
      <c r="V529" s="18">
        <f>VLOOKUP(C529,Spisok!$A$5:$AC$1630,25,0)</f>
        <v>0</v>
      </c>
      <c r="W529" s="16">
        <f>COUNTIFS(M529:V529,"&gt;0")</f>
        <v>0</v>
      </c>
    </row>
    <row r="530" spans="1:23" s="57" customFormat="1" ht="12.75" customHeight="1">
      <c r="A530" s="13">
        <v>526</v>
      </c>
      <c r="B530" s="13"/>
      <c r="C530" s="46" t="s">
        <v>1235</v>
      </c>
      <c r="D530" s="46"/>
      <c r="E530" s="65">
        <f>VLOOKUP(C530,Spisok!$A$1:$AA$7829,5,0)</f>
        <v>1209</v>
      </c>
      <c r="F530" s="8">
        <f>VLOOKUP(C530,Spisok!$A$1:$AA$7829,2,0)</f>
        <v>0</v>
      </c>
      <c r="G530" s="44" t="str">
        <f>VLOOKUP(C530,Spisok!$A$1:$AA$7829,4,0)</f>
        <v>LAT</v>
      </c>
      <c r="H530" s="10"/>
      <c r="I530" s="10"/>
      <c r="J530" s="10">
        <v>0.81178972614081457</v>
      </c>
      <c r="K530" s="10">
        <f>LARGE(M530:V530,1)+LARGE(M530:V530,2)+LARGE(M530:V530,3)+LARGE(M530:V530,4)+LARGE(M530:V530,5)</f>
        <v>0</v>
      </c>
      <c r="L530" s="5">
        <f>SUM(H530:K530)</f>
        <v>0.81178972614081457</v>
      </c>
      <c r="M530" s="10">
        <f>VLOOKUP(C530,Spisok!$A$5:$AC$1630,7,0)</f>
        <v>0</v>
      </c>
      <c r="N530" s="10">
        <f>VLOOKUP(C530,Spisok!$A$5:$AC$1630,9,0)</f>
        <v>0</v>
      </c>
      <c r="O530" s="10">
        <f>VLOOKUP(C530,Spisok!$A$5:$AC$1630,11,0)</f>
        <v>0</v>
      </c>
      <c r="P530" s="10">
        <f>VLOOKUP(C530,Spisok!$A$5:$AC$1630,13,0)</f>
        <v>0</v>
      </c>
      <c r="Q530" s="10">
        <f>VLOOKUP(C530,Spisok!$A$5:$AC$1630,15,0)</f>
        <v>0</v>
      </c>
      <c r="R530" s="10">
        <f>VLOOKUP(C530,Spisok!$A$5:$AC$1630,17,0)</f>
        <v>0</v>
      </c>
      <c r="S530" s="10">
        <f>VLOOKUP(C530,Spisok!$A$5:$AC$1630,19,0)</f>
        <v>0</v>
      </c>
      <c r="T530" s="10">
        <f>VLOOKUP(C530,Spisok!$A$5:$AC$1630,21,0)</f>
        <v>0</v>
      </c>
      <c r="U530" s="10">
        <f>VLOOKUP(C530,Spisok!$A$5:$AC$1630,23,0)</f>
        <v>0</v>
      </c>
      <c r="V530" s="18">
        <f>VLOOKUP(C530,Spisok!$A$5:$AC$1630,25,0)</f>
        <v>0</v>
      </c>
      <c r="W530" s="16">
        <f>COUNTIFS(M530:V530,"&gt;0")</f>
        <v>0</v>
      </c>
    </row>
    <row r="531" spans="1:23" s="57" customFormat="1" ht="12.75" customHeight="1">
      <c r="A531" s="13">
        <v>527</v>
      </c>
      <c r="B531" s="13"/>
      <c r="C531" s="46" t="s">
        <v>1065</v>
      </c>
      <c r="D531" s="46"/>
      <c r="E531" s="69">
        <f>VLOOKUP(C531,Spisok!$A$1:$AA$7829,5,0)</f>
        <v>1208</v>
      </c>
      <c r="F531" s="8">
        <f>VLOOKUP(C531,Spisok!$A$1:$AA$7829,2,0)</f>
        <v>0</v>
      </c>
      <c r="G531" s="44" t="str">
        <f>VLOOKUP(C531,Spisok!$A$1:$AA$7829,4,0)</f>
        <v>LAT</v>
      </c>
      <c r="H531" s="10">
        <v>0.21075160394045853</v>
      </c>
      <c r="I531" s="10">
        <v>0</v>
      </c>
      <c r="J531" s="10">
        <v>0</v>
      </c>
      <c r="K531" s="10">
        <f>LARGE(M531:V531,1)+LARGE(M531:V531,2)+LARGE(M531:V531,3)+LARGE(M531:V531,4)+LARGE(M531:V531,5)</f>
        <v>0</v>
      </c>
      <c r="L531" s="5">
        <f>SUM(H531:K531)</f>
        <v>0.21075160394045853</v>
      </c>
      <c r="M531" s="10">
        <f>VLOOKUP(C531,Spisok!$A$5:$AC$1630,7,0)</f>
        <v>0</v>
      </c>
      <c r="N531" s="10">
        <f>VLOOKUP(C531,Spisok!$A$5:$AC$1630,9,0)</f>
        <v>0</v>
      </c>
      <c r="O531" s="10">
        <f>VLOOKUP(C531,Spisok!$A$5:$AC$1630,11,0)</f>
        <v>0</v>
      </c>
      <c r="P531" s="10">
        <f>VLOOKUP(C531,Spisok!$A$5:$AC$1630,13,0)</f>
        <v>0</v>
      </c>
      <c r="Q531" s="10">
        <f>VLOOKUP(C531,Spisok!$A$5:$AC$1630,15,0)</f>
        <v>0</v>
      </c>
      <c r="R531" s="10">
        <f>VLOOKUP(C531,Spisok!$A$5:$AC$1630,17,0)</f>
        <v>0</v>
      </c>
      <c r="S531" s="10">
        <f>VLOOKUP(C531,Spisok!$A$5:$AC$1630,19,0)</f>
        <v>0</v>
      </c>
      <c r="T531" s="10">
        <f>VLOOKUP(C531,Spisok!$A$5:$AC$1630,21,0)</f>
        <v>0</v>
      </c>
      <c r="U531" s="10">
        <f>VLOOKUP(C531,Spisok!$A$5:$AC$1630,23,0)</f>
        <v>0</v>
      </c>
      <c r="V531" s="18">
        <f>VLOOKUP(C531,Spisok!$A$5:$AC$1630,25,0)</f>
        <v>0</v>
      </c>
      <c r="W531" s="16">
        <f>COUNTIFS(M531:V531,"&gt;0")</f>
        <v>0</v>
      </c>
    </row>
    <row r="532" spans="1:23" s="57" customFormat="1" ht="12.75" customHeight="1">
      <c r="A532" s="13">
        <v>528</v>
      </c>
      <c r="B532" s="13"/>
      <c r="C532" s="46" t="s">
        <v>665</v>
      </c>
      <c r="D532" s="46"/>
      <c r="E532" s="65">
        <f>VLOOKUP(C532,Spisok!$A$1:$AA$7829,5,0)</f>
        <v>1181.6844331072084</v>
      </c>
      <c r="F532" s="8">
        <f>VLOOKUP(C532,Spisok!$A$1:$AA$7829,2,0)</f>
        <v>0</v>
      </c>
      <c r="G532" s="47" t="str">
        <f>VLOOKUP(C532,Spisok!$A$1:$AA$7829,4,0)</f>
        <v>EST</v>
      </c>
      <c r="H532" s="48">
        <v>0</v>
      </c>
      <c r="I532" s="48">
        <v>0.01</v>
      </c>
      <c r="J532" s="48">
        <v>0.18414578453470032</v>
      </c>
      <c r="K532" s="10">
        <f>LARGE(M532:V532,1)+LARGE(M532:V532,2)+LARGE(M532:V532,3)+LARGE(M532:V532,4)+LARGE(M532:V532,5)</f>
        <v>0</v>
      </c>
      <c r="L532" s="5">
        <f>SUM(H532:K532)</f>
        <v>0.19414578453470033</v>
      </c>
      <c r="M532" s="10">
        <f>VLOOKUP(C532,Spisok!$A$5:$AC$1630,7,0)</f>
        <v>0</v>
      </c>
      <c r="N532" s="10">
        <f>VLOOKUP(C532,Spisok!$A$5:$AC$1630,9,0)</f>
        <v>0</v>
      </c>
      <c r="O532" s="10">
        <f>VLOOKUP(C532,Spisok!$A$5:$AC$1630,11,0)</f>
        <v>0</v>
      </c>
      <c r="P532" s="10">
        <f>VLOOKUP(C532,Spisok!$A$5:$AC$1630,13,0)</f>
        <v>0</v>
      </c>
      <c r="Q532" s="10">
        <f>VLOOKUP(C532,Spisok!$A$5:$AC$1630,15,0)</f>
        <v>0</v>
      </c>
      <c r="R532" s="10">
        <f>VLOOKUP(C532,Spisok!$A$5:$AC$1630,17,0)</f>
        <v>0</v>
      </c>
      <c r="S532" s="10">
        <f>VLOOKUP(C532,Spisok!$A$5:$AC$1630,19,0)</f>
        <v>0</v>
      </c>
      <c r="T532" s="10">
        <f>VLOOKUP(C532,Spisok!$A$5:$AC$1630,21,0)</f>
        <v>0</v>
      </c>
      <c r="U532" s="10">
        <f>VLOOKUP(C532,Spisok!$A$5:$AC$1630,23,0)</f>
        <v>0</v>
      </c>
      <c r="V532" s="18">
        <f>VLOOKUP(C532,Spisok!$A$5:$AC$1630,25,0)</f>
        <v>0</v>
      </c>
      <c r="W532" s="16">
        <f>COUNTIFS(M532:V532,"&gt;0")</f>
        <v>0</v>
      </c>
    </row>
    <row r="533" spans="1:23" s="57" customFormat="1" ht="12.75" customHeight="1">
      <c r="A533" s="13">
        <v>529</v>
      </c>
      <c r="B533" s="13">
        <v>170</v>
      </c>
      <c r="C533" s="60" t="s">
        <v>456</v>
      </c>
      <c r="D533" s="60"/>
      <c r="E533" s="136">
        <f>VLOOKUP(C533,Spisok!$A$1:$AA$7829,5,0)</f>
        <v>1326.7253315611285</v>
      </c>
      <c r="F533" s="137">
        <f>VLOOKUP(C533,Spisok!$A$1:$AA$7829,2,0)</f>
        <v>0</v>
      </c>
      <c r="G533" s="137" t="str">
        <f>VLOOKUP(C533,Spisok!$A$1:$AA$7829,4,0)</f>
        <v>GER</v>
      </c>
      <c r="H533" s="10"/>
      <c r="I533" s="10"/>
      <c r="J533" s="10"/>
      <c r="K533" s="10">
        <f>LARGE(M533:V533,1)+LARGE(M533:V533,2)+LARGE(M533:V533,3)+LARGE(M533:V533,4)+LARGE(M533:V533,5)</f>
        <v>0.01</v>
      </c>
      <c r="L533" s="5">
        <f>SUM(H533:K533)</f>
        <v>0.01</v>
      </c>
      <c r="M533" s="10">
        <f>VLOOKUP(C533,Spisok!$A$5:$AC$1630,7,0)</f>
        <v>0</v>
      </c>
      <c r="N533" s="10">
        <f>VLOOKUP(C533,Spisok!$A$5:$AC$1630,9,0)</f>
        <v>0.01</v>
      </c>
      <c r="O533" s="10">
        <f>VLOOKUP(C533,Spisok!$A$5:$AC$1630,11,0)</f>
        <v>0</v>
      </c>
      <c r="P533" s="10">
        <f>VLOOKUP(C533,Spisok!$A$5:$AC$1630,13,0)</f>
        <v>0</v>
      </c>
      <c r="Q533" s="10">
        <f>VLOOKUP(C533,Spisok!$A$5:$AC$1630,15,0)</f>
        <v>0</v>
      </c>
      <c r="R533" s="138">
        <f>VLOOKUP(C533,Spisok!$A$5:$AC$1630,17,0)</f>
        <v>0</v>
      </c>
      <c r="S533" s="138">
        <f>VLOOKUP(C533,Spisok!$A$5:$AC$1630,19,0)</f>
        <v>0</v>
      </c>
      <c r="T533" s="138">
        <f>VLOOKUP(C533,Spisok!$A$5:$AC$1630,21,0)</f>
        <v>0</v>
      </c>
      <c r="U533" s="138">
        <f>VLOOKUP(C533,Spisok!$A$5:$AC$1630,23,0)</f>
        <v>0</v>
      </c>
      <c r="V533" s="18">
        <f>VLOOKUP(C533,Spisok!$A$5:$AC$1630,25,0)</f>
        <v>0</v>
      </c>
      <c r="W533" s="16">
        <f>COUNTIFS(M533:V533,"&gt;0")</f>
        <v>1</v>
      </c>
    </row>
    <row r="534" spans="1:23" s="57" customFormat="1" ht="12.75" customHeight="1">
      <c r="A534" s="13">
        <v>530</v>
      </c>
      <c r="B534" s="13">
        <v>171</v>
      </c>
      <c r="C534" s="60" t="s">
        <v>319</v>
      </c>
      <c r="D534" s="60"/>
      <c r="E534" s="136">
        <f>VLOOKUP(C534,Spisok!$A$1:$AA$7829,5,0)</f>
        <v>1171.7028229400498</v>
      </c>
      <c r="F534" s="137">
        <f>VLOOKUP(C534,Spisok!$A$1:$AA$7829,2,0)</f>
        <v>0</v>
      </c>
      <c r="G534" s="137" t="str">
        <f>VLOOKUP(C534,Spisok!$A$1:$AA$7829,4,0)</f>
        <v>LAT</v>
      </c>
      <c r="H534" s="10"/>
      <c r="I534" s="10"/>
      <c r="J534" s="10"/>
      <c r="K534" s="10">
        <f>LARGE(M534:V534,1)+LARGE(M534:V534,2)+LARGE(M534:V534,3)+LARGE(M534:V534,4)+LARGE(M534:V534,5)</f>
        <v>0.01</v>
      </c>
      <c r="L534" s="5">
        <f>SUM(H534:K534)</f>
        <v>0.01</v>
      </c>
      <c r="M534" s="10">
        <f>VLOOKUP(C534,Spisok!$A$5:$AC$1630,7,0)</f>
        <v>0</v>
      </c>
      <c r="N534" s="10">
        <f>VLOOKUP(C534,Spisok!$A$5:$AC$1630,9,0)</f>
        <v>0.01</v>
      </c>
      <c r="O534" s="10">
        <f>VLOOKUP(C534,Spisok!$A$5:$AC$1630,11,0)</f>
        <v>0</v>
      </c>
      <c r="P534" s="10">
        <f>VLOOKUP(C534,Spisok!$A$5:$AC$1630,13,0)</f>
        <v>0</v>
      </c>
      <c r="Q534" s="10">
        <f>VLOOKUP(C534,Spisok!$A$5:$AC$1630,15,0)</f>
        <v>0</v>
      </c>
      <c r="R534" s="138">
        <f>VLOOKUP(C534,Spisok!$A$5:$AC$1630,17,0)</f>
        <v>0</v>
      </c>
      <c r="S534" s="138">
        <f>VLOOKUP(C534,Spisok!$A$5:$AC$1630,19,0)</f>
        <v>0</v>
      </c>
      <c r="T534" s="138">
        <f>VLOOKUP(C534,Spisok!$A$5:$AC$1630,21,0)</f>
        <v>0</v>
      </c>
      <c r="U534" s="138">
        <f>VLOOKUP(C534,Spisok!$A$5:$AC$1630,23,0)</f>
        <v>0</v>
      </c>
      <c r="V534" s="18">
        <f>VLOOKUP(C534,Spisok!$A$5:$AC$1630,25,0)</f>
        <v>0</v>
      </c>
      <c r="W534" s="16">
        <f>COUNTIFS(M534:V534,"&gt;0")</f>
        <v>1</v>
      </c>
    </row>
    <row r="535" spans="1:23" s="57" customFormat="1" ht="12.75" customHeight="1">
      <c r="A535" s="13">
        <v>531</v>
      </c>
      <c r="B535" s="13"/>
      <c r="C535" s="46" t="s">
        <v>1226</v>
      </c>
      <c r="D535" s="46"/>
      <c r="E535" s="65">
        <f>VLOOKUP(C535,Spisok!$A$1:$AA$7829,5,0)</f>
        <v>1196</v>
      </c>
      <c r="F535" s="8">
        <f>VLOOKUP(C535,Spisok!$A$1:$AA$7829,2,0)</f>
        <v>0</v>
      </c>
      <c r="G535" s="44" t="str">
        <f>VLOOKUP(C535,Spisok!$A$1:$AA$7829,4,0)</f>
        <v>LAT</v>
      </c>
      <c r="H535" s="10"/>
      <c r="I535" s="10"/>
      <c r="J535" s="10">
        <v>0.01</v>
      </c>
      <c r="K535" s="10">
        <f>LARGE(M535:V535,1)+LARGE(M535:V535,2)+LARGE(M535:V535,3)+LARGE(M535:V535,4)+LARGE(M535:V535,5)</f>
        <v>0</v>
      </c>
      <c r="L535" s="5">
        <f>SUM(H535:K535)</f>
        <v>0.01</v>
      </c>
      <c r="M535" s="10">
        <f>VLOOKUP(C535,Spisok!$A$5:$AC$1630,7,0)</f>
        <v>0</v>
      </c>
      <c r="N535" s="10">
        <f>VLOOKUP(C535,Spisok!$A$5:$AC$1630,9,0)</f>
        <v>0</v>
      </c>
      <c r="O535" s="10">
        <f>VLOOKUP(C535,Spisok!$A$5:$AC$1630,11,0)</f>
        <v>0</v>
      </c>
      <c r="P535" s="10">
        <f>VLOOKUP(C535,Spisok!$A$5:$AC$1630,13,0)</f>
        <v>0</v>
      </c>
      <c r="Q535" s="10">
        <f>VLOOKUP(C535,Spisok!$A$5:$AC$1630,15,0)</f>
        <v>0</v>
      </c>
      <c r="R535" s="10">
        <f>VLOOKUP(C535,Spisok!$A$5:$AC$1630,17,0)</f>
        <v>0</v>
      </c>
      <c r="S535" s="10">
        <f>VLOOKUP(C535,Spisok!$A$5:$AC$1630,19,0)</f>
        <v>0</v>
      </c>
      <c r="T535" s="10">
        <f>VLOOKUP(C535,Spisok!$A$5:$AC$1630,21,0)</f>
        <v>0</v>
      </c>
      <c r="U535" s="10">
        <f>VLOOKUP(C535,Spisok!$A$5:$AC$1630,23,0)</f>
        <v>0</v>
      </c>
      <c r="V535" s="18">
        <f>VLOOKUP(C535,Spisok!$A$5:$AC$1630,25,0)</f>
        <v>0</v>
      </c>
      <c r="W535" s="16">
        <f>COUNTIFS(M535:V535,"&gt;0")</f>
        <v>0</v>
      </c>
    </row>
    <row r="536" spans="1:23" s="57" customFormat="1" ht="12.75" customHeight="1">
      <c r="A536" s="13">
        <v>532</v>
      </c>
      <c r="B536" s="13"/>
      <c r="C536" s="46" t="s">
        <v>1228</v>
      </c>
      <c r="D536" s="46"/>
      <c r="E536" s="65">
        <f>VLOOKUP(C536,Spisok!$A$1:$AA$7829,5,0)</f>
        <v>1197</v>
      </c>
      <c r="F536" s="8">
        <f>VLOOKUP(C536,Spisok!$A$1:$AA$7829,2,0)</f>
        <v>0</v>
      </c>
      <c r="G536" s="44" t="str">
        <f>VLOOKUP(C536,Spisok!$A$1:$AA$7829,4,0)</f>
        <v>LAT</v>
      </c>
      <c r="H536" s="10"/>
      <c r="I536" s="10"/>
      <c r="J536" s="10">
        <v>0.01</v>
      </c>
      <c r="K536" s="10">
        <f>LARGE(M536:V536,1)+LARGE(M536:V536,2)+LARGE(M536:V536,3)+LARGE(M536:V536,4)+LARGE(M536:V536,5)</f>
        <v>0</v>
      </c>
      <c r="L536" s="5">
        <f>SUM(H536:K536)</f>
        <v>0.01</v>
      </c>
      <c r="M536" s="10">
        <f>VLOOKUP(C536,Spisok!$A$5:$AC$1630,7,0)</f>
        <v>0</v>
      </c>
      <c r="N536" s="10">
        <f>VLOOKUP(C536,Spisok!$A$5:$AC$1630,9,0)</f>
        <v>0</v>
      </c>
      <c r="O536" s="10">
        <f>VLOOKUP(C536,Spisok!$A$5:$AC$1630,11,0)</f>
        <v>0</v>
      </c>
      <c r="P536" s="10">
        <f>VLOOKUP(C536,Spisok!$A$5:$AC$1630,13,0)</f>
        <v>0</v>
      </c>
      <c r="Q536" s="10">
        <f>VLOOKUP(C536,Spisok!$A$5:$AC$1630,15,0)</f>
        <v>0</v>
      </c>
      <c r="R536" s="10">
        <f>VLOOKUP(C536,Spisok!$A$5:$AC$1630,17,0)</f>
        <v>0</v>
      </c>
      <c r="S536" s="10">
        <f>VLOOKUP(C536,Spisok!$A$5:$AC$1630,19,0)</f>
        <v>0</v>
      </c>
      <c r="T536" s="10">
        <f>VLOOKUP(C536,Spisok!$A$5:$AC$1630,21,0)</f>
        <v>0</v>
      </c>
      <c r="U536" s="10">
        <f>VLOOKUP(C536,Spisok!$A$5:$AC$1630,23,0)</f>
        <v>0</v>
      </c>
      <c r="V536" s="18">
        <f>VLOOKUP(C536,Spisok!$A$5:$AC$1630,25,0)</f>
        <v>0</v>
      </c>
      <c r="W536" s="16">
        <f>COUNTIFS(M536:V536,"&gt;0")</f>
        <v>0</v>
      </c>
    </row>
    <row r="537" spans="1:23" s="57" customFormat="1" ht="12.75" customHeight="1">
      <c r="A537" s="13">
        <v>533</v>
      </c>
      <c r="B537" s="13"/>
      <c r="C537" s="60" t="s">
        <v>838</v>
      </c>
      <c r="D537" s="60"/>
      <c r="E537" s="69">
        <f>VLOOKUP(C537,Spisok!$A$1:$AA$7829,5,0)</f>
        <v>1146</v>
      </c>
      <c r="F537" s="8">
        <f>VLOOKUP(C537,Spisok!$A$1:$AA$7829,2,0)</f>
        <v>0</v>
      </c>
      <c r="G537" s="8" t="str">
        <f>VLOOKUP(C537,Spisok!$A$1:$AA$7829,4,0)</f>
        <v>LAT</v>
      </c>
      <c r="H537" s="10">
        <v>0.01</v>
      </c>
      <c r="I537" s="10">
        <v>0</v>
      </c>
      <c r="J537" s="10">
        <v>0</v>
      </c>
      <c r="K537" s="10">
        <f>LARGE(M537:V537,1)+LARGE(M537:V537,2)+LARGE(M537:V537,3)+LARGE(M537:V537,4)+LARGE(M537:V537,5)</f>
        <v>0</v>
      </c>
      <c r="L537" s="5">
        <f>SUM(H537:K537)</f>
        <v>0.01</v>
      </c>
      <c r="M537" s="10">
        <f>VLOOKUP(C537,Spisok!$A$5:$AC$1630,7,0)</f>
        <v>0</v>
      </c>
      <c r="N537" s="10">
        <f>VLOOKUP(C537,Spisok!$A$5:$AC$1630,9,0)</f>
        <v>0</v>
      </c>
      <c r="O537" s="10">
        <f>VLOOKUP(C537,Spisok!$A$5:$AC$1630,11,0)</f>
        <v>0</v>
      </c>
      <c r="P537" s="10">
        <f>VLOOKUP(C537,Spisok!$A$5:$AC$1630,13,0)</f>
        <v>0</v>
      </c>
      <c r="Q537" s="10">
        <f>VLOOKUP(C537,Spisok!$A$5:$AC$1630,15,0)</f>
        <v>0</v>
      </c>
      <c r="R537" s="10">
        <f>VLOOKUP(C537,Spisok!$A$5:$AC$1630,17,0)</f>
        <v>0</v>
      </c>
      <c r="S537" s="10">
        <f>VLOOKUP(C537,Spisok!$A$5:$AC$1630,19,0)</f>
        <v>0</v>
      </c>
      <c r="T537" s="10">
        <f>VLOOKUP(C537,Spisok!$A$5:$AC$1630,21,0)</f>
        <v>0</v>
      </c>
      <c r="U537" s="10">
        <f>VLOOKUP(C537,Spisok!$A$5:$AC$1630,23,0)</f>
        <v>0</v>
      </c>
      <c r="V537" s="18">
        <f>VLOOKUP(C537,Spisok!$A$5:$AC$1630,25,0)</f>
        <v>0</v>
      </c>
      <c r="W537" s="16">
        <f>COUNTIFS(M537:V537,"&gt;0")</f>
        <v>0</v>
      </c>
    </row>
    <row r="538" spans="1:23" s="57" customFormat="1" ht="12.75" customHeight="1">
      <c r="A538" s="13">
        <v>534</v>
      </c>
      <c r="B538" s="13"/>
      <c r="C538" s="60" t="s">
        <v>834</v>
      </c>
      <c r="D538" s="60"/>
      <c r="E538" s="69">
        <f>VLOOKUP(C538,Spisok!$A$1:$AA$7829,5,0)</f>
        <v>1295.0686407578801</v>
      </c>
      <c r="F538" s="8">
        <f>VLOOKUP(C538,Spisok!$A$1:$AA$7829,2,0)</f>
        <v>0</v>
      </c>
      <c r="G538" s="8" t="str">
        <f>VLOOKUP(C538,Spisok!$A$1:$AA$7829,4,0)</f>
        <v>LAT</v>
      </c>
      <c r="H538" s="10">
        <v>0.01</v>
      </c>
      <c r="I538" s="10">
        <v>0</v>
      </c>
      <c r="J538" s="10">
        <v>0</v>
      </c>
      <c r="K538" s="10">
        <f>LARGE(M538:V538,1)+LARGE(M538:V538,2)+LARGE(M538:V538,3)+LARGE(M538:V538,4)+LARGE(M538:V538,5)</f>
        <v>0</v>
      </c>
      <c r="L538" s="5">
        <f>SUM(H538:K538)</f>
        <v>0.01</v>
      </c>
      <c r="M538" s="10">
        <f>VLOOKUP(C538,Spisok!$A$5:$AC$1630,7,0)</f>
        <v>0</v>
      </c>
      <c r="N538" s="10">
        <f>VLOOKUP(C538,Spisok!$A$5:$AC$1630,9,0)</f>
        <v>0</v>
      </c>
      <c r="O538" s="10">
        <f>VLOOKUP(C538,Spisok!$A$5:$AC$1630,11,0)</f>
        <v>0</v>
      </c>
      <c r="P538" s="10">
        <f>VLOOKUP(C538,Spisok!$A$5:$AC$1630,13,0)</f>
        <v>0</v>
      </c>
      <c r="Q538" s="10">
        <f>VLOOKUP(C538,Spisok!$A$5:$AC$1630,15,0)</f>
        <v>0</v>
      </c>
      <c r="R538" s="10">
        <f>VLOOKUP(C538,Spisok!$A$5:$AC$1630,17,0)</f>
        <v>0</v>
      </c>
      <c r="S538" s="10">
        <f>VLOOKUP(C538,Spisok!$A$5:$AC$1630,19,0)</f>
        <v>0</v>
      </c>
      <c r="T538" s="10">
        <f>VLOOKUP(C538,Spisok!$A$5:$AC$1630,21,0)</f>
        <v>0</v>
      </c>
      <c r="U538" s="10">
        <f>VLOOKUP(C538,Spisok!$A$5:$AC$1630,23,0)</f>
        <v>0</v>
      </c>
      <c r="V538" s="18">
        <f>VLOOKUP(C538,Spisok!$A$5:$AC$1630,25,0)</f>
        <v>0</v>
      </c>
      <c r="W538" s="16">
        <f>COUNTIFS(M538:V538,"&gt;0")</f>
        <v>0</v>
      </c>
    </row>
    <row r="539" spans="1:23" s="57" customFormat="1" ht="12.75" customHeight="1">
      <c r="A539" s="13">
        <v>535</v>
      </c>
      <c r="B539" s="13"/>
      <c r="C539" s="60" t="s">
        <v>1006</v>
      </c>
      <c r="D539" s="60"/>
      <c r="E539" s="69">
        <f>VLOOKUP(C539,Spisok!$A$1:$AA$7829,5,0)</f>
        <v>1259.1318080718299</v>
      </c>
      <c r="F539" s="8">
        <f>VLOOKUP(C539,Spisok!$A$1:$AA$7829,2,0)</f>
        <v>0</v>
      </c>
      <c r="G539" s="8" t="str">
        <f>VLOOKUP(C539,Spisok!$A$1:$AA$7829,4,0)</f>
        <v>LAT</v>
      </c>
      <c r="H539" s="10">
        <v>0.01</v>
      </c>
      <c r="I539" s="10">
        <v>0</v>
      </c>
      <c r="J539" s="10">
        <v>0</v>
      </c>
      <c r="K539" s="10">
        <f>LARGE(M539:V539,1)+LARGE(M539:V539,2)+LARGE(M539:V539,3)+LARGE(M539:V539,4)+LARGE(M539:V539,5)</f>
        <v>0</v>
      </c>
      <c r="L539" s="5">
        <f>SUM(H539:K539)</f>
        <v>0.01</v>
      </c>
      <c r="M539" s="10">
        <f>VLOOKUP(C539,Spisok!$A$5:$AC$1630,7,0)</f>
        <v>0</v>
      </c>
      <c r="N539" s="10">
        <f>VLOOKUP(C539,Spisok!$A$5:$AC$1630,9,0)</f>
        <v>0</v>
      </c>
      <c r="O539" s="10">
        <f>VLOOKUP(C539,Spisok!$A$5:$AC$1630,11,0)</f>
        <v>0</v>
      </c>
      <c r="P539" s="10">
        <f>VLOOKUP(C539,Spisok!$A$5:$AC$1630,13,0)</f>
        <v>0</v>
      </c>
      <c r="Q539" s="10">
        <f>VLOOKUP(C539,Spisok!$A$5:$AC$1630,15,0)</f>
        <v>0</v>
      </c>
      <c r="R539" s="10">
        <f>VLOOKUP(C539,Spisok!$A$5:$AC$1630,17,0)</f>
        <v>0</v>
      </c>
      <c r="S539" s="10">
        <f>VLOOKUP(C539,Spisok!$A$5:$AC$1630,19,0)</f>
        <v>0</v>
      </c>
      <c r="T539" s="10">
        <f>VLOOKUP(C539,Spisok!$A$5:$AC$1630,21,0)</f>
        <v>0</v>
      </c>
      <c r="U539" s="10">
        <f>VLOOKUP(C539,Spisok!$A$5:$AC$1630,23,0)</f>
        <v>0</v>
      </c>
      <c r="V539" s="18">
        <f>VLOOKUP(C539,Spisok!$A$5:$AC$1630,25,0)</f>
        <v>0</v>
      </c>
      <c r="W539" s="16">
        <f>COUNTIFS(M539:V539,"&gt;0")</f>
        <v>0</v>
      </c>
    </row>
    <row r="540" spans="1:23" s="57" customFormat="1" ht="12.75" customHeight="1">
      <c r="A540" s="13">
        <v>536</v>
      </c>
      <c r="B540" s="13"/>
      <c r="C540" s="60" t="s">
        <v>1126</v>
      </c>
      <c r="D540" s="60"/>
      <c r="E540" s="69">
        <f>VLOOKUP(C540,Spisok!$A$1:$AA$7829,5,0)</f>
        <v>1174</v>
      </c>
      <c r="F540" s="8">
        <f>VLOOKUP(C540,Spisok!$A$1:$AA$7829,2,0)</f>
        <v>0</v>
      </c>
      <c r="G540" s="8" t="str">
        <f>VLOOKUP(C540,Spisok!$A$1:$AA$7829,4,0)</f>
        <v>LAT</v>
      </c>
      <c r="H540" s="10"/>
      <c r="I540" s="10">
        <v>0.01</v>
      </c>
      <c r="J540" s="10">
        <v>0</v>
      </c>
      <c r="K540" s="10">
        <f>LARGE(M540:V540,1)+LARGE(M540:V540,2)+LARGE(M540:V540,3)+LARGE(M540:V540,4)+LARGE(M540:V540,5)</f>
        <v>0</v>
      </c>
      <c r="L540" s="5">
        <f>SUM(H540:K540)</f>
        <v>0.01</v>
      </c>
      <c r="M540" s="10">
        <f>VLOOKUP(C540,Spisok!$A$5:$AC$1630,7,0)</f>
        <v>0</v>
      </c>
      <c r="N540" s="10">
        <f>VLOOKUP(C540,Spisok!$A$5:$AC$1630,9,0)</f>
        <v>0</v>
      </c>
      <c r="O540" s="10">
        <f>VLOOKUP(C540,Spisok!$A$5:$AC$1630,11,0)</f>
        <v>0</v>
      </c>
      <c r="P540" s="10">
        <f>VLOOKUP(C540,Spisok!$A$5:$AC$1630,13,0)</f>
        <v>0</v>
      </c>
      <c r="Q540" s="10">
        <f>VLOOKUP(C540,Spisok!$A$5:$AC$1630,15,0)</f>
        <v>0</v>
      </c>
      <c r="R540" s="10">
        <f>VLOOKUP(C540,Spisok!$A$5:$AC$1630,17,0)</f>
        <v>0</v>
      </c>
      <c r="S540" s="10">
        <f>VLOOKUP(C540,Spisok!$A$5:$AC$1630,19,0)</f>
        <v>0</v>
      </c>
      <c r="T540" s="10">
        <f>VLOOKUP(C540,Spisok!$A$5:$AC$1630,21,0)</f>
        <v>0</v>
      </c>
      <c r="U540" s="10">
        <f>VLOOKUP(C540,Spisok!$A$5:$AC$1630,23,0)</f>
        <v>0</v>
      </c>
      <c r="V540" s="18">
        <f>VLOOKUP(C540,Spisok!$A$5:$AC$1630,25,0)</f>
        <v>0</v>
      </c>
      <c r="W540" s="16">
        <f>COUNTIFS(M540:V540,"&gt;0")</f>
        <v>0</v>
      </c>
    </row>
    <row r="541" spans="1:23" s="57" customFormat="1" ht="12.75" customHeight="1">
      <c r="A541" s="13">
        <v>537</v>
      </c>
      <c r="B541" s="13"/>
      <c r="C541" s="60" t="s">
        <v>1148</v>
      </c>
      <c r="D541" s="60"/>
      <c r="E541" s="69">
        <f>VLOOKUP(C541,Spisok!$A$1:$AA$7829,5,0)</f>
        <v>1168.8367656523408</v>
      </c>
      <c r="F541" s="8">
        <f>VLOOKUP(C541,Spisok!$A$1:$AA$7829,2,0)</f>
        <v>0</v>
      </c>
      <c r="G541" s="8" t="str">
        <f>VLOOKUP(C541,Spisok!$A$1:$AA$7829,4,0)</f>
        <v>MAR</v>
      </c>
      <c r="H541" s="10"/>
      <c r="I541" s="10">
        <v>0.01</v>
      </c>
      <c r="J541" s="10">
        <v>0</v>
      </c>
      <c r="K541" s="10">
        <f>LARGE(M541:V541,1)+LARGE(M541:V541,2)+LARGE(M541:V541,3)+LARGE(M541:V541,4)+LARGE(M541:V541,5)</f>
        <v>0</v>
      </c>
      <c r="L541" s="5">
        <f>SUM(H541:K541)</f>
        <v>0.01</v>
      </c>
      <c r="M541" s="10">
        <f>VLOOKUP(C541,Spisok!$A$5:$AC$1630,7,0)</f>
        <v>0</v>
      </c>
      <c r="N541" s="10">
        <f>VLOOKUP(C541,Spisok!$A$5:$AC$1630,9,0)</f>
        <v>0</v>
      </c>
      <c r="O541" s="10">
        <f>VLOOKUP(C541,Spisok!$A$5:$AC$1630,11,0)</f>
        <v>0</v>
      </c>
      <c r="P541" s="10">
        <f>VLOOKUP(C541,Spisok!$A$5:$AC$1630,13,0)</f>
        <v>0</v>
      </c>
      <c r="Q541" s="10">
        <f>VLOOKUP(C541,Spisok!$A$5:$AC$1630,15,0)</f>
        <v>0</v>
      </c>
      <c r="R541" s="10">
        <f>VLOOKUP(C541,Spisok!$A$5:$AC$1630,17,0)</f>
        <v>0</v>
      </c>
      <c r="S541" s="10">
        <f>VLOOKUP(C541,Spisok!$A$5:$AC$1630,19,0)</f>
        <v>0</v>
      </c>
      <c r="T541" s="10">
        <f>VLOOKUP(C541,Spisok!$A$5:$AC$1630,21,0)</f>
        <v>0</v>
      </c>
      <c r="U541" s="10">
        <f>VLOOKUP(C541,Spisok!$A$5:$AC$1630,23,0)</f>
        <v>0</v>
      </c>
      <c r="V541" s="18">
        <f>VLOOKUP(C541,Spisok!$A$5:$AC$1630,25,0)</f>
        <v>0</v>
      </c>
      <c r="W541" s="16">
        <f>COUNTIFS(M541:V541,"&gt;0")</f>
        <v>0</v>
      </c>
    </row>
    <row r="542" spans="1:23" s="57" customFormat="1" ht="12.75" customHeight="1">
      <c r="A542" s="13">
        <v>538</v>
      </c>
      <c r="B542" s="13"/>
      <c r="C542" s="60" t="s">
        <v>1092</v>
      </c>
      <c r="D542" s="60"/>
      <c r="E542" s="69">
        <f>VLOOKUP(C542,Spisok!$A$1:$AA$7829,5,0)</f>
        <v>1145</v>
      </c>
      <c r="F542" s="8">
        <f>VLOOKUP(C542,Spisok!$A$1:$AA$7829,2,0)</f>
        <v>0</v>
      </c>
      <c r="G542" s="8" t="str">
        <f>VLOOKUP(C542,Spisok!$A$1:$AA$7829,4,0)</f>
        <v>LAT</v>
      </c>
      <c r="H542" s="10">
        <v>0.01</v>
      </c>
      <c r="I542" s="10">
        <v>0</v>
      </c>
      <c r="J542" s="10">
        <v>0</v>
      </c>
      <c r="K542" s="10">
        <f>LARGE(M542:V542,1)+LARGE(M542:V542,2)+LARGE(M542:V542,3)+LARGE(M542:V542,4)+LARGE(M542:V542,5)</f>
        <v>0</v>
      </c>
      <c r="L542" s="5">
        <f>SUM(H542:K542)</f>
        <v>0.01</v>
      </c>
      <c r="M542" s="10">
        <f>VLOOKUP(C542,Spisok!$A$5:$AC$1630,7,0)</f>
        <v>0</v>
      </c>
      <c r="N542" s="10">
        <f>VLOOKUP(C542,Spisok!$A$5:$AC$1630,9,0)</f>
        <v>0</v>
      </c>
      <c r="O542" s="10">
        <f>VLOOKUP(C542,Spisok!$A$5:$AC$1630,11,0)</f>
        <v>0</v>
      </c>
      <c r="P542" s="10">
        <f>VLOOKUP(C542,Spisok!$A$5:$AC$1630,13,0)</f>
        <v>0</v>
      </c>
      <c r="Q542" s="10">
        <f>VLOOKUP(C542,Spisok!$A$5:$AC$1630,15,0)</f>
        <v>0</v>
      </c>
      <c r="R542" s="10">
        <f>VLOOKUP(C542,Spisok!$A$5:$AC$1630,17,0)</f>
        <v>0</v>
      </c>
      <c r="S542" s="10">
        <f>VLOOKUP(C542,Spisok!$A$5:$AC$1630,19,0)</f>
        <v>0</v>
      </c>
      <c r="T542" s="10">
        <f>VLOOKUP(C542,Spisok!$A$5:$AC$1630,21,0)</f>
        <v>0</v>
      </c>
      <c r="U542" s="10">
        <f>VLOOKUP(C542,Spisok!$A$5:$AC$1630,23,0)</f>
        <v>0</v>
      </c>
      <c r="V542" s="18">
        <f>VLOOKUP(C542,Spisok!$A$5:$AC$1630,25,0)</f>
        <v>0</v>
      </c>
      <c r="W542" s="16">
        <f>COUNTIFS(M542:V542,"&gt;0")</f>
        <v>0</v>
      </c>
    </row>
  </sheetData>
  <mergeCells count="3">
    <mergeCell ref="F2:L2"/>
    <mergeCell ref="M2:W2"/>
    <mergeCell ref="A2:C2"/>
  </mergeCells>
  <conditionalFormatting sqref="C543:D1048576 C374:D375 C1:D1 C3:D4 C378:D378">
    <cfRule type="duplicateValues" dxfId="1045" priority="2172"/>
  </conditionalFormatting>
  <conditionalFormatting sqref="N411:V415 H411:L415 F411:F415 F5:F42 F386:F404 H5:V42 F419:F451 H419:L451 N419:V451 F455:F472 H455:V472 M44:M451 N44:O404 Q44:V404 H44:L404 P44:P410 F44:F383">
    <cfRule type="cellIs" dxfId="1044" priority="2157" operator="equal">
      <formula>0</formula>
    </cfRule>
  </conditionalFormatting>
  <conditionalFormatting sqref="C220:D222 C223:C229">
    <cfRule type="duplicateValues" dxfId="1043" priority="2158"/>
  </conditionalFormatting>
  <conditionalFormatting sqref="C220:D222 C223:C229">
    <cfRule type="duplicateValues" dxfId="1042" priority="2173"/>
  </conditionalFormatting>
  <conditionalFormatting sqref="A2">
    <cfRule type="expression" dxfId="1041" priority="2225" stopIfTrue="1">
      <formula>AND(COUNTIF(#REF!, A2)+COUNTIF($C$1:$C$3, A2)&gt;1,NOT(ISBLANK(A2)))</formula>
    </cfRule>
  </conditionalFormatting>
  <conditionalFormatting sqref="C543:C1048576 C374:C375 C378 C3:C42 A2 C1 C61:C284 C44:C59">
    <cfRule type="duplicateValues" dxfId="1040" priority="2127"/>
  </conditionalFormatting>
  <conditionalFormatting sqref="C543:C1048576 C374:C375 C378 C3:C42 A2 C1 C61:C285 C44:C59">
    <cfRule type="duplicateValues" dxfId="1039" priority="2102"/>
  </conditionalFormatting>
  <conditionalFormatting sqref="C230:C237">
    <cfRule type="duplicateValues" dxfId="1038" priority="3744"/>
  </conditionalFormatting>
  <conditionalFormatting sqref="C230:C237">
    <cfRule type="duplicateValues" dxfId="1037" priority="3746"/>
  </conditionalFormatting>
  <conditionalFormatting sqref="C317:C320">
    <cfRule type="duplicateValues" dxfId="1036" priority="2039"/>
  </conditionalFormatting>
  <conditionalFormatting sqref="C317:C320">
    <cfRule type="duplicateValues" dxfId="1035" priority="2040"/>
  </conditionalFormatting>
  <conditionalFormatting sqref="C317:C320">
    <cfRule type="duplicateValues" dxfId="1034" priority="2041"/>
  </conditionalFormatting>
  <conditionalFormatting sqref="D317:D320">
    <cfRule type="duplicateValues" dxfId="1033" priority="2036"/>
  </conditionalFormatting>
  <conditionalFormatting sqref="D317:D320">
    <cfRule type="duplicateValues" dxfId="1032" priority="2037"/>
  </conditionalFormatting>
  <conditionalFormatting sqref="C321">
    <cfRule type="duplicateValues" dxfId="1031" priority="2031"/>
  </conditionalFormatting>
  <conditionalFormatting sqref="C321">
    <cfRule type="duplicateValues" dxfId="1030" priority="2032"/>
  </conditionalFormatting>
  <conditionalFormatting sqref="C321">
    <cfRule type="duplicateValues" dxfId="1029" priority="2033"/>
  </conditionalFormatting>
  <conditionalFormatting sqref="D321">
    <cfRule type="duplicateValues" dxfId="1028" priority="2028"/>
  </conditionalFormatting>
  <conditionalFormatting sqref="D321">
    <cfRule type="duplicateValues" dxfId="1027" priority="2029"/>
  </conditionalFormatting>
  <conditionalFormatting sqref="C322">
    <cfRule type="duplicateValues" dxfId="1026" priority="2015"/>
  </conditionalFormatting>
  <conditionalFormatting sqref="C322">
    <cfRule type="duplicateValues" dxfId="1025" priority="2016"/>
  </conditionalFormatting>
  <conditionalFormatting sqref="C322">
    <cfRule type="duplicateValues" dxfId="1024" priority="2017"/>
  </conditionalFormatting>
  <conditionalFormatting sqref="D322">
    <cfRule type="duplicateValues" dxfId="1023" priority="2012"/>
  </conditionalFormatting>
  <conditionalFormatting sqref="D322">
    <cfRule type="duplicateValues" dxfId="1022" priority="2013"/>
  </conditionalFormatting>
  <conditionalFormatting sqref="C326">
    <cfRule type="duplicateValues" dxfId="1021" priority="1999"/>
  </conditionalFormatting>
  <conditionalFormatting sqref="C326">
    <cfRule type="duplicateValues" dxfId="1020" priority="2000"/>
  </conditionalFormatting>
  <conditionalFormatting sqref="C326">
    <cfRule type="duplicateValues" dxfId="1019" priority="2001"/>
  </conditionalFormatting>
  <conditionalFormatting sqref="D326">
    <cfRule type="duplicateValues" dxfId="1018" priority="1996"/>
  </conditionalFormatting>
  <conditionalFormatting sqref="D326">
    <cfRule type="duplicateValues" dxfId="1017" priority="1997"/>
  </conditionalFormatting>
  <conditionalFormatting sqref="C60">
    <cfRule type="duplicateValues" dxfId="1016" priority="1939"/>
  </conditionalFormatting>
  <conditionalFormatting sqref="C60">
    <cfRule type="duplicateValues" dxfId="1015" priority="1938"/>
  </conditionalFormatting>
  <conditionalFormatting sqref="C60">
    <cfRule type="duplicateValues" dxfId="1014" priority="1940"/>
  </conditionalFormatting>
  <conditionalFormatting sqref="C340:C341">
    <cfRule type="duplicateValues" dxfId="1013" priority="9083"/>
  </conditionalFormatting>
  <conditionalFormatting sqref="C340:C341">
    <cfRule type="duplicateValues" dxfId="1012" priority="9084"/>
  </conditionalFormatting>
  <conditionalFormatting sqref="D340:D341">
    <cfRule type="duplicateValues" dxfId="1011" priority="9085"/>
  </conditionalFormatting>
  <conditionalFormatting sqref="D340:D341">
    <cfRule type="duplicateValues" dxfId="1010" priority="9086"/>
  </conditionalFormatting>
  <conditionalFormatting sqref="C543:D1048576 C374:D375 C378:D378 C255 C1:D1 C3:D7 D2 A2 C256:D342 C8 C9:D42 C44:D254">
    <cfRule type="duplicateValues" dxfId="1009" priority="1916"/>
  </conditionalFormatting>
  <conditionalFormatting sqref="C343:D346">
    <cfRule type="duplicateValues" dxfId="1008" priority="10311"/>
  </conditionalFormatting>
  <conditionalFormatting sqref="C343:C346">
    <cfRule type="duplicateValues" dxfId="1007" priority="10312"/>
  </conditionalFormatting>
  <conditionalFormatting sqref="C343:C346">
    <cfRule type="duplicateValues" dxfId="1006" priority="10313"/>
  </conditionalFormatting>
  <conditionalFormatting sqref="D343:D346">
    <cfRule type="duplicateValues" dxfId="1005" priority="10314"/>
  </conditionalFormatting>
  <conditionalFormatting sqref="D343:D346">
    <cfRule type="duplicateValues" dxfId="1004" priority="10315"/>
  </conditionalFormatting>
  <conditionalFormatting sqref="C347:D347">
    <cfRule type="duplicateValues" dxfId="1003" priority="1905"/>
  </conditionalFormatting>
  <conditionalFormatting sqref="C347">
    <cfRule type="duplicateValues" dxfId="1002" priority="1906"/>
  </conditionalFormatting>
  <conditionalFormatting sqref="C347">
    <cfRule type="duplicateValues" dxfId="1001" priority="1907"/>
  </conditionalFormatting>
  <conditionalFormatting sqref="D347">
    <cfRule type="duplicateValues" dxfId="1000" priority="1908"/>
  </conditionalFormatting>
  <conditionalFormatting sqref="D347">
    <cfRule type="duplicateValues" dxfId="999" priority="1909"/>
  </conditionalFormatting>
  <conditionalFormatting sqref="C543:C1048576 C374:C375 C378 A2 C1 C3:C42 C44:C347">
    <cfRule type="duplicateValues" dxfId="998" priority="1853"/>
  </conditionalFormatting>
  <conditionalFormatting sqref="C348:D353">
    <cfRule type="duplicateValues" dxfId="997" priority="1848"/>
  </conditionalFormatting>
  <conditionalFormatting sqref="C348:C353">
    <cfRule type="duplicateValues" dxfId="996" priority="1849"/>
  </conditionalFormatting>
  <conditionalFormatting sqref="C348:C353">
    <cfRule type="duplicateValues" dxfId="995" priority="1850"/>
  </conditionalFormatting>
  <conditionalFormatting sqref="D348:D353">
    <cfRule type="duplicateValues" dxfId="994" priority="1851"/>
  </conditionalFormatting>
  <conditionalFormatting sqref="D348:D353">
    <cfRule type="duplicateValues" dxfId="993" priority="1852"/>
  </conditionalFormatting>
  <conditionalFormatting sqref="C348:C353">
    <cfRule type="duplicateValues" dxfId="992" priority="1846"/>
  </conditionalFormatting>
  <conditionalFormatting sqref="C357">
    <cfRule type="duplicateValues" dxfId="991" priority="1835"/>
  </conditionalFormatting>
  <conditionalFormatting sqref="C357">
    <cfRule type="duplicateValues" dxfId="990" priority="1836"/>
  </conditionalFormatting>
  <conditionalFormatting sqref="C357">
    <cfRule type="duplicateValues" dxfId="989" priority="1837"/>
  </conditionalFormatting>
  <conditionalFormatting sqref="F384:F385">
    <cfRule type="cellIs" dxfId="988" priority="1731" operator="equal">
      <formula>0</formula>
    </cfRule>
  </conditionalFormatting>
  <conditionalFormatting sqref="C543:C1048576 A2 C1 C3:C42 C44:C385">
    <cfRule type="duplicateValues" dxfId="987" priority="1656"/>
  </conditionalFormatting>
  <conditionalFormatting sqref="C543:D1048576 C255 C1:D1 C3:D7 D2 A2 C256:D385 C8 C9:D42 C44:D254">
    <cfRule type="duplicateValues" dxfId="986" priority="1591"/>
  </conditionalFormatting>
  <conditionalFormatting sqref="C543:C1048576">
    <cfRule type="duplicateValues" dxfId="985" priority="825"/>
  </conditionalFormatting>
  <conditionalFormatting sqref="C41:D41">
    <cfRule type="duplicateValues" dxfId="984" priority="588"/>
  </conditionalFormatting>
  <conditionalFormatting sqref="C41">
    <cfRule type="duplicateValues" dxfId="983" priority="589"/>
  </conditionalFormatting>
  <conditionalFormatting sqref="C41">
    <cfRule type="duplicateValues" dxfId="982" priority="590"/>
  </conditionalFormatting>
  <conditionalFormatting sqref="D41">
    <cfRule type="duplicateValues" dxfId="981" priority="591"/>
  </conditionalFormatting>
  <conditionalFormatting sqref="D41">
    <cfRule type="duplicateValues" dxfId="980" priority="592"/>
  </conditionalFormatting>
  <conditionalFormatting sqref="D196:D205">
    <cfRule type="duplicateValues" dxfId="979" priority="15676"/>
  </conditionalFormatting>
  <conditionalFormatting sqref="C207:D219">
    <cfRule type="duplicateValues" dxfId="978" priority="15775"/>
  </conditionalFormatting>
  <conditionalFormatting sqref="C238:C240">
    <cfRule type="duplicateValues" dxfId="977" priority="15786"/>
  </conditionalFormatting>
  <conditionalFormatting sqref="C238:C240">
    <cfRule type="duplicateValues" dxfId="976" priority="15787"/>
  </conditionalFormatting>
  <conditionalFormatting sqref="C241:C273">
    <cfRule type="duplicateValues" dxfId="975" priority="16156"/>
  </conditionalFormatting>
  <conditionalFormatting sqref="C241:C273">
    <cfRule type="duplicateValues" dxfId="974" priority="16158"/>
  </conditionalFormatting>
  <conditionalFormatting sqref="C274:C284">
    <cfRule type="duplicateValues" dxfId="973" priority="16328"/>
  </conditionalFormatting>
  <conditionalFormatting sqref="C274:C284">
    <cfRule type="duplicateValues" dxfId="972" priority="16330"/>
  </conditionalFormatting>
  <conditionalFormatting sqref="C285">
    <cfRule type="duplicateValues" dxfId="971" priority="16352"/>
  </conditionalFormatting>
  <conditionalFormatting sqref="C285">
    <cfRule type="duplicateValues" dxfId="970" priority="16353"/>
  </conditionalFormatting>
  <conditionalFormatting sqref="C286:C291">
    <cfRule type="duplicateValues" dxfId="969" priority="16491"/>
  </conditionalFormatting>
  <conditionalFormatting sqref="C286:C291">
    <cfRule type="duplicateValues" dxfId="968" priority="16492"/>
  </conditionalFormatting>
  <conditionalFormatting sqref="D223:D254 D256:D291">
    <cfRule type="duplicateValues" dxfId="967" priority="16493"/>
  </conditionalFormatting>
  <conditionalFormatting sqref="D223:D254 D256:D291">
    <cfRule type="duplicateValues" dxfId="966" priority="16494"/>
  </conditionalFormatting>
  <conditionalFormatting sqref="C323:C325">
    <cfRule type="duplicateValues" dxfId="965" priority="16634"/>
  </conditionalFormatting>
  <conditionalFormatting sqref="C323:C325">
    <cfRule type="duplicateValues" dxfId="964" priority="16636"/>
  </conditionalFormatting>
  <conditionalFormatting sqref="D323:D325">
    <cfRule type="duplicateValues" dxfId="963" priority="16640"/>
  </conditionalFormatting>
  <conditionalFormatting sqref="D323:D325">
    <cfRule type="duplicateValues" dxfId="962" priority="16642"/>
  </conditionalFormatting>
  <conditionalFormatting sqref="C358:D360 C354:D356 D357">
    <cfRule type="duplicateValues" dxfId="961" priority="16879"/>
  </conditionalFormatting>
  <conditionalFormatting sqref="C358:C360 C354:C356">
    <cfRule type="duplicateValues" dxfId="960" priority="16883"/>
  </conditionalFormatting>
  <conditionalFormatting sqref="C358:C360 C354:C356">
    <cfRule type="duplicateValues" dxfId="959" priority="16886"/>
  </conditionalFormatting>
  <conditionalFormatting sqref="D354:D360">
    <cfRule type="duplicateValues" dxfId="958" priority="16889"/>
  </conditionalFormatting>
  <conditionalFormatting sqref="D354:D360">
    <cfRule type="duplicateValues" dxfId="957" priority="16891"/>
  </conditionalFormatting>
  <conditionalFormatting sqref="C361:D373">
    <cfRule type="duplicateValues" dxfId="956" priority="17142"/>
  </conditionalFormatting>
  <conditionalFormatting sqref="C361:C373">
    <cfRule type="duplicateValues" dxfId="955" priority="17144"/>
  </conditionalFormatting>
  <conditionalFormatting sqref="C361:C373">
    <cfRule type="duplicateValues" dxfId="954" priority="17146"/>
  </conditionalFormatting>
  <conditionalFormatting sqref="D361:D373">
    <cfRule type="duplicateValues" dxfId="953" priority="17148"/>
  </conditionalFormatting>
  <conditionalFormatting sqref="D361:D373">
    <cfRule type="duplicateValues" dxfId="952" priority="17150"/>
  </conditionalFormatting>
  <conditionalFormatting sqref="C376:D377">
    <cfRule type="duplicateValues" dxfId="951" priority="17173"/>
  </conditionalFormatting>
  <conditionalFormatting sqref="C376:C377">
    <cfRule type="duplicateValues" dxfId="950" priority="17174"/>
  </conditionalFormatting>
  <conditionalFormatting sqref="C376:D377">
    <cfRule type="duplicateValues" dxfId="949" priority="17176"/>
  </conditionalFormatting>
  <conditionalFormatting sqref="C399:C402">
    <cfRule type="duplicateValues" dxfId="948" priority="17308"/>
  </conditionalFormatting>
  <conditionalFormatting sqref="C399:D402">
    <cfRule type="duplicateValues" dxfId="947" priority="17315"/>
  </conditionalFormatting>
  <conditionalFormatting sqref="C399:D402">
    <cfRule type="duplicateValues" dxfId="946" priority="17319"/>
  </conditionalFormatting>
  <conditionalFormatting sqref="H405:L409 F405:F409 Q405:V409 N405:O409">
    <cfRule type="cellIs" dxfId="945" priority="383" operator="equal">
      <formula>0</formula>
    </cfRule>
  </conditionalFormatting>
  <conditionalFormatting sqref="C405:C409">
    <cfRule type="duplicateValues" dxfId="944" priority="384"/>
  </conditionalFormatting>
  <conditionalFormatting sqref="C405:D409">
    <cfRule type="duplicateValues" dxfId="943" priority="385"/>
  </conditionalFormatting>
  <conditionalFormatting sqref="C405:D409">
    <cfRule type="duplicateValues" dxfId="942" priority="386"/>
  </conditionalFormatting>
  <conditionalFormatting sqref="H410:L410 F410 Q410:V410 N410:O410">
    <cfRule type="cellIs" dxfId="941" priority="379" operator="equal">
      <formula>0</formula>
    </cfRule>
  </conditionalFormatting>
  <conditionalFormatting sqref="C410">
    <cfRule type="duplicateValues" dxfId="940" priority="380"/>
  </conditionalFormatting>
  <conditionalFormatting sqref="C410:D410">
    <cfRule type="duplicateValues" dxfId="939" priority="381"/>
  </conditionalFormatting>
  <conditionalFormatting sqref="C410:D410">
    <cfRule type="duplicateValues" dxfId="938" priority="382"/>
  </conditionalFormatting>
  <conditionalFormatting sqref="C292:C316">
    <cfRule type="duplicateValues" dxfId="937" priority="17415"/>
  </conditionalFormatting>
  <conditionalFormatting sqref="C292:C316">
    <cfRule type="duplicateValues" dxfId="936" priority="17417"/>
  </conditionalFormatting>
  <conditionalFormatting sqref="D292:D316">
    <cfRule type="duplicateValues" dxfId="935" priority="17419"/>
  </conditionalFormatting>
  <conditionalFormatting sqref="D292:D316">
    <cfRule type="duplicateValues" dxfId="934" priority="17421"/>
  </conditionalFormatting>
  <conditionalFormatting sqref="C345:D345">
    <cfRule type="duplicateValues" dxfId="933" priority="369"/>
  </conditionalFormatting>
  <conditionalFormatting sqref="C345">
    <cfRule type="duplicateValues" dxfId="932" priority="370"/>
  </conditionalFormatting>
  <conditionalFormatting sqref="C345">
    <cfRule type="duplicateValues" dxfId="931" priority="371"/>
  </conditionalFormatting>
  <conditionalFormatting sqref="D345">
    <cfRule type="duplicateValues" dxfId="930" priority="372"/>
  </conditionalFormatting>
  <conditionalFormatting sqref="D345">
    <cfRule type="duplicateValues" dxfId="929" priority="373"/>
  </conditionalFormatting>
  <conditionalFormatting sqref="P416:P418">
    <cfRule type="cellIs" dxfId="928" priority="368" operator="equal">
      <formula>0</formula>
    </cfRule>
  </conditionalFormatting>
  <conditionalFormatting sqref="H416:L418 F416:F418 Q416:V418 N416:O418">
    <cfRule type="cellIs" dxfId="927" priority="364" operator="equal">
      <formula>0</formula>
    </cfRule>
  </conditionalFormatting>
  <conditionalFormatting sqref="C416:C418">
    <cfRule type="duplicateValues" dxfId="926" priority="365"/>
  </conditionalFormatting>
  <conditionalFormatting sqref="C416:D418">
    <cfRule type="duplicateValues" dxfId="925" priority="366"/>
  </conditionalFormatting>
  <conditionalFormatting sqref="C416:D418">
    <cfRule type="duplicateValues" dxfId="924" priority="367"/>
  </conditionalFormatting>
  <conditionalFormatting sqref="D255">
    <cfRule type="duplicateValues" dxfId="923" priority="361"/>
  </conditionalFormatting>
  <conditionalFormatting sqref="D255">
    <cfRule type="duplicateValues" dxfId="922" priority="360"/>
  </conditionalFormatting>
  <conditionalFormatting sqref="D255">
    <cfRule type="duplicateValues" dxfId="921" priority="362"/>
  </conditionalFormatting>
  <conditionalFormatting sqref="D255">
    <cfRule type="duplicateValues" dxfId="920" priority="363"/>
  </conditionalFormatting>
  <conditionalFormatting sqref="C543:C1048576 C412:C423 A2 C1 C3:C42 C44:C410">
    <cfRule type="duplicateValues" dxfId="919" priority="354"/>
  </conditionalFormatting>
  <conditionalFormatting sqref="C252:D252">
    <cfRule type="duplicateValues" dxfId="918" priority="344"/>
  </conditionalFormatting>
  <conditionalFormatting sqref="D60 C5:D7 C9:D42 C8 C61:D219 C44:D59">
    <cfRule type="duplicateValues" dxfId="917" priority="17640"/>
  </conditionalFormatting>
  <conditionalFormatting sqref="C411">
    <cfRule type="duplicateValues" dxfId="916" priority="276"/>
  </conditionalFormatting>
  <conditionalFormatting sqref="C411">
    <cfRule type="duplicateValues" dxfId="915" priority="275"/>
  </conditionalFormatting>
  <conditionalFormatting sqref="C411:D411">
    <cfRule type="duplicateValues" dxfId="914" priority="280"/>
  </conditionalFormatting>
  <conditionalFormatting sqref="C411">
    <cfRule type="duplicateValues" dxfId="913" priority="279"/>
  </conditionalFormatting>
  <conditionalFormatting sqref="C411">
    <cfRule type="duplicateValues" dxfId="912" priority="278"/>
  </conditionalFormatting>
  <conditionalFormatting sqref="C411:D411">
    <cfRule type="duplicateValues" dxfId="911" priority="277"/>
  </conditionalFormatting>
  <conditionalFormatting sqref="C411:D411">
    <cfRule type="duplicateValues" dxfId="910" priority="274"/>
  </conditionalFormatting>
  <conditionalFormatting sqref="C411">
    <cfRule type="duplicateValues" dxfId="909" priority="273"/>
  </conditionalFormatting>
  <conditionalFormatting sqref="C411">
    <cfRule type="duplicateValues" dxfId="908" priority="272"/>
  </conditionalFormatting>
  <conditionalFormatting sqref="C384:C385">
    <cfRule type="duplicateValues" dxfId="907" priority="17849"/>
  </conditionalFormatting>
  <conditionalFormatting sqref="C384:D385">
    <cfRule type="duplicateValues" dxfId="906" priority="17850"/>
  </conditionalFormatting>
  <conditionalFormatting sqref="C384:D385">
    <cfRule type="duplicateValues" dxfId="905" priority="17853"/>
  </conditionalFormatting>
  <conditionalFormatting sqref="C386:C387">
    <cfRule type="duplicateValues" dxfId="904" priority="17862"/>
  </conditionalFormatting>
  <conditionalFormatting sqref="C386:D387">
    <cfRule type="duplicateValues" dxfId="903" priority="17868"/>
  </conditionalFormatting>
  <conditionalFormatting sqref="C386:D387">
    <cfRule type="duplicateValues" dxfId="902" priority="17870"/>
  </conditionalFormatting>
  <conditionalFormatting sqref="C279:D279">
    <cfRule type="duplicateValues" dxfId="901" priority="258"/>
  </conditionalFormatting>
  <conditionalFormatting sqref="D8">
    <cfRule type="duplicateValues" dxfId="900" priority="242"/>
  </conditionalFormatting>
  <conditionalFormatting sqref="D8">
    <cfRule type="duplicateValues" dxfId="899" priority="241"/>
  </conditionalFormatting>
  <conditionalFormatting sqref="D8">
    <cfRule type="duplicateValues" dxfId="898" priority="243"/>
  </conditionalFormatting>
  <conditionalFormatting sqref="C438">
    <cfRule type="duplicateValues" dxfId="897" priority="239"/>
  </conditionalFormatting>
  <conditionalFormatting sqref="C438">
    <cfRule type="duplicateValues" dxfId="896" priority="238"/>
  </conditionalFormatting>
  <conditionalFormatting sqref="C438:D438">
    <cfRule type="duplicateValues" dxfId="895" priority="237"/>
  </conditionalFormatting>
  <conditionalFormatting sqref="C438">
    <cfRule type="duplicateValues" dxfId="894" priority="236"/>
  </conditionalFormatting>
  <conditionalFormatting sqref="C438">
    <cfRule type="duplicateValues" dxfId="893" priority="235"/>
  </conditionalFormatting>
  <conditionalFormatting sqref="C438:D438">
    <cfRule type="duplicateValues" dxfId="892" priority="234"/>
  </conditionalFormatting>
  <conditionalFormatting sqref="C438">
    <cfRule type="duplicateValues" dxfId="891" priority="233"/>
  </conditionalFormatting>
  <conditionalFormatting sqref="C438:D438">
    <cfRule type="duplicateValues" dxfId="890" priority="240"/>
  </conditionalFormatting>
  <conditionalFormatting sqref="C342">
    <cfRule type="duplicateValues" dxfId="889" priority="18387"/>
  </conditionalFormatting>
  <conditionalFormatting sqref="C342">
    <cfRule type="duplicateValues" dxfId="888" priority="18388"/>
  </conditionalFormatting>
  <conditionalFormatting sqref="D342">
    <cfRule type="duplicateValues" dxfId="887" priority="18389"/>
  </conditionalFormatting>
  <conditionalFormatting sqref="D342">
    <cfRule type="duplicateValues" dxfId="886" priority="18390"/>
  </conditionalFormatting>
  <conditionalFormatting sqref="M452:M454">
    <cfRule type="cellIs" dxfId="885" priority="160" operator="equal">
      <formula>0</formula>
    </cfRule>
  </conditionalFormatting>
  <conditionalFormatting sqref="F452:F454 H452:K454 N452:V454">
    <cfRule type="cellIs" dxfId="884" priority="158" operator="equal">
      <formula>0</formula>
    </cfRule>
  </conditionalFormatting>
  <conditionalFormatting sqref="L452:L454">
    <cfRule type="cellIs" dxfId="883" priority="157" operator="equal">
      <formula>0</formula>
    </cfRule>
  </conditionalFormatting>
  <conditionalFormatting sqref="F473 H473:V473">
    <cfRule type="cellIs" dxfId="882" priority="106" operator="equal">
      <formula>0</formula>
    </cfRule>
  </conditionalFormatting>
  <conditionalFormatting sqref="C473">
    <cfRule type="duplicateValues" dxfId="881" priority="107"/>
  </conditionalFormatting>
  <conditionalFormatting sqref="C473:D473">
    <cfRule type="duplicateValues" dxfId="880" priority="108"/>
  </conditionalFormatting>
  <conditionalFormatting sqref="C473:D473">
    <cfRule type="duplicateValues" dxfId="879" priority="109"/>
  </conditionalFormatting>
  <conditionalFormatting sqref="F474:F475 H474:V475">
    <cfRule type="cellIs" dxfId="878" priority="102" operator="equal">
      <formula>0</formula>
    </cfRule>
  </conditionalFormatting>
  <conditionalFormatting sqref="C474:C475">
    <cfRule type="duplicateValues" dxfId="877" priority="103"/>
  </conditionalFormatting>
  <conditionalFormatting sqref="C474:D475">
    <cfRule type="duplicateValues" dxfId="876" priority="104"/>
  </conditionalFormatting>
  <conditionalFormatting sqref="C474:D475">
    <cfRule type="duplicateValues" dxfId="875" priority="105"/>
  </conditionalFormatting>
  <conditionalFormatting sqref="F476:F477 H476:V477">
    <cfRule type="cellIs" dxfId="874" priority="98" operator="equal">
      <formula>0</formula>
    </cfRule>
  </conditionalFormatting>
  <conditionalFormatting sqref="C476:C477">
    <cfRule type="duplicateValues" dxfId="873" priority="99"/>
  </conditionalFormatting>
  <conditionalFormatting sqref="C476:D477">
    <cfRule type="duplicateValues" dxfId="872" priority="100"/>
  </conditionalFormatting>
  <conditionalFormatting sqref="C476:D477">
    <cfRule type="duplicateValues" dxfId="871" priority="101"/>
  </conditionalFormatting>
  <conditionalFormatting sqref="F478:F479 H478:V479">
    <cfRule type="cellIs" dxfId="870" priority="94" operator="equal">
      <formula>0</formula>
    </cfRule>
  </conditionalFormatting>
  <conditionalFormatting sqref="C478:C479">
    <cfRule type="duplicateValues" dxfId="869" priority="95"/>
  </conditionalFormatting>
  <conditionalFormatting sqref="C478:D479">
    <cfRule type="duplicateValues" dxfId="868" priority="96"/>
  </conditionalFormatting>
  <conditionalFormatting sqref="C478:D479">
    <cfRule type="duplicateValues" dxfId="867" priority="97"/>
  </conditionalFormatting>
  <conditionalFormatting sqref="F480:F500 H480:V500">
    <cfRule type="cellIs" dxfId="866" priority="90" operator="equal">
      <formula>0</formula>
    </cfRule>
  </conditionalFormatting>
  <conditionalFormatting sqref="C480:C492 C494:C500">
    <cfRule type="duplicateValues" dxfId="865" priority="91"/>
  </conditionalFormatting>
  <conditionalFormatting sqref="C480:D492 C494:D500 D493">
    <cfRule type="duplicateValues" dxfId="864" priority="92"/>
  </conditionalFormatting>
  <conditionalFormatting sqref="C480:D492 C494:D500 D493">
    <cfRule type="duplicateValues" dxfId="863" priority="93"/>
  </conditionalFormatting>
  <conditionalFormatting sqref="F501:F504 H501:V504">
    <cfRule type="cellIs" dxfId="862" priority="86" operator="equal">
      <formula>0</formula>
    </cfRule>
  </conditionalFormatting>
  <conditionalFormatting sqref="C501:C504">
    <cfRule type="duplicateValues" dxfId="861" priority="87"/>
  </conditionalFormatting>
  <conditionalFormatting sqref="C501:D504">
    <cfRule type="duplicateValues" dxfId="860" priority="88"/>
  </conditionalFormatting>
  <conditionalFormatting sqref="C501:D504">
    <cfRule type="duplicateValues" dxfId="859" priority="89"/>
  </conditionalFormatting>
  <conditionalFormatting sqref="F505:F506 H505:V506">
    <cfRule type="cellIs" dxfId="858" priority="82" operator="equal">
      <formula>0</formula>
    </cfRule>
  </conditionalFormatting>
  <conditionalFormatting sqref="C505:C506">
    <cfRule type="duplicateValues" dxfId="857" priority="83"/>
  </conditionalFormatting>
  <conditionalFormatting sqref="C505:D506">
    <cfRule type="duplicateValues" dxfId="856" priority="84"/>
  </conditionalFormatting>
  <conditionalFormatting sqref="C505:D506">
    <cfRule type="duplicateValues" dxfId="855" priority="85"/>
  </conditionalFormatting>
  <conditionalFormatting sqref="F507 H507:V507">
    <cfRule type="cellIs" dxfId="854" priority="78" operator="equal">
      <formula>0</formula>
    </cfRule>
  </conditionalFormatting>
  <conditionalFormatting sqref="C507">
    <cfRule type="duplicateValues" dxfId="853" priority="79"/>
  </conditionalFormatting>
  <conditionalFormatting sqref="C507:D507">
    <cfRule type="duplicateValues" dxfId="852" priority="80"/>
  </conditionalFormatting>
  <conditionalFormatting sqref="C507:D507">
    <cfRule type="duplicateValues" dxfId="851" priority="81"/>
  </conditionalFormatting>
  <conditionalFormatting sqref="F508:F512 H508:V512">
    <cfRule type="cellIs" dxfId="850" priority="74" operator="equal">
      <formula>0</formula>
    </cfRule>
  </conditionalFormatting>
  <conditionalFormatting sqref="C508:C512">
    <cfRule type="duplicateValues" dxfId="849" priority="75"/>
  </conditionalFormatting>
  <conditionalFormatting sqref="C508:D512">
    <cfRule type="duplicateValues" dxfId="848" priority="76"/>
  </conditionalFormatting>
  <conditionalFormatting sqref="C508:D512">
    <cfRule type="duplicateValues" dxfId="847" priority="77"/>
  </conditionalFormatting>
  <conditionalFormatting sqref="F513:F519 H513:V519">
    <cfRule type="cellIs" dxfId="846" priority="70" operator="equal">
      <formula>0</formula>
    </cfRule>
  </conditionalFormatting>
  <conditionalFormatting sqref="C463">
    <cfRule type="duplicateValues" dxfId="845" priority="63"/>
  </conditionalFormatting>
  <conditionalFormatting sqref="C463">
    <cfRule type="duplicateValues" dxfId="844" priority="62"/>
  </conditionalFormatting>
  <conditionalFormatting sqref="C463">
    <cfRule type="duplicateValues" dxfId="843" priority="64"/>
  </conditionalFormatting>
  <conditionalFormatting sqref="C463">
    <cfRule type="duplicateValues" dxfId="842" priority="65"/>
  </conditionalFormatting>
  <conditionalFormatting sqref="C463">
    <cfRule type="duplicateValues" dxfId="841" priority="61"/>
  </conditionalFormatting>
  <conditionalFormatting sqref="C463">
    <cfRule type="duplicateValues" dxfId="840" priority="60"/>
  </conditionalFormatting>
  <conditionalFormatting sqref="C463">
    <cfRule type="duplicateValues" dxfId="839" priority="59"/>
  </conditionalFormatting>
  <conditionalFormatting sqref="C463">
    <cfRule type="duplicateValues" dxfId="838" priority="58"/>
  </conditionalFormatting>
  <conditionalFormatting sqref="C463">
    <cfRule type="duplicateValues" dxfId="837" priority="57"/>
  </conditionalFormatting>
  <conditionalFormatting sqref="C493">
    <cfRule type="duplicateValues" dxfId="836" priority="54"/>
  </conditionalFormatting>
  <conditionalFormatting sqref="C493">
    <cfRule type="duplicateValues" dxfId="835" priority="53"/>
  </conditionalFormatting>
  <conditionalFormatting sqref="C493">
    <cfRule type="duplicateValues" dxfId="834" priority="55"/>
  </conditionalFormatting>
  <conditionalFormatting sqref="C493">
    <cfRule type="duplicateValues" dxfId="833" priority="56"/>
  </conditionalFormatting>
  <conditionalFormatting sqref="C493">
    <cfRule type="duplicateValues" dxfId="832" priority="52"/>
  </conditionalFormatting>
  <conditionalFormatting sqref="C493">
    <cfRule type="duplicateValues" dxfId="831" priority="51"/>
  </conditionalFormatting>
  <conditionalFormatting sqref="C493">
    <cfRule type="duplicateValues" dxfId="830" priority="50"/>
  </conditionalFormatting>
  <conditionalFormatting sqref="C493">
    <cfRule type="duplicateValues" dxfId="829" priority="49"/>
  </conditionalFormatting>
  <conditionalFormatting sqref="C493">
    <cfRule type="duplicateValues" dxfId="828" priority="48"/>
  </conditionalFormatting>
  <conditionalFormatting sqref="C327:C336">
    <cfRule type="duplicateValues" dxfId="827" priority="19762"/>
  </conditionalFormatting>
  <conditionalFormatting sqref="C327:C336">
    <cfRule type="duplicateValues" dxfId="826" priority="19764"/>
  </conditionalFormatting>
  <conditionalFormatting sqref="D327:D336">
    <cfRule type="duplicateValues" dxfId="825" priority="19766"/>
  </conditionalFormatting>
  <conditionalFormatting sqref="D327:D336">
    <cfRule type="duplicateValues" dxfId="824" priority="19768"/>
  </conditionalFormatting>
  <conditionalFormatting sqref="C337:C339">
    <cfRule type="duplicateValues" dxfId="823" priority="19827"/>
  </conditionalFormatting>
  <conditionalFormatting sqref="C337:C339">
    <cfRule type="duplicateValues" dxfId="822" priority="19828"/>
  </conditionalFormatting>
  <conditionalFormatting sqref="D337:D339">
    <cfRule type="duplicateValues" dxfId="821" priority="19829"/>
  </conditionalFormatting>
  <conditionalFormatting sqref="D337:D339">
    <cfRule type="duplicateValues" dxfId="820" priority="19830"/>
  </conditionalFormatting>
  <conditionalFormatting sqref="C379:D383">
    <cfRule type="duplicateValues" dxfId="819" priority="19908"/>
  </conditionalFormatting>
  <conditionalFormatting sqref="C379:C383">
    <cfRule type="duplicateValues" dxfId="818" priority="19910"/>
  </conditionalFormatting>
  <conditionalFormatting sqref="C379:D383">
    <cfRule type="duplicateValues" dxfId="817" priority="19912"/>
  </conditionalFormatting>
  <conditionalFormatting sqref="C388:C398">
    <cfRule type="duplicateValues" dxfId="816" priority="19963"/>
  </conditionalFormatting>
  <conditionalFormatting sqref="C388:D398">
    <cfRule type="duplicateValues" dxfId="815" priority="19975"/>
  </conditionalFormatting>
  <conditionalFormatting sqref="C388:D398">
    <cfRule type="duplicateValues" dxfId="814" priority="19983"/>
  </conditionalFormatting>
  <conditionalFormatting sqref="C403:C404">
    <cfRule type="duplicateValues" dxfId="813" priority="20034"/>
  </conditionalFormatting>
  <conditionalFormatting sqref="C403:D404">
    <cfRule type="duplicateValues" dxfId="812" priority="20035"/>
  </conditionalFormatting>
  <conditionalFormatting sqref="C403:D404">
    <cfRule type="duplicateValues" dxfId="811" priority="20036"/>
  </conditionalFormatting>
  <conditionalFormatting sqref="C412:C415">
    <cfRule type="duplicateValues" dxfId="810" priority="20102"/>
  </conditionalFormatting>
  <conditionalFormatting sqref="C412:D415">
    <cfRule type="duplicateValues" dxfId="809" priority="20103"/>
  </conditionalFormatting>
  <conditionalFormatting sqref="C412:D415">
    <cfRule type="duplicateValues" dxfId="808" priority="20104"/>
  </conditionalFormatting>
  <conditionalFormatting sqref="C419:C423">
    <cfRule type="duplicateValues" dxfId="807" priority="20162"/>
  </conditionalFormatting>
  <conditionalFormatting sqref="C419:D423">
    <cfRule type="duplicateValues" dxfId="806" priority="20164"/>
  </conditionalFormatting>
  <conditionalFormatting sqref="C419:D423">
    <cfRule type="duplicateValues" dxfId="805" priority="20166"/>
  </conditionalFormatting>
  <conditionalFormatting sqref="C424:C426">
    <cfRule type="duplicateValues" dxfId="804" priority="20223"/>
  </conditionalFormatting>
  <conditionalFormatting sqref="C424:D426">
    <cfRule type="duplicateValues" dxfId="803" priority="20225"/>
  </conditionalFormatting>
  <conditionalFormatting sqref="C424:D426">
    <cfRule type="duplicateValues" dxfId="802" priority="20227"/>
  </conditionalFormatting>
  <conditionalFormatting sqref="C439:C441 C427:C437">
    <cfRule type="duplicateValues" dxfId="801" priority="20351"/>
  </conditionalFormatting>
  <conditionalFormatting sqref="C439:D441 C427:D437">
    <cfRule type="duplicateValues" dxfId="800" priority="20354"/>
  </conditionalFormatting>
  <conditionalFormatting sqref="C439:D441 C427:D437">
    <cfRule type="duplicateValues" dxfId="799" priority="20357"/>
  </conditionalFormatting>
  <conditionalFormatting sqref="C442:C451">
    <cfRule type="duplicateValues" dxfId="798" priority="20475"/>
  </conditionalFormatting>
  <conditionalFormatting sqref="C442:D451">
    <cfRule type="duplicateValues" dxfId="797" priority="20476"/>
  </conditionalFormatting>
  <conditionalFormatting sqref="C442:D451">
    <cfRule type="duplicateValues" dxfId="796" priority="20477"/>
  </conditionalFormatting>
  <conditionalFormatting sqref="C452:C454">
    <cfRule type="duplicateValues" dxfId="795" priority="20526"/>
  </conditionalFormatting>
  <conditionalFormatting sqref="C452:D454">
    <cfRule type="duplicateValues" dxfId="794" priority="20527"/>
  </conditionalFormatting>
  <conditionalFormatting sqref="C452:D454">
    <cfRule type="duplicateValues" dxfId="793" priority="20528"/>
  </conditionalFormatting>
  <conditionalFormatting sqref="C455:C457">
    <cfRule type="duplicateValues" dxfId="792" priority="20529"/>
  </conditionalFormatting>
  <conditionalFormatting sqref="C455:D457">
    <cfRule type="duplicateValues" dxfId="791" priority="20530"/>
  </conditionalFormatting>
  <conditionalFormatting sqref="C455:D457">
    <cfRule type="duplicateValues" dxfId="790" priority="20531"/>
  </conditionalFormatting>
  <conditionalFormatting sqref="C458:C462 C464:C471">
    <cfRule type="duplicateValues" dxfId="789" priority="20643"/>
  </conditionalFormatting>
  <conditionalFormatting sqref="C458:D462 C464:D471 D463">
    <cfRule type="duplicateValues" dxfId="788" priority="20646"/>
  </conditionalFormatting>
  <conditionalFormatting sqref="C458:D462 C464:D471 D463">
    <cfRule type="duplicateValues" dxfId="787" priority="20650"/>
  </conditionalFormatting>
  <conditionalFormatting sqref="C472">
    <cfRule type="duplicateValues" dxfId="786" priority="20699"/>
  </conditionalFormatting>
  <conditionalFormatting sqref="C472:D472">
    <cfRule type="duplicateValues" dxfId="785" priority="20700"/>
  </conditionalFormatting>
  <conditionalFormatting sqref="C472:D472">
    <cfRule type="duplicateValues" dxfId="784" priority="20701"/>
  </conditionalFormatting>
  <conditionalFormatting sqref="C513:C519">
    <cfRule type="duplicateValues" dxfId="783" priority="20748"/>
  </conditionalFormatting>
  <conditionalFormatting sqref="C513:D519">
    <cfRule type="duplicateValues" dxfId="782" priority="20749"/>
  </conditionalFormatting>
  <conditionalFormatting sqref="C513:D519">
    <cfRule type="duplicateValues" dxfId="781" priority="20750"/>
  </conditionalFormatting>
  <conditionalFormatting sqref="F520:F521 H520:V521">
    <cfRule type="cellIs" dxfId="780" priority="32" operator="equal">
      <formula>0</formula>
    </cfRule>
  </conditionalFormatting>
  <conditionalFormatting sqref="C520:C521">
    <cfRule type="duplicateValues" dxfId="779" priority="33"/>
  </conditionalFormatting>
  <conditionalFormatting sqref="C520:D521">
    <cfRule type="duplicateValues" dxfId="778" priority="34"/>
  </conditionalFormatting>
  <conditionalFormatting sqref="C520:D521">
    <cfRule type="duplicateValues" dxfId="777" priority="35"/>
  </conditionalFormatting>
  <conditionalFormatting sqref="F522:F523 H522:V523">
    <cfRule type="cellIs" dxfId="776" priority="28" operator="equal">
      <formula>0</formula>
    </cfRule>
  </conditionalFormatting>
  <conditionalFormatting sqref="C522:C523">
    <cfRule type="duplicateValues" dxfId="775" priority="29"/>
  </conditionalFormatting>
  <conditionalFormatting sqref="C522:D523">
    <cfRule type="duplicateValues" dxfId="774" priority="30"/>
  </conditionalFormatting>
  <conditionalFormatting sqref="C522:D523">
    <cfRule type="duplicateValues" dxfId="773" priority="31"/>
  </conditionalFormatting>
  <conditionalFormatting sqref="F524:F537 H524:V537">
    <cfRule type="cellIs" dxfId="772" priority="24" operator="equal">
      <formula>0</formula>
    </cfRule>
  </conditionalFormatting>
  <conditionalFormatting sqref="C524:C537">
    <cfRule type="duplicateValues" dxfId="771" priority="25"/>
  </conditionalFormatting>
  <conditionalFormatting sqref="C524:D537">
    <cfRule type="duplicateValues" dxfId="770" priority="26"/>
  </conditionalFormatting>
  <conditionalFormatting sqref="C524:D537">
    <cfRule type="duplicateValues" dxfId="769" priority="27"/>
  </conditionalFormatting>
  <conditionalFormatting sqref="F538:F542 H538:V542">
    <cfRule type="cellIs" dxfId="768" priority="10" operator="equal">
      <formula>0</formula>
    </cfRule>
  </conditionalFormatting>
  <conditionalFormatting sqref="C538:C542">
    <cfRule type="duplicateValues" dxfId="767" priority="11"/>
  </conditionalFormatting>
  <conditionalFormatting sqref="C538:D542">
    <cfRule type="duplicateValues" dxfId="766" priority="12"/>
  </conditionalFormatting>
  <conditionalFormatting sqref="C538:D542">
    <cfRule type="duplicateValues" dxfId="765" priority="13"/>
  </conditionalFormatting>
  <conditionalFormatting sqref="F43 H43:V43">
    <cfRule type="cellIs" dxfId="764" priority="8" operator="equal">
      <formula>0</formula>
    </cfRule>
  </conditionalFormatting>
  <conditionalFormatting sqref="C43">
    <cfRule type="duplicateValues" dxfId="763" priority="7"/>
  </conditionalFormatting>
  <conditionalFormatting sqref="C43">
    <cfRule type="duplicateValues" dxfId="762" priority="6"/>
  </conditionalFormatting>
  <conditionalFormatting sqref="C43:D43">
    <cfRule type="duplicateValues" dxfId="761" priority="5"/>
  </conditionalFormatting>
  <conditionalFormatting sqref="C43">
    <cfRule type="duplicateValues" dxfId="760" priority="4"/>
  </conditionalFormatting>
  <conditionalFormatting sqref="C43">
    <cfRule type="duplicateValues" dxfId="759" priority="3"/>
  </conditionalFormatting>
  <conditionalFormatting sqref="C43:D43">
    <cfRule type="duplicateValues" dxfId="758" priority="2"/>
  </conditionalFormatting>
  <conditionalFormatting sqref="C43">
    <cfRule type="duplicateValues" dxfId="757" priority="1"/>
  </conditionalFormatting>
  <conditionalFormatting sqref="C43:D43">
    <cfRule type="duplicateValues" dxfId="756" priority="9"/>
  </conditionalFormatting>
  <hyperlinks>
    <hyperlink ref="E1" r:id="rId1"/>
  </hyperlinks>
  <pageMargins left="0.31496062992125984" right="0.31496062992125984" top="0.55118110236220474" bottom="0.55118110236220474" header="0.31496062992125984" footer="0.31496062992125984"/>
  <pageSetup paperSize="9" orientation="portrait" horizontalDpi="300" verticalDpi="300" r:id="rId2"/>
  <customProperties>
    <customPr name="LastActive" r:id="rId3"/>
  </customProperties>
  <drawing r:id="rId4"/>
  <tableParts count="1"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2"/>
  <dimension ref="A1:AC1077"/>
  <sheetViews>
    <sheetView zoomScaleNormal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D1083" sqref="D1083"/>
    </sheetView>
  </sheetViews>
  <sheetFormatPr defaultRowHeight="14.4"/>
  <cols>
    <col min="1" max="1" width="30.109375" bestFit="1" customWidth="1"/>
    <col min="2" max="2" width="5.6640625" style="21" customWidth="1"/>
    <col min="3" max="3" width="6.109375" hidden="1" customWidth="1"/>
    <col min="4" max="4" width="6.88671875" customWidth="1"/>
    <col min="5" max="5" width="8.109375" style="37" customWidth="1"/>
    <col min="6" max="6" width="8.5546875" customWidth="1"/>
    <col min="7" max="7" width="8.33203125" style="53" customWidth="1"/>
    <col min="8" max="8" width="8.21875" style="7" customWidth="1"/>
    <col min="9" max="9" width="8.33203125" style="53" customWidth="1"/>
    <col min="10" max="10" width="8.33203125" style="7" customWidth="1"/>
    <col min="11" max="11" width="8.33203125" style="53" customWidth="1"/>
    <col min="12" max="12" width="8.33203125" style="7" customWidth="1"/>
    <col min="13" max="13" width="8.33203125" style="53" customWidth="1"/>
    <col min="14" max="14" width="9.21875" style="7" customWidth="1"/>
    <col min="15" max="15" width="8.33203125" style="53" customWidth="1"/>
    <col min="16" max="16" width="8.5546875" style="7" customWidth="1"/>
    <col min="17" max="17" width="8.33203125" style="53" customWidth="1"/>
    <col min="18" max="18" width="8.33203125" style="7" customWidth="1"/>
    <col min="19" max="19" width="8.33203125" style="53" customWidth="1"/>
    <col min="20" max="20" width="8.33203125" style="7" customWidth="1"/>
    <col min="21" max="21" width="8.33203125" style="53" customWidth="1"/>
    <col min="22" max="22" width="8.44140625" style="7" customWidth="1"/>
    <col min="23" max="23" width="8.33203125" style="53" customWidth="1"/>
    <col min="24" max="24" width="8.21875" style="7" customWidth="1"/>
    <col min="25" max="25" width="8.109375" style="53" customWidth="1"/>
    <col min="26" max="26" width="8.21875" style="7" customWidth="1"/>
    <col min="27" max="27" width="8.33203125" style="53" customWidth="1"/>
    <col min="28" max="28" width="8.109375" style="7" customWidth="1"/>
    <col min="29" max="29" width="8.33203125" style="53" customWidth="1"/>
  </cols>
  <sheetData>
    <row r="1" spans="1:29" s="1" customFormat="1">
      <c r="B1" s="21"/>
      <c r="D1" s="24" t="s">
        <v>363</v>
      </c>
      <c r="E1" s="34"/>
      <c r="F1" s="25">
        <f>F3/(F2+1+F2/2)</f>
        <v>2.1052631578947367</v>
      </c>
      <c r="G1" s="53"/>
      <c r="H1" s="25">
        <f>H3/(H2+1+H2/2)</f>
        <v>0.41237113402061853</v>
      </c>
      <c r="I1" s="53"/>
      <c r="J1" s="25">
        <f>J3/(J2+1+J2/2)</f>
        <v>100</v>
      </c>
      <c r="K1" s="53"/>
      <c r="L1" s="25">
        <f>L3/(L2+1+L2/2)</f>
        <v>100</v>
      </c>
      <c r="M1" s="53"/>
      <c r="N1" s="29">
        <f>N3/(N2+1+N2/2)</f>
        <v>100</v>
      </c>
      <c r="O1" s="53"/>
      <c r="P1" s="25">
        <f>P3/(P2+1+P2/2)</f>
        <v>100</v>
      </c>
      <c r="Q1" s="53"/>
      <c r="R1" s="25">
        <f>R3/(R2+1+R2/2)</f>
        <v>100</v>
      </c>
      <c r="S1" s="53"/>
      <c r="T1" s="25">
        <f>T3/(T2+1+T2/2)</f>
        <v>100</v>
      </c>
      <c r="U1" s="53"/>
      <c r="V1" s="25">
        <f>V3/(V2+1+V2/2)</f>
        <v>100</v>
      </c>
      <c r="W1" s="53"/>
      <c r="X1" s="25">
        <f>X3/(X2+1+X2/2)</f>
        <v>100</v>
      </c>
      <c r="Y1" s="53"/>
      <c r="Z1" s="25">
        <f>Z3/(Z2+1+Z2/2)</f>
        <v>100</v>
      </c>
      <c r="AA1" s="53"/>
      <c r="AB1" s="25">
        <f>AB3/(AB2+1+AB2/2)</f>
        <v>100</v>
      </c>
      <c r="AC1" s="53"/>
    </row>
    <row r="2" spans="1:29" s="1" customFormat="1">
      <c r="B2" s="21"/>
      <c r="D2" s="24" t="s">
        <v>364</v>
      </c>
      <c r="E2" s="34"/>
      <c r="F2" s="7">
        <v>31</v>
      </c>
      <c r="G2" s="53"/>
      <c r="H2" s="7">
        <v>161</v>
      </c>
      <c r="I2" s="53"/>
      <c r="J2" s="7"/>
      <c r="K2" s="53"/>
      <c r="L2" s="7"/>
      <c r="M2" s="53"/>
      <c r="N2" s="7"/>
      <c r="O2" s="53"/>
      <c r="P2" s="7"/>
      <c r="Q2" s="53"/>
      <c r="R2" s="7"/>
      <c r="S2" s="53"/>
      <c r="T2" s="7"/>
      <c r="U2" s="53"/>
      <c r="V2" s="7"/>
      <c r="W2" s="53"/>
      <c r="X2" s="7"/>
      <c r="Y2" s="53"/>
      <c r="Z2" s="7"/>
      <c r="AA2" s="53"/>
      <c r="AB2" s="7"/>
      <c r="AC2" s="53"/>
    </row>
    <row r="3" spans="1:29" s="1" customFormat="1">
      <c r="B3" s="21"/>
      <c r="D3" s="24" t="s">
        <v>365</v>
      </c>
      <c r="E3" s="34"/>
      <c r="F3" s="7">
        <v>100</v>
      </c>
      <c r="G3" s="53"/>
      <c r="H3" s="7">
        <v>100</v>
      </c>
      <c r="I3" s="53"/>
      <c r="J3" s="7">
        <v>100</v>
      </c>
      <c r="K3" s="53"/>
      <c r="L3" s="7">
        <v>100</v>
      </c>
      <c r="M3" s="53"/>
      <c r="N3" s="7">
        <v>100</v>
      </c>
      <c r="O3" s="53"/>
      <c r="P3" s="7">
        <v>100</v>
      </c>
      <c r="Q3" s="53"/>
      <c r="R3" s="7">
        <v>100</v>
      </c>
      <c r="S3" s="53"/>
      <c r="T3" s="7">
        <v>100</v>
      </c>
      <c r="U3" s="53"/>
      <c r="V3" s="7">
        <v>100</v>
      </c>
      <c r="W3" s="53"/>
      <c r="X3" s="7">
        <v>100</v>
      </c>
      <c r="Y3" s="53"/>
      <c r="Z3" s="7">
        <v>100</v>
      </c>
      <c r="AA3" s="53"/>
      <c r="AB3" s="7">
        <v>100</v>
      </c>
      <c r="AC3" s="53"/>
    </row>
    <row r="4" spans="1:29" s="23" customFormat="1">
      <c r="B4" s="70"/>
      <c r="D4" s="24" t="s">
        <v>545</v>
      </c>
      <c r="E4" s="35"/>
      <c r="F4" s="23">
        <v>46109</v>
      </c>
      <c r="G4" s="54"/>
      <c r="H4" s="15">
        <v>46137</v>
      </c>
      <c r="I4" s="54"/>
      <c r="J4" s="15">
        <v>46172</v>
      </c>
      <c r="K4" s="54"/>
      <c r="L4" s="15">
        <v>46186</v>
      </c>
      <c r="M4" s="54"/>
      <c r="N4" s="15">
        <v>46207</v>
      </c>
      <c r="O4" s="54"/>
      <c r="P4" s="22">
        <v>46256</v>
      </c>
      <c r="Q4" s="54"/>
      <c r="R4" s="22">
        <v>46291</v>
      </c>
      <c r="S4" s="54"/>
      <c r="T4" s="22">
        <v>46319</v>
      </c>
      <c r="U4" s="54"/>
      <c r="V4" s="22">
        <v>46333</v>
      </c>
      <c r="W4" s="54"/>
      <c r="X4" s="22"/>
      <c r="Y4" s="54"/>
      <c r="Z4" s="22"/>
      <c r="AA4" s="54"/>
      <c r="AB4" s="22"/>
      <c r="AC4" s="54"/>
    </row>
    <row r="5" spans="1:29" s="20" customFormat="1" ht="31.5" customHeight="1">
      <c r="A5" s="19" t="s">
        <v>138</v>
      </c>
      <c r="B5" s="30" t="s">
        <v>193</v>
      </c>
      <c r="C5" s="19" t="s">
        <v>137</v>
      </c>
      <c r="D5" s="19" t="s">
        <v>136</v>
      </c>
      <c r="E5" s="32" t="s">
        <v>454</v>
      </c>
      <c r="F5" s="7" t="s">
        <v>361</v>
      </c>
      <c r="G5" s="53" t="s">
        <v>362</v>
      </c>
      <c r="H5" s="7" t="s">
        <v>361</v>
      </c>
      <c r="I5" s="53" t="s">
        <v>362</v>
      </c>
      <c r="J5" s="7" t="s">
        <v>361</v>
      </c>
      <c r="K5" s="53" t="s">
        <v>362</v>
      </c>
      <c r="L5" s="7" t="s">
        <v>361</v>
      </c>
      <c r="M5" s="53" t="s">
        <v>362</v>
      </c>
      <c r="N5" s="7" t="s">
        <v>361</v>
      </c>
      <c r="O5" s="53" t="s">
        <v>362</v>
      </c>
      <c r="P5" s="7" t="s">
        <v>361</v>
      </c>
      <c r="Q5" s="53" t="s">
        <v>362</v>
      </c>
      <c r="R5" s="7" t="s">
        <v>361</v>
      </c>
      <c r="S5" s="53" t="s">
        <v>362</v>
      </c>
      <c r="T5" s="7" t="s">
        <v>361</v>
      </c>
      <c r="U5" s="53" t="s">
        <v>362</v>
      </c>
      <c r="V5" s="7" t="s">
        <v>361</v>
      </c>
      <c r="W5" s="53" t="s">
        <v>362</v>
      </c>
      <c r="X5" s="7" t="s">
        <v>361</v>
      </c>
      <c r="Y5" s="53" t="s">
        <v>362</v>
      </c>
      <c r="Z5" s="7" t="s">
        <v>361</v>
      </c>
      <c r="AA5" s="53" t="s">
        <v>362</v>
      </c>
      <c r="AB5" s="7" t="s">
        <v>361</v>
      </c>
      <c r="AC5" s="53" t="s">
        <v>362</v>
      </c>
    </row>
    <row r="6" spans="1:29" s="20" customFormat="1" ht="15.6">
      <c r="A6" s="26">
        <v>1111111111</v>
      </c>
      <c r="B6" s="19"/>
      <c r="C6" s="19"/>
      <c r="D6" s="19"/>
      <c r="E6" s="36"/>
      <c r="F6" s="6">
        <v>1</v>
      </c>
      <c r="G6" s="55">
        <f>((($F$2+2)*($F$2+4)*($F$2+2-2*F6))/(2*($F$2+2*F6)*($F$2+4*F6))+(($F$2+1)-F6+1))*$F$1</f>
        <v>100</v>
      </c>
      <c r="H6" s="27">
        <v>1</v>
      </c>
      <c r="I6" s="55">
        <f>((($H$2+2)*($H$2+4)*($H$2+2-2*H6))/(2*($H$2+2*H6)*($H$2+4*H6))+(($H$2+1)-H6+1))*$H$1</f>
        <v>100</v>
      </c>
      <c r="J6" s="27">
        <v>1</v>
      </c>
      <c r="K6" s="55">
        <f>((($J$2+2)*($J$2+4)*($J$2+2-2*J6))/(2*($J$2+2*J6)*($J$2+4*J6))+(($J$2+1)-J6+1))*$J$1</f>
        <v>100</v>
      </c>
      <c r="L6" s="27">
        <v>1</v>
      </c>
      <c r="M6" s="55">
        <f>((($L$2+2)*($L$2+4)*($L$2+2-2*L6))/(2*($L$2+2*L6)*($L$2+4*L6))+(($L$2+1)-L6+1))*$L$1</f>
        <v>100</v>
      </c>
      <c r="N6" s="27">
        <v>1</v>
      </c>
      <c r="O6" s="55">
        <f>((($N$2+2)*($N$2+4)*($N$2+2-2*N6))/(2*($N$2+2*N6)*($N$2+4*N6))+(($N$2+1)-N6+1))*$N$1</f>
        <v>100</v>
      </c>
      <c r="P6" s="27">
        <v>1</v>
      </c>
      <c r="Q6" s="55">
        <f>((($P$2+2)*($P$2+4)*($P$2+2-2*P6))/(2*($P$2+2*P6)*($P$2+4*P6))+(($P$2+1)-P6+1))*$P$1</f>
        <v>100</v>
      </c>
      <c r="R6" s="27">
        <v>1</v>
      </c>
      <c r="S6" s="55">
        <f>((($R$2+2)*($R$2+4)*($R$2+2-2*R6))/(2*($R$2+2*R6)*($R$2+4*R6))+(($R$2+1)-R6+1))*$R$1</f>
        <v>100</v>
      </c>
      <c r="T6" s="27">
        <v>1</v>
      </c>
      <c r="U6" s="55">
        <f>((($T$2+2)*($T$2+4)*($T$2+2-2*T6))/(2*($T$2+2*T6)*($T$2+4*T6))+(($T$2+1)-T6+1))*$T$1</f>
        <v>100</v>
      </c>
      <c r="V6" s="27">
        <v>1</v>
      </c>
      <c r="W6" s="55">
        <f>((($V$2+2)*($V$2+4)*($V$2+2-2*V6))/(2*($V$2+2*V6)*($V$2+4*V6))+(($V$2+1)-V6+1))*$V$1</f>
        <v>100</v>
      </c>
      <c r="X6" s="27">
        <v>1</v>
      </c>
      <c r="Y6" s="55">
        <f>((($X$2+2)*($X$2+4)*($X$2+2-2*X6))/(2*($X$2+2*X6)*($X$2+4*X6))+(($X$2+1)-X6+1))*$X$1</f>
        <v>100</v>
      </c>
      <c r="Z6" s="27">
        <v>1</v>
      </c>
      <c r="AA6" s="55">
        <f>((($Z$2+2)*($Z$2+4)*($Z$2+2-2*Z6))/(2*($Z$2+2*Z6)*($Z$2+4*Z6))+(($Z$2+1)-Z6+1))*$Z$1</f>
        <v>100</v>
      </c>
      <c r="AB6" s="27">
        <v>1</v>
      </c>
      <c r="AC6" s="55">
        <f>((($Z$2+2)*($Z$2+4)*($Z$2+2-2*AB6))/(2*($Z$2+2*AB6)*($Z$2+4*AB6))+(($Z$2+1)-AB6+1))*$Z$1</f>
        <v>100</v>
      </c>
    </row>
    <row r="7" spans="1:29" ht="15.6">
      <c r="A7" s="58" t="s">
        <v>813</v>
      </c>
      <c r="B7" s="38"/>
      <c r="C7" s="38"/>
      <c r="D7" s="8" t="s">
        <v>3</v>
      </c>
      <c r="E7" s="59">
        <v>1119.1243700889327</v>
      </c>
      <c r="F7" s="6"/>
      <c r="G7" s="55"/>
      <c r="H7" s="6"/>
      <c r="I7" s="55"/>
      <c r="J7" s="6"/>
      <c r="K7" s="55"/>
      <c r="L7" s="6"/>
      <c r="M7" s="55"/>
      <c r="N7" s="6"/>
      <c r="O7" s="55"/>
      <c r="P7" s="6"/>
      <c r="Q7" s="55"/>
      <c r="R7" s="6"/>
      <c r="S7" s="55"/>
      <c r="T7" s="6"/>
      <c r="U7" s="55"/>
      <c r="V7" s="6"/>
      <c r="W7" s="55"/>
      <c r="X7" s="6"/>
      <c r="Y7" s="55"/>
      <c r="Z7" s="6"/>
      <c r="AA7" s="55"/>
      <c r="AB7" s="6"/>
      <c r="AC7" s="55"/>
    </row>
    <row r="8" spans="1:29" ht="15.6">
      <c r="A8" s="58" t="s">
        <v>97</v>
      </c>
      <c r="B8" s="38"/>
      <c r="C8" s="38">
        <v>1</v>
      </c>
      <c r="D8" s="8" t="s">
        <v>3</v>
      </c>
      <c r="E8" s="59">
        <v>1719.3993378946661</v>
      </c>
      <c r="F8" s="6"/>
      <c r="G8" s="55"/>
      <c r="H8" s="6"/>
      <c r="I8" s="55"/>
      <c r="J8" s="6"/>
      <c r="K8" s="55"/>
      <c r="L8" s="6"/>
      <c r="M8" s="55"/>
      <c r="N8" s="6"/>
      <c r="O8" s="55"/>
      <c r="P8" s="6"/>
      <c r="Q8" s="55"/>
      <c r="R8" s="6"/>
      <c r="S8" s="55"/>
      <c r="T8" s="6"/>
      <c r="U8" s="55"/>
      <c r="V8" s="6"/>
      <c r="W8" s="55"/>
      <c r="X8" s="6"/>
      <c r="Y8" s="55"/>
      <c r="Z8" s="6"/>
      <c r="AA8" s="55"/>
      <c r="AB8" s="6"/>
      <c r="AC8" s="55"/>
    </row>
    <row r="9" spans="1:29" ht="15.6">
      <c r="A9" s="58" t="s">
        <v>932</v>
      </c>
      <c r="B9" s="38"/>
      <c r="C9" s="38"/>
      <c r="D9" s="8" t="s">
        <v>1</v>
      </c>
      <c r="E9" s="59">
        <v>1508</v>
      </c>
      <c r="F9" s="6"/>
      <c r="G9" s="55"/>
      <c r="H9" s="6"/>
      <c r="I9" s="55"/>
      <c r="J9" s="6"/>
      <c r="K9" s="55"/>
      <c r="L9" s="6"/>
      <c r="M9" s="55"/>
      <c r="N9" s="6"/>
      <c r="O9" s="55"/>
      <c r="P9" s="6"/>
      <c r="Q9" s="55"/>
      <c r="R9" s="6"/>
      <c r="S9" s="55"/>
      <c r="T9" s="6"/>
      <c r="U9" s="55"/>
      <c r="V9" s="6"/>
      <c r="W9" s="55"/>
      <c r="X9" s="6"/>
      <c r="Y9" s="55"/>
      <c r="Z9" s="6"/>
      <c r="AA9" s="55"/>
      <c r="AB9" s="6"/>
      <c r="AC9" s="55"/>
    </row>
    <row r="10" spans="1:29" ht="15.6">
      <c r="A10" s="58" t="s">
        <v>960</v>
      </c>
      <c r="B10" s="38"/>
      <c r="C10" s="38"/>
      <c r="D10" s="8" t="s">
        <v>1</v>
      </c>
      <c r="E10" s="59">
        <v>1399.1396108989327</v>
      </c>
      <c r="F10" s="6"/>
      <c r="G10" s="55"/>
      <c r="H10" s="6"/>
      <c r="I10" s="55"/>
      <c r="J10" s="6"/>
      <c r="K10" s="55"/>
      <c r="L10" s="6"/>
      <c r="M10" s="55"/>
      <c r="N10" s="6"/>
      <c r="O10" s="55"/>
      <c r="P10" s="6"/>
      <c r="Q10" s="55"/>
      <c r="R10" s="6"/>
      <c r="S10" s="55"/>
      <c r="T10" s="6"/>
      <c r="U10" s="55"/>
      <c r="V10" s="6"/>
      <c r="W10" s="55"/>
      <c r="X10" s="6"/>
      <c r="Y10" s="55"/>
      <c r="Z10" s="6"/>
      <c r="AA10" s="55"/>
      <c r="AB10" s="6"/>
      <c r="AC10" s="55"/>
    </row>
    <row r="11" spans="1:29" ht="15.6">
      <c r="A11" s="58" t="s">
        <v>475</v>
      </c>
      <c r="B11" s="38"/>
      <c r="C11" s="38">
        <v>2</v>
      </c>
      <c r="D11" s="8" t="s">
        <v>360</v>
      </c>
      <c r="E11" s="59">
        <v>1534.5613763192312</v>
      </c>
      <c r="F11" s="6"/>
      <c r="G11" s="55"/>
      <c r="H11" s="6"/>
      <c r="I11" s="55"/>
      <c r="J11" s="6"/>
      <c r="K11" s="55"/>
      <c r="L11" s="6"/>
      <c r="M11" s="55"/>
      <c r="N11" s="6"/>
      <c r="O11" s="55"/>
      <c r="P11" s="6"/>
      <c r="Q11" s="55"/>
      <c r="R11" s="6"/>
      <c r="S11" s="55"/>
      <c r="T11" s="6"/>
      <c r="U11" s="55"/>
      <c r="V11" s="6"/>
      <c r="W11" s="55"/>
      <c r="X11" s="6"/>
      <c r="Y11" s="55"/>
      <c r="Z11" s="6"/>
      <c r="AA11" s="55"/>
      <c r="AB11" s="6"/>
      <c r="AC11" s="55"/>
    </row>
    <row r="12" spans="1:29" ht="15.6">
      <c r="A12" s="58" t="s">
        <v>791</v>
      </c>
      <c r="B12" s="38"/>
      <c r="C12" s="38"/>
      <c r="D12" s="8" t="s">
        <v>1</v>
      </c>
      <c r="E12" s="59">
        <v>1281.5420348808784</v>
      </c>
      <c r="F12" s="6"/>
      <c r="G12" s="55"/>
      <c r="H12" s="6"/>
      <c r="I12" s="55"/>
      <c r="J12" s="6"/>
      <c r="K12" s="55"/>
      <c r="L12" s="6"/>
      <c r="M12" s="55"/>
      <c r="N12" s="6"/>
      <c r="O12" s="55"/>
      <c r="P12" s="6"/>
      <c r="Q12" s="55"/>
      <c r="R12" s="6"/>
      <c r="S12" s="55"/>
      <c r="T12" s="6"/>
      <c r="U12" s="55"/>
      <c r="V12" s="6"/>
      <c r="W12" s="55"/>
      <c r="X12" s="6"/>
      <c r="Y12" s="55"/>
      <c r="Z12" s="6"/>
      <c r="AA12" s="55"/>
      <c r="AB12" s="6"/>
      <c r="AC12" s="55"/>
    </row>
    <row r="13" spans="1:29" ht="15.6">
      <c r="A13" s="58" t="s">
        <v>973</v>
      </c>
      <c r="B13" s="38"/>
      <c r="C13" s="38"/>
      <c r="D13" s="8" t="s">
        <v>558</v>
      </c>
      <c r="E13" s="59">
        <v>1224</v>
      </c>
      <c r="F13" s="6"/>
      <c r="G13" s="55"/>
      <c r="H13" s="6"/>
      <c r="I13" s="55"/>
      <c r="J13" s="6"/>
      <c r="K13" s="55"/>
      <c r="L13" s="6"/>
      <c r="M13" s="55"/>
      <c r="N13" s="6"/>
      <c r="O13" s="55"/>
      <c r="P13" s="6"/>
      <c r="Q13" s="55"/>
      <c r="R13" s="6"/>
      <c r="S13" s="55"/>
      <c r="T13" s="6"/>
      <c r="U13" s="55"/>
      <c r="V13" s="6"/>
      <c r="W13" s="55"/>
      <c r="X13" s="6"/>
      <c r="Y13" s="55"/>
      <c r="Z13" s="6"/>
      <c r="AA13" s="55"/>
      <c r="AB13" s="6"/>
      <c r="AC13" s="55"/>
    </row>
    <row r="14" spans="1:29" ht="15.6">
      <c r="A14" s="58" t="s">
        <v>1198</v>
      </c>
      <c r="B14" s="38"/>
      <c r="C14" s="38"/>
      <c r="D14" s="8" t="s">
        <v>1</v>
      </c>
      <c r="E14" s="59">
        <v>1389</v>
      </c>
      <c r="F14" s="6"/>
      <c r="G14" s="55"/>
      <c r="H14" s="6"/>
      <c r="I14" s="55"/>
      <c r="J14" s="6"/>
      <c r="K14" s="55"/>
      <c r="L14" s="6"/>
      <c r="M14" s="55"/>
      <c r="N14" s="6"/>
      <c r="O14" s="55"/>
      <c r="P14" s="6"/>
      <c r="Q14" s="55"/>
      <c r="R14" s="6"/>
      <c r="S14" s="55"/>
      <c r="T14" s="6"/>
      <c r="U14" s="55"/>
      <c r="V14" s="6"/>
      <c r="W14" s="55"/>
      <c r="X14" s="6"/>
      <c r="Y14" s="55"/>
      <c r="Z14" s="6"/>
      <c r="AA14" s="55"/>
      <c r="AB14" s="6"/>
      <c r="AC14" s="55"/>
    </row>
    <row r="15" spans="1:29" ht="15.6">
      <c r="A15" s="58" t="s">
        <v>653</v>
      </c>
      <c r="B15" s="38"/>
      <c r="C15" s="38"/>
      <c r="D15" s="8" t="s">
        <v>1</v>
      </c>
      <c r="E15" s="59">
        <v>1246.000030765998</v>
      </c>
      <c r="F15" s="6"/>
      <c r="G15" s="55"/>
      <c r="H15" s="6"/>
      <c r="I15" s="55"/>
      <c r="J15" s="6"/>
      <c r="K15" s="55"/>
      <c r="L15" s="6"/>
      <c r="M15" s="55"/>
      <c r="N15" s="6"/>
      <c r="O15" s="55"/>
      <c r="P15" s="6"/>
      <c r="Q15" s="55"/>
      <c r="R15" s="6"/>
      <c r="S15" s="55"/>
      <c r="T15" s="6"/>
      <c r="U15" s="55"/>
      <c r="V15" s="6"/>
      <c r="W15" s="55"/>
      <c r="X15" s="6"/>
      <c r="Y15" s="55"/>
      <c r="Z15" s="6"/>
      <c r="AA15" s="55"/>
      <c r="AB15" s="6"/>
      <c r="AC15" s="55"/>
    </row>
    <row r="16" spans="1:29" ht="15.6">
      <c r="A16" s="58" t="s">
        <v>532</v>
      </c>
      <c r="B16" s="38"/>
      <c r="C16" s="38"/>
      <c r="D16" s="8" t="s">
        <v>15</v>
      </c>
      <c r="E16" s="59">
        <v>968</v>
      </c>
      <c r="F16" s="6"/>
      <c r="G16" s="55"/>
      <c r="H16" s="6"/>
      <c r="I16" s="55"/>
      <c r="J16" s="6"/>
      <c r="K16" s="55"/>
      <c r="L16" s="6"/>
      <c r="M16" s="55"/>
      <c r="N16" s="6"/>
      <c r="O16" s="55"/>
      <c r="P16" s="6"/>
      <c r="Q16" s="55"/>
      <c r="R16" s="6"/>
      <c r="S16" s="55"/>
      <c r="T16" s="6"/>
      <c r="U16" s="55"/>
      <c r="V16" s="6"/>
      <c r="W16" s="55"/>
      <c r="X16" s="6"/>
      <c r="Y16" s="55"/>
      <c r="Z16" s="6"/>
      <c r="AA16" s="55"/>
      <c r="AB16" s="6"/>
      <c r="AC16" s="55"/>
    </row>
    <row r="17" spans="1:29" ht="15.6">
      <c r="A17" s="58" t="s">
        <v>354</v>
      </c>
      <c r="B17" s="71"/>
      <c r="C17" s="38" t="s">
        <v>36</v>
      </c>
      <c r="D17" s="8" t="s">
        <v>1</v>
      </c>
      <c r="E17" s="59">
        <v>1618.4569746600225</v>
      </c>
      <c r="F17" s="6"/>
      <c r="G17" s="55"/>
      <c r="H17" s="6"/>
      <c r="I17" s="55"/>
      <c r="J17" s="6"/>
      <c r="K17" s="55"/>
      <c r="L17" s="6"/>
      <c r="M17" s="55"/>
      <c r="N17" s="6"/>
      <c r="O17" s="55"/>
      <c r="P17" s="6"/>
      <c r="Q17" s="55"/>
      <c r="R17" s="6"/>
      <c r="S17" s="55"/>
      <c r="T17" s="6"/>
      <c r="U17" s="55"/>
      <c r="V17" s="6"/>
      <c r="W17" s="55"/>
      <c r="X17" s="6"/>
      <c r="Y17" s="55"/>
      <c r="Z17" s="6"/>
      <c r="AA17" s="55"/>
      <c r="AB17" s="6"/>
      <c r="AC17" s="55"/>
    </row>
    <row r="18" spans="1:29" ht="15.6">
      <c r="A18" s="58" t="s">
        <v>509</v>
      </c>
      <c r="B18" s="38"/>
      <c r="C18" s="38"/>
      <c r="D18" s="8" t="s">
        <v>3</v>
      </c>
      <c r="E18" s="59">
        <v>1405.7835351859474</v>
      </c>
      <c r="F18" s="6"/>
      <c r="G18" s="55"/>
      <c r="H18" s="6"/>
      <c r="I18" s="55"/>
      <c r="J18" s="6"/>
      <c r="K18" s="55"/>
      <c r="L18" s="6"/>
      <c r="M18" s="55"/>
      <c r="N18" s="6"/>
      <c r="O18" s="55"/>
      <c r="P18" s="6"/>
      <c r="Q18" s="55"/>
      <c r="R18" s="6"/>
      <c r="S18" s="55"/>
      <c r="T18" s="6"/>
      <c r="U18" s="55"/>
      <c r="V18" s="6"/>
      <c r="W18" s="55"/>
      <c r="X18" s="6"/>
      <c r="Y18" s="55"/>
      <c r="Z18" s="6"/>
      <c r="AA18" s="55"/>
      <c r="AB18" s="6"/>
      <c r="AC18" s="55"/>
    </row>
    <row r="19" spans="1:29" ht="15.6">
      <c r="A19" s="58" t="s">
        <v>679</v>
      </c>
      <c r="B19" s="38"/>
      <c r="C19" s="38"/>
      <c r="D19" s="8" t="s">
        <v>34</v>
      </c>
      <c r="E19" s="59">
        <v>1421.3439923013573</v>
      </c>
      <c r="F19" s="6"/>
      <c r="G19" s="55"/>
      <c r="H19" s="6"/>
      <c r="I19" s="55"/>
      <c r="J19" s="6"/>
      <c r="K19" s="55"/>
      <c r="L19" s="6"/>
      <c r="M19" s="55"/>
      <c r="N19" s="6"/>
      <c r="O19" s="55"/>
      <c r="P19" s="6"/>
      <c r="Q19" s="55"/>
      <c r="R19" s="6"/>
      <c r="S19" s="55"/>
      <c r="T19" s="6"/>
      <c r="U19" s="55"/>
      <c r="V19" s="6"/>
      <c r="W19" s="55"/>
      <c r="X19" s="6"/>
      <c r="Y19" s="55"/>
      <c r="Z19" s="6"/>
      <c r="AA19" s="55"/>
      <c r="AB19" s="6"/>
      <c r="AC19" s="55"/>
    </row>
    <row r="20" spans="1:29" ht="15.6">
      <c r="A20" s="58" t="s">
        <v>992</v>
      </c>
      <c r="B20" s="38"/>
      <c r="C20" s="38"/>
      <c r="D20" s="8" t="s">
        <v>1</v>
      </c>
      <c r="E20" s="59">
        <v>1404.7690071103257</v>
      </c>
      <c r="F20" s="6"/>
      <c r="G20" s="55"/>
      <c r="H20" s="6">
        <v>99</v>
      </c>
      <c r="I20" s="55">
        <f>((($H$2+2)*($H$2+4)*($H$2+2-2*H20))/(2*($H$2+2*H20)*($H$2+4*H20))+(($H$2+1)-H20+1))*$H$1</f>
        <v>25.421134868713597</v>
      </c>
      <c r="J20" s="6"/>
      <c r="K20" s="55"/>
      <c r="L20" s="6"/>
      <c r="M20" s="55"/>
      <c r="N20" s="6"/>
      <c r="O20" s="55"/>
      <c r="P20" s="6"/>
      <c r="Q20" s="55"/>
      <c r="R20" s="6"/>
      <c r="S20" s="55"/>
      <c r="T20" s="6"/>
      <c r="U20" s="55"/>
      <c r="V20" s="6"/>
      <c r="W20" s="55"/>
      <c r="X20" s="6"/>
      <c r="Y20" s="55"/>
      <c r="Z20" s="6"/>
      <c r="AA20" s="55"/>
      <c r="AB20" s="6"/>
      <c r="AC20" s="55"/>
    </row>
    <row r="21" spans="1:29" ht="15.6">
      <c r="A21" s="58" t="s">
        <v>132</v>
      </c>
      <c r="B21" s="38" t="s">
        <v>105</v>
      </c>
      <c r="C21" s="38" t="s">
        <v>35</v>
      </c>
      <c r="D21" s="8" t="s">
        <v>1</v>
      </c>
      <c r="E21" s="59">
        <v>1728.6755897307098</v>
      </c>
      <c r="F21" s="6"/>
      <c r="G21" s="55"/>
      <c r="H21" s="6">
        <v>16</v>
      </c>
      <c r="I21" s="55">
        <f>((($H$2+2)*($H$2+4)*($H$2+2-2*H21))/(2*($H$2+2*H21)*($H$2+4*H21))+(($H$2+1)-H21+1))*$H$1</f>
        <v>77.347221480334028</v>
      </c>
      <c r="J21" s="6"/>
      <c r="K21" s="55"/>
      <c r="L21" s="6"/>
      <c r="M21" s="55"/>
      <c r="N21" s="6"/>
      <c r="O21" s="55"/>
      <c r="P21" s="6"/>
      <c r="Q21" s="55"/>
      <c r="R21" s="6"/>
      <c r="S21" s="55"/>
      <c r="T21" s="6"/>
      <c r="U21" s="55"/>
      <c r="V21" s="6"/>
      <c r="W21" s="55"/>
      <c r="X21" s="6"/>
      <c r="Y21" s="55"/>
      <c r="Z21" s="6"/>
      <c r="AA21" s="55"/>
      <c r="AB21" s="6"/>
      <c r="AC21" s="55"/>
    </row>
    <row r="22" spans="1:29" ht="15.6">
      <c r="A22" s="58" t="s">
        <v>350</v>
      </c>
      <c r="B22" s="38"/>
      <c r="C22" s="38">
        <v>3</v>
      </c>
      <c r="D22" s="8" t="s">
        <v>34</v>
      </c>
      <c r="E22" s="59">
        <v>1400</v>
      </c>
      <c r="F22" s="6"/>
      <c r="G22" s="55"/>
      <c r="H22" s="6"/>
      <c r="I22" s="55"/>
      <c r="J22" s="6"/>
      <c r="K22" s="55"/>
      <c r="L22" s="6"/>
      <c r="M22" s="55"/>
      <c r="N22" s="6"/>
      <c r="O22" s="55"/>
      <c r="P22" s="6"/>
      <c r="Q22" s="55"/>
      <c r="R22" s="6"/>
      <c r="S22" s="55"/>
      <c r="T22" s="6"/>
      <c r="U22" s="55"/>
      <c r="V22" s="6"/>
      <c r="W22" s="55"/>
      <c r="X22" s="6"/>
      <c r="Y22" s="55"/>
      <c r="Z22" s="6"/>
      <c r="AA22" s="55"/>
      <c r="AB22" s="6"/>
      <c r="AC22" s="55"/>
    </row>
    <row r="23" spans="1:29" ht="15.6">
      <c r="A23" s="58" t="s">
        <v>301</v>
      </c>
      <c r="B23" s="38"/>
      <c r="C23" s="38" t="s">
        <v>36</v>
      </c>
      <c r="D23" s="8" t="s">
        <v>1</v>
      </c>
      <c r="E23" s="59">
        <v>1837.3797354593796</v>
      </c>
      <c r="F23" s="6"/>
      <c r="G23" s="55"/>
      <c r="H23" s="6"/>
      <c r="I23" s="55"/>
      <c r="J23" s="6"/>
      <c r="K23" s="55"/>
      <c r="L23" s="6"/>
      <c r="M23" s="55"/>
      <c r="N23" s="6"/>
      <c r="O23" s="55"/>
      <c r="P23" s="6"/>
      <c r="Q23" s="55"/>
      <c r="R23" s="6"/>
      <c r="S23" s="55"/>
      <c r="T23" s="6"/>
      <c r="U23" s="55"/>
      <c r="V23" s="6"/>
      <c r="W23" s="55"/>
      <c r="X23" s="6"/>
      <c r="Y23" s="55"/>
      <c r="Z23" s="6"/>
      <c r="AA23" s="55"/>
      <c r="AB23" s="6"/>
      <c r="AC23" s="55"/>
    </row>
    <row r="24" spans="1:29" ht="15.6">
      <c r="A24" s="58" t="s">
        <v>605</v>
      </c>
      <c r="B24" s="38"/>
      <c r="C24" s="38"/>
      <c r="D24" s="8" t="s">
        <v>609</v>
      </c>
      <c r="E24" s="59">
        <v>1410.8142999566346</v>
      </c>
      <c r="F24" s="6"/>
      <c r="G24" s="55"/>
      <c r="H24" s="6"/>
      <c r="I24" s="55"/>
      <c r="J24" s="6"/>
      <c r="K24" s="55"/>
      <c r="L24" s="6"/>
      <c r="M24" s="55"/>
      <c r="N24" s="6"/>
      <c r="O24" s="55"/>
      <c r="P24" s="6"/>
      <c r="Q24" s="55"/>
      <c r="R24" s="6"/>
      <c r="S24" s="55"/>
      <c r="T24" s="6"/>
      <c r="U24" s="55"/>
      <c r="V24" s="6"/>
      <c r="W24" s="55"/>
      <c r="X24" s="6"/>
      <c r="Y24" s="55"/>
      <c r="Z24" s="6"/>
      <c r="AA24" s="55"/>
      <c r="AB24" s="6"/>
      <c r="AC24" s="55"/>
    </row>
    <row r="25" spans="1:29" ht="15.6">
      <c r="A25" s="58" t="s">
        <v>864</v>
      </c>
      <c r="B25" s="38"/>
      <c r="C25" s="38"/>
      <c r="D25" s="8" t="s">
        <v>34</v>
      </c>
      <c r="E25" s="59">
        <v>1281.9933227421211</v>
      </c>
      <c r="F25" s="6"/>
      <c r="G25" s="55"/>
      <c r="H25" s="6"/>
      <c r="I25" s="55"/>
      <c r="J25" s="6"/>
      <c r="K25" s="55"/>
      <c r="L25" s="6"/>
      <c r="M25" s="55"/>
      <c r="N25" s="6"/>
      <c r="O25" s="55"/>
      <c r="P25" s="6"/>
      <c r="Q25" s="55"/>
      <c r="R25" s="6"/>
      <c r="S25" s="55"/>
      <c r="T25" s="6"/>
      <c r="U25" s="55"/>
      <c r="V25" s="6"/>
      <c r="W25" s="55"/>
      <c r="X25" s="6"/>
      <c r="Y25" s="55"/>
      <c r="Z25" s="6"/>
      <c r="AA25" s="55"/>
      <c r="AB25" s="6"/>
      <c r="AC25" s="55"/>
    </row>
    <row r="26" spans="1:29" ht="15.6">
      <c r="A26" s="58" t="s">
        <v>571</v>
      </c>
      <c r="B26" s="38"/>
      <c r="C26" s="38"/>
      <c r="D26" s="8" t="s">
        <v>34</v>
      </c>
      <c r="E26" s="59">
        <v>1497.37983018202</v>
      </c>
      <c r="F26" s="6"/>
      <c r="G26" s="55"/>
      <c r="H26" s="6"/>
      <c r="I26" s="55"/>
      <c r="J26" s="6"/>
      <c r="K26" s="55"/>
      <c r="L26" s="6"/>
      <c r="M26" s="55"/>
      <c r="N26" s="6"/>
      <c r="O26" s="55"/>
      <c r="P26" s="6"/>
      <c r="Q26" s="55"/>
      <c r="R26" s="6"/>
      <c r="S26" s="55"/>
      <c r="T26" s="6"/>
      <c r="U26" s="55"/>
      <c r="V26" s="6"/>
      <c r="W26" s="55"/>
      <c r="X26" s="6"/>
      <c r="Y26" s="55"/>
      <c r="Z26" s="6"/>
      <c r="AA26" s="55"/>
      <c r="AB26" s="6"/>
      <c r="AC26" s="55"/>
    </row>
    <row r="27" spans="1:29" ht="15.6">
      <c r="A27" s="58" t="s">
        <v>424</v>
      </c>
      <c r="B27" s="38"/>
      <c r="C27" s="38">
        <v>3</v>
      </c>
      <c r="D27" s="8" t="s">
        <v>33</v>
      </c>
      <c r="E27" s="59">
        <v>1469.697966960789</v>
      </c>
      <c r="F27" s="6"/>
      <c r="G27" s="55"/>
      <c r="H27" s="6"/>
      <c r="I27" s="55"/>
      <c r="J27" s="6"/>
      <c r="K27" s="55"/>
      <c r="L27" s="6"/>
      <c r="M27" s="55"/>
      <c r="N27" s="6"/>
      <c r="O27" s="55"/>
      <c r="P27" s="6"/>
      <c r="Q27" s="55"/>
      <c r="R27" s="6"/>
      <c r="S27" s="55"/>
      <c r="T27" s="6"/>
      <c r="U27" s="55"/>
      <c r="V27" s="6"/>
      <c r="W27" s="55"/>
      <c r="X27" s="6"/>
      <c r="Y27" s="55"/>
      <c r="Z27" s="6"/>
      <c r="AA27" s="55"/>
      <c r="AB27" s="6"/>
      <c r="AC27" s="55"/>
    </row>
    <row r="28" spans="1:29" ht="15.6">
      <c r="A28" s="58" t="s">
        <v>792</v>
      </c>
      <c r="B28" s="38"/>
      <c r="C28" s="38"/>
      <c r="D28" s="8" t="s">
        <v>1</v>
      </c>
      <c r="E28" s="59">
        <v>1279.8603870232353</v>
      </c>
      <c r="F28" s="6"/>
      <c r="G28" s="55"/>
      <c r="H28" s="6"/>
      <c r="I28" s="55"/>
      <c r="J28" s="6"/>
      <c r="K28" s="55"/>
      <c r="L28" s="6"/>
      <c r="M28" s="55"/>
      <c r="N28" s="6"/>
      <c r="O28" s="55"/>
      <c r="P28" s="6"/>
      <c r="Q28" s="55"/>
      <c r="R28" s="6"/>
      <c r="S28" s="55"/>
      <c r="T28" s="6"/>
      <c r="U28" s="55"/>
      <c r="V28" s="6"/>
      <c r="W28" s="55"/>
      <c r="X28" s="6"/>
      <c r="Y28" s="55"/>
      <c r="Z28" s="6"/>
      <c r="AA28" s="55"/>
      <c r="AB28" s="6"/>
      <c r="AC28" s="55"/>
    </row>
    <row r="29" spans="1:29" ht="15.6">
      <c r="A29" s="58" t="s">
        <v>93</v>
      </c>
      <c r="B29" s="38"/>
      <c r="C29" s="38">
        <v>2</v>
      </c>
      <c r="D29" s="8" t="s">
        <v>1</v>
      </c>
      <c r="E29" s="59">
        <v>1627</v>
      </c>
      <c r="F29" s="6"/>
      <c r="G29" s="55"/>
      <c r="H29" s="6"/>
      <c r="I29" s="55"/>
      <c r="J29" s="6"/>
      <c r="K29" s="55"/>
      <c r="L29" s="6"/>
      <c r="M29" s="55"/>
      <c r="N29" s="6"/>
      <c r="O29" s="55"/>
      <c r="P29" s="6"/>
      <c r="Q29" s="55"/>
      <c r="R29" s="6"/>
      <c r="S29" s="55"/>
      <c r="T29" s="6"/>
      <c r="U29" s="55"/>
      <c r="V29" s="6"/>
      <c r="W29" s="55"/>
      <c r="X29" s="6"/>
      <c r="Y29" s="55"/>
      <c r="Z29" s="6"/>
      <c r="AA29" s="55"/>
      <c r="AB29" s="6"/>
      <c r="AC29" s="55"/>
    </row>
    <row r="30" spans="1:29" ht="15.6">
      <c r="A30" s="58" t="s">
        <v>156</v>
      </c>
      <c r="B30" s="38"/>
      <c r="C30" s="38" t="s">
        <v>35</v>
      </c>
      <c r="D30" s="8" t="s">
        <v>1</v>
      </c>
      <c r="E30" s="59">
        <v>1738.0081300810164</v>
      </c>
      <c r="F30" s="6"/>
      <c r="G30" s="55"/>
      <c r="H30" s="6"/>
      <c r="I30" s="55"/>
      <c r="J30" s="6"/>
      <c r="K30" s="55"/>
      <c r="L30" s="6"/>
      <c r="M30" s="55"/>
      <c r="N30" s="6"/>
      <c r="O30" s="55"/>
      <c r="P30" s="6"/>
      <c r="Q30" s="55"/>
      <c r="R30" s="6"/>
      <c r="S30" s="55"/>
      <c r="T30" s="6"/>
      <c r="U30" s="55"/>
      <c r="V30" s="6"/>
      <c r="W30" s="55"/>
      <c r="X30" s="6"/>
      <c r="Y30" s="55"/>
      <c r="Z30" s="6"/>
      <c r="AA30" s="55"/>
      <c r="AB30" s="6"/>
      <c r="AC30" s="55"/>
    </row>
    <row r="31" spans="1:29" ht="15.6">
      <c r="A31" s="14" t="s">
        <v>418</v>
      </c>
      <c r="B31" s="38"/>
      <c r="C31" s="38">
        <v>1</v>
      </c>
      <c r="D31" s="8" t="s">
        <v>3</v>
      </c>
      <c r="E31" s="59">
        <v>1800</v>
      </c>
      <c r="F31" s="6"/>
      <c r="G31" s="55"/>
      <c r="H31" s="6"/>
      <c r="I31" s="55"/>
      <c r="J31" s="6"/>
      <c r="K31" s="55"/>
      <c r="L31" s="6"/>
      <c r="M31" s="55"/>
      <c r="N31" s="6"/>
      <c r="O31" s="55"/>
      <c r="P31" s="6"/>
      <c r="Q31" s="55"/>
      <c r="R31" s="6"/>
      <c r="S31" s="55"/>
      <c r="T31" s="6"/>
      <c r="U31" s="55"/>
      <c r="V31" s="6"/>
      <c r="W31" s="55"/>
      <c r="X31" s="6"/>
      <c r="Y31" s="55"/>
      <c r="Z31" s="6"/>
      <c r="AA31" s="55"/>
      <c r="AB31" s="6"/>
      <c r="AC31" s="55"/>
    </row>
    <row r="32" spans="1:29" ht="15.6">
      <c r="A32" s="58" t="s">
        <v>1159</v>
      </c>
      <c r="B32" s="38"/>
      <c r="C32" s="38"/>
      <c r="D32" s="8" t="s">
        <v>1</v>
      </c>
      <c r="E32" s="59">
        <v>1435.2993648590184</v>
      </c>
      <c r="F32" s="6"/>
      <c r="G32" s="55"/>
      <c r="H32" s="6"/>
      <c r="I32" s="55"/>
      <c r="J32" s="6"/>
      <c r="K32" s="55"/>
      <c r="L32" s="6"/>
      <c r="M32" s="55"/>
      <c r="N32" s="6"/>
      <c r="O32" s="55"/>
      <c r="P32" s="6"/>
      <c r="Q32" s="55"/>
      <c r="R32" s="6"/>
      <c r="S32" s="55"/>
      <c r="T32" s="6"/>
      <c r="U32" s="55"/>
      <c r="V32" s="6"/>
      <c r="W32" s="55"/>
      <c r="X32" s="6"/>
      <c r="Y32" s="55"/>
      <c r="Z32" s="6"/>
      <c r="AA32" s="55"/>
      <c r="AB32" s="6"/>
      <c r="AC32" s="55"/>
    </row>
    <row r="33" spans="1:29" ht="15.6">
      <c r="A33" s="14" t="s">
        <v>415</v>
      </c>
      <c r="B33" s="38"/>
      <c r="C33" s="38">
        <v>4</v>
      </c>
      <c r="D33" s="8" t="s">
        <v>1</v>
      </c>
      <c r="E33" s="59">
        <v>1200</v>
      </c>
      <c r="F33" s="6"/>
      <c r="G33" s="55"/>
      <c r="H33" s="6"/>
      <c r="I33" s="55"/>
      <c r="J33" s="6"/>
      <c r="K33" s="55"/>
      <c r="L33" s="6"/>
      <c r="M33" s="55"/>
      <c r="N33" s="6"/>
      <c r="O33" s="55"/>
      <c r="P33" s="6"/>
      <c r="Q33" s="55"/>
      <c r="R33" s="6"/>
      <c r="S33" s="55"/>
      <c r="T33" s="6"/>
      <c r="U33" s="55"/>
      <c r="V33" s="6"/>
      <c r="W33" s="55"/>
      <c r="X33" s="6"/>
      <c r="Y33" s="55"/>
      <c r="Z33" s="6"/>
      <c r="AA33" s="55"/>
      <c r="AB33" s="6"/>
      <c r="AC33" s="55"/>
    </row>
    <row r="34" spans="1:29" ht="15.6">
      <c r="A34" s="58" t="s">
        <v>933</v>
      </c>
      <c r="B34" s="38"/>
      <c r="C34" s="38"/>
      <c r="D34" s="8" t="s">
        <v>1</v>
      </c>
      <c r="E34" s="59">
        <v>1387.4963707437564</v>
      </c>
      <c r="F34" s="6"/>
      <c r="G34" s="55"/>
      <c r="H34" s="6"/>
      <c r="I34" s="55"/>
      <c r="J34" s="6"/>
      <c r="K34" s="55"/>
      <c r="L34" s="6"/>
      <c r="M34" s="55"/>
      <c r="N34" s="6"/>
      <c r="O34" s="55"/>
      <c r="P34" s="6"/>
      <c r="Q34" s="55"/>
      <c r="R34" s="6"/>
      <c r="S34" s="55"/>
      <c r="T34" s="6"/>
      <c r="U34" s="55"/>
      <c r="V34" s="6"/>
      <c r="W34" s="55"/>
      <c r="X34" s="6"/>
      <c r="Y34" s="55"/>
      <c r="Z34" s="6"/>
      <c r="AA34" s="55"/>
      <c r="AB34" s="6"/>
      <c r="AC34" s="55"/>
    </row>
    <row r="35" spans="1:29" ht="15.6">
      <c r="A35" s="58" t="s">
        <v>581</v>
      </c>
      <c r="B35" s="38"/>
      <c r="C35" s="38"/>
      <c r="D35" s="8" t="s">
        <v>1</v>
      </c>
      <c r="E35" s="59">
        <v>1494</v>
      </c>
      <c r="F35" s="6"/>
      <c r="G35" s="55"/>
      <c r="H35" s="6"/>
      <c r="I35" s="55"/>
      <c r="J35" s="6"/>
      <c r="K35" s="55"/>
      <c r="L35" s="6"/>
      <c r="M35" s="55"/>
      <c r="N35" s="6"/>
      <c r="O35" s="55"/>
      <c r="P35" s="6"/>
      <c r="Q35" s="55"/>
      <c r="R35" s="6"/>
      <c r="S35" s="55"/>
      <c r="T35" s="6"/>
      <c r="U35" s="55"/>
      <c r="V35" s="6"/>
      <c r="W35" s="55"/>
      <c r="X35" s="6"/>
      <c r="Y35" s="55"/>
      <c r="Z35" s="6"/>
      <c r="AA35" s="55"/>
      <c r="AB35" s="6"/>
      <c r="AC35" s="55"/>
    </row>
    <row r="36" spans="1:29" ht="15.6">
      <c r="A36" s="58" t="s">
        <v>1026</v>
      </c>
      <c r="B36" s="38"/>
      <c r="C36" s="38"/>
      <c r="D36" s="8" t="s">
        <v>1</v>
      </c>
      <c r="E36" s="59">
        <v>1346.6400174338396</v>
      </c>
      <c r="F36" s="6"/>
      <c r="G36" s="55"/>
      <c r="H36" s="6"/>
      <c r="I36" s="55"/>
      <c r="J36" s="6"/>
      <c r="K36" s="55"/>
      <c r="L36" s="6"/>
      <c r="M36" s="55"/>
      <c r="N36" s="6"/>
      <c r="O36" s="55"/>
      <c r="P36" s="6"/>
      <c r="Q36" s="55"/>
      <c r="R36" s="6"/>
      <c r="S36" s="55"/>
      <c r="T36" s="6"/>
      <c r="U36" s="55"/>
      <c r="V36" s="6"/>
      <c r="W36" s="55"/>
      <c r="X36" s="6"/>
      <c r="Y36" s="55"/>
      <c r="Z36" s="6"/>
      <c r="AA36" s="55"/>
      <c r="AB36" s="6"/>
      <c r="AC36" s="55"/>
    </row>
    <row r="37" spans="1:29" ht="15.6">
      <c r="A37" s="58" t="s">
        <v>69</v>
      </c>
      <c r="B37" s="38"/>
      <c r="C37" s="38">
        <v>1</v>
      </c>
      <c r="D37" s="8" t="s">
        <v>3</v>
      </c>
      <c r="E37" s="59">
        <v>1800</v>
      </c>
      <c r="F37" s="6"/>
      <c r="G37" s="55"/>
      <c r="H37" s="6"/>
      <c r="I37" s="55"/>
      <c r="J37" s="6"/>
      <c r="K37" s="55"/>
      <c r="L37" s="6"/>
      <c r="M37" s="55"/>
      <c r="N37" s="6"/>
      <c r="O37" s="55"/>
      <c r="P37" s="6"/>
      <c r="Q37" s="55"/>
      <c r="R37" s="6"/>
      <c r="S37" s="55"/>
      <c r="T37" s="6"/>
      <c r="U37" s="55"/>
      <c r="V37" s="6"/>
      <c r="W37" s="55"/>
      <c r="X37" s="6"/>
      <c r="Y37" s="55"/>
      <c r="Z37" s="6"/>
      <c r="AA37" s="55"/>
      <c r="AB37" s="6"/>
      <c r="AC37" s="55"/>
    </row>
    <row r="38" spans="1:29" ht="15.6">
      <c r="A38" s="58" t="s">
        <v>433</v>
      </c>
      <c r="B38" s="38"/>
      <c r="C38" s="38">
        <v>2</v>
      </c>
      <c r="D38" s="8" t="s">
        <v>34</v>
      </c>
      <c r="E38" s="59">
        <v>1606.7821982629243</v>
      </c>
      <c r="F38" s="6"/>
      <c r="G38" s="55"/>
      <c r="H38" s="6"/>
      <c r="I38" s="55"/>
      <c r="J38" s="6"/>
      <c r="K38" s="55"/>
      <c r="L38" s="6"/>
      <c r="M38" s="55"/>
      <c r="N38" s="6"/>
      <c r="O38" s="55"/>
      <c r="P38" s="6"/>
      <c r="Q38" s="55"/>
      <c r="R38" s="6"/>
      <c r="S38" s="55"/>
      <c r="T38" s="6"/>
      <c r="U38" s="55"/>
      <c r="V38" s="6"/>
      <c r="W38" s="55"/>
      <c r="X38" s="6"/>
      <c r="Y38" s="55"/>
      <c r="Z38" s="6"/>
      <c r="AA38" s="55"/>
      <c r="AB38" s="6"/>
      <c r="AC38" s="55"/>
    </row>
    <row r="39" spans="1:29" ht="15.6">
      <c r="A39" s="58" t="s">
        <v>713</v>
      </c>
      <c r="B39" s="38"/>
      <c r="C39" s="38"/>
      <c r="D39" s="8" t="s">
        <v>1</v>
      </c>
      <c r="E39" s="59">
        <v>1586.1469722125232</v>
      </c>
      <c r="F39" s="6"/>
      <c r="G39" s="55"/>
      <c r="H39" s="6"/>
      <c r="I39" s="55"/>
      <c r="J39" s="6"/>
      <c r="K39" s="55"/>
      <c r="L39" s="6"/>
      <c r="M39" s="55"/>
      <c r="N39" s="6"/>
      <c r="O39" s="55"/>
      <c r="P39" s="6"/>
      <c r="Q39" s="55"/>
      <c r="R39" s="6"/>
      <c r="S39" s="55"/>
      <c r="T39" s="6"/>
      <c r="U39" s="55"/>
      <c r="V39" s="6"/>
      <c r="W39" s="55"/>
      <c r="X39" s="6"/>
      <c r="Y39" s="55"/>
      <c r="Z39" s="6"/>
      <c r="AA39" s="55"/>
      <c r="AB39" s="6"/>
      <c r="AC39" s="55"/>
    </row>
    <row r="40" spans="1:29" ht="15.6">
      <c r="A40" s="14" t="s">
        <v>681</v>
      </c>
      <c r="B40" s="38"/>
      <c r="C40" s="38"/>
      <c r="D40" s="8" t="s">
        <v>34</v>
      </c>
      <c r="E40" s="59">
        <v>1180.8805071991731</v>
      </c>
      <c r="F40" s="6"/>
      <c r="G40" s="55"/>
      <c r="H40" s="6"/>
      <c r="I40" s="55"/>
      <c r="J40" s="6"/>
      <c r="K40" s="55"/>
      <c r="L40" s="6"/>
      <c r="M40" s="55"/>
      <c r="N40" s="6"/>
      <c r="O40" s="55"/>
      <c r="P40" s="6"/>
      <c r="Q40" s="55"/>
      <c r="R40" s="6"/>
      <c r="S40" s="55"/>
      <c r="T40" s="6"/>
      <c r="U40" s="55"/>
      <c r="V40" s="6"/>
      <c r="W40" s="55"/>
      <c r="X40" s="6"/>
      <c r="Y40" s="55"/>
      <c r="Z40" s="6"/>
      <c r="AA40" s="55"/>
      <c r="AB40" s="6"/>
      <c r="AC40" s="55"/>
    </row>
    <row r="41" spans="1:29" ht="15.6">
      <c r="A41" s="58" t="s">
        <v>934</v>
      </c>
      <c r="B41" s="38"/>
      <c r="C41" s="38"/>
      <c r="D41" s="8" t="s">
        <v>1</v>
      </c>
      <c r="E41" s="59">
        <v>1452.4801897025841</v>
      </c>
      <c r="F41" s="6"/>
      <c r="G41" s="55"/>
      <c r="H41" s="6"/>
      <c r="I41" s="55"/>
      <c r="J41" s="6"/>
      <c r="K41" s="55"/>
      <c r="L41" s="6"/>
      <c r="M41" s="55"/>
      <c r="N41" s="6"/>
      <c r="O41" s="55"/>
      <c r="P41" s="6"/>
      <c r="Q41" s="55"/>
      <c r="R41" s="6"/>
      <c r="S41" s="55"/>
      <c r="T41" s="6"/>
      <c r="U41" s="55"/>
      <c r="V41" s="6"/>
      <c r="W41" s="55"/>
      <c r="X41" s="6"/>
      <c r="Y41" s="55"/>
      <c r="Z41" s="6"/>
      <c r="AA41" s="55"/>
      <c r="AB41" s="6"/>
      <c r="AC41" s="55"/>
    </row>
    <row r="42" spans="1:29" ht="15.6">
      <c r="A42" s="58" t="s">
        <v>935</v>
      </c>
      <c r="B42" s="38"/>
      <c r="C42" s="38"/>
      <c r="D42" s="8" t="s">
        <v>1</v>
      </c>
      <c r="E42" s="59">
        <v>1382.0202370639577</v>
      </c>
      <c r="F42" s="6"/>
      <c r="G42" s="55"/>
      <c r="H42" s="6">
        <v>130</v>
      </c>
      <c r="I42" s="55">
        <f>((($H$2+2)*($H$2+4)*($H$2+2-2*H42))/(2*($H$2+2*H42)*($H$2+4*H42))+(($H$2+1)-H42+1))*$H$1</f>
        <v>11.732076778001808</v>
      </c>
      <c r="J42" s="6"/>
      <c r="K42" s="55"/>
      <c r="L42" s="6"/>
      <c r="M42" s="55"/>
      <c r="N42" s="6"/>
      <c r="O42" s="55"/>
      <c r="P42" s="6"/>
      <c r="Q42" s="55"/>
      <c r="R42" s="6"/>
      <c r="S42" s="55"/>
      <c r="T42" s="6"/>
      <c r="U42" s="55"/>
      <c r="V42" s="6"/>
      <c r="W42" s="55"/>
      <c r="X42" s="6"/>
      <c r="Y42" s="55"/>
      <c r="Z42" s="6"/>
      <c r="AA42" s="55"/>
      <c r="AB42" s="6"/>
      <c r="AC42" s="55"/>
    </row>
    <row r="43" spans="1:29" ht="15.6">
      <c r="A43" s="14" t="s">
        <v>799</v>
      </c>
      <c r="B43" s="38"/>
      <c r="C43" s="38"/>
      <c r="D43" s="8" t="s">
        <v>3</v>
      </c>
      <c r="E43" s="59">
        <v>1241</v>
      </c>
      <c r="F43" s="6"/>
      <c r="G43" s="55"/>
      <c r="H43" s="6"/>
      <c r="I43" s="55"/>
      <c r="J43" s="6"/>
      <c r="K43" s="55"/>
      <c r="L43" s="6"/>
      <c r="M43" s="55"/>
      <c r="N43" s="6"/>
      <c r="O43" s="55"/>
      <c r="P43" s="6"/>
      <c r="Q43" s="55"/>
      <c r="R43" s="6"/>
      <c r="S43" s="55"/>
      <c r="T43" s="6"/>
      <c r="U43" s="55"/>
      <c r="V43" s="6"/>
      <c r="W43" s="55"/>
      <c r="X43" s="6"/>
      <c r="Y43" s="55"/>
      <c r="Z43" s="6"/>
      <c r="AA43" s="55"/>
      <c r="AB43" s="6"/>
      <c r="AC43" s="55"/>
    </row>
    <row r="44" spans="1:29" ht="15.6">
      <c r="A44" s="14" t="s">
        <v>708</v>
      </c>
      <c r="B44" s="38" t="s">
        <v>105</v>
      </c>
      <c r="C44" s="38" t="s">
        <v>35</v>
      </c>
      <c r="D44" s="8" t="s">
        <v>1</v>
      </c>
      <c r="E44" s="59">
        <v>1617.3055622280854</v>
      </c>
      <c r="F44" s="6"/>
      <c r="G44" s="55"/>
      <c r="H44" s="6">
        <v>56</v>
      </c>
      <c r="I44" s="55">
        <f>((($H$2+2)*($H$2+4)*($H$2+2-2*H44))/(2*($H$2+2*H44)*($H$2+4*H44))+(($H$2+1)-H44+1))*$H$1</f>
        <v>46.814481542022044</v>
      </c>
      <c r="J44" s="6"/>
      <c r="K44" s="55"/>
      <c r="L44" s="6"/>
      <c r="M44" s="55"/>
      <c r="N44" s="6"/>
      <c r="O44" s="55"/>
      <c r="P44" s="6"/>
      <c r="Q44" s="55"/>
      <c r="R44" s="6"/>
      <c r="S44" s="55"/>
      <c r="T44" s="6"/>
      <c r="U44" s="55"/>
      <c r="V44" s="6"/>
      <c r="W44" s="55"/>
      <c r="X44" s="6"/>
      <c r="Y44" s="55"/>
      <c r="Z44" s="6"/>
      <c r="AA44" s="55"/>
      <c r="AB44" s="6"/>
      <c r="AC44" s="55"/>
    </row>
    <row r="45" spans="1:29" ht="15.6">
      <c r="A45" s="58" t="s">
        <v>344</v>
      </c>
      <c r="B45" s="38"/>
      <c r="C45" s="38">
        <v>2</v>
      </c>
      <c r="D45" s="8" t="s">
        <v>3</v>
      </c>
      <c r="E45" s="59">
        <v>1600</v>
      </c>
      <c r="F45" s="6"/>
      <c r="G45" s="55"/>
      <c r="H45" s="6"/>
      <c r="I45" s="55"/>
      <c r="J45" s="6"/>
      <c r="K45" s="55"/>
      <c r="L45" s="6"/>
      <c r="M45" s="55"/>
      <c r="N45" s="6"/>
      <c r="O45" s="55"/>
      <c r="P45" s="6"/>
      <c r="Q45" s="55"/>
      <c r="R45" s="6"/>
      <c r="S45" s="55"/>
      <c r="T45" s="6"/>
      <c r="U45" s="55"/>
      <c r="V45" s="6"/>
      <c r="W45" s="55"/>
      <c r="X45" s="6"/>
      <c r="Y45" s="55"/>
      <c r="Z45" s="6"/>
      <c r="AA45" s="55"/>
      <c r="AB45" s="6"/>
      <c r="AC45" s="55"/>
    </row>
    <row r="46" spans="1:29" ht="15.6">
      <c r="A46" s="58" t="s">
        <v>458</v>
      </c>
      <c r="B46" s="38" t="s">
        <v>194</v>
      </c>
      <c r="C46" s="38" t="s">
        <v>35</v>
      </c>
      <c r="D46" s="8" t="s">
        <v>1</v>
      </c>
      <c r="E46" s="59">
        <v>1422.7362379185902</v>
      </c>
      <c r="F46" s="6"/>
      <c r="G46" s="55"/>
      <c r="H46" s="6"/>
      <c r="I46" s="55"/>
      <c r="J46" s="6"/>
      <c r="K46" s="55"/>
      <c r="L46" s="6"/>
      <c r="M46" s="55"/>
      <c r="N46" s="6"/>
      <c r="O46" s="55"/>
      <c r="P46" s="6"/>
      <c r="Q46" s="55"/>
      <c r="R46" s="6"/>
      <c r="S46" s="55"/>
      <c r="T46" s="6"/>
      <c r="U46" s="55"/>
      <c r="V46" s="6"/>
      <c r="W46" s="55"/>
      <c r="X46" s="6"/>
      <c r="Y46" s="55"/>
      <c r="Z46" s="6"/>
      <c r="AA46" s="55"/>
      <c r="AB46" s="6"/>
      <c r="AC46" s="55"/>
    </row>
    <row r="47" spans="1:29" ht="15.6">
      <c r="A47" s="14" t="s">
        <v>936</v>
      </c>
      <c r="B47" s="38"/>
      <c r="C47" s="38"/>
      <c r="D47" s="8" t="s">
        <v>1</v>
      </c>
      <c r="E47" s="59">
        <v>1648.0679615062431</v>
      </c>
      <c r="F47" s="6"/>
      <c r="G47" s="55"/>
      <c r="H47" s="6">
        <v>33</v>
      </c>
      <c r="I47" s="55">
        <f>((($H$2+2)*($H$2+4)*($H$2+2-2*H47))/(2*($H$2+2*H47)*($H$2+4*H47))+(($H$2+1)-H47+1))*$H$1</f>
        <v>61.695631464417865</v>
      </c>
      <c r="J47" s="6"/>
      <c r="K47" s="55"/>
      <c r="L47" s="6"/>
      <c r="M47" s="55"/>
      <c r="N47" s="6"/>
      <c r="O47" s="55"/>
      <c r="P47" s="6"/>
      <c r="Q47" s="55"/>
      <c r="R47" s="6"/>
      <c r="S47" s="55"/>
      <c r="T47" s="6"/>
      <c r="U47" s="55"/>
      <c r="V47" s="6"/>
      <c r="W47" s="55"/>
      <c r="X47" s="6"/>
      <c r="Y47" s="55"/>
      <c r="Z47" s="6"/>
      <c r="AA47" s="55"/>
      <c r="AB47" s="6"/>
      <c r="AC47" s="55"/>
    </row>
    <row r="48" spans="1:29" ht="15.6">
      <c r="A48" s="14" t="s">
        <v>888</v>
      </c>
      <c r="B48" s="38" t="s">
        <v>194</v>
      </c>
      <c r="C48" s="38" t="s">
        <v>36</v>
      </c>
      <c r="D48" s="8" t="s">
        <v>1</v>
      </c>
      <c r="E48" s="59">
        <v>1900</v>
      </c>
      <c r="F48" s="6"/>
      <c r="G48" s="55"/>
      <c r="H48" s="6"/>
      <c r="I48" s="55"/>
      <c r="J48" s="6"/>
      <c r="K48" s="55"/>
      <c r="L48" s="6"/>
      <c r="M48" s="55"/>
      <c r="N48" s="6"/>
      <c r="O48" s="55"/>
      <c r="P48" s="6"/>
      <c r="Q48" s="55"/>
      <c r="R48" s="6"/>
      <c r="S48" s="55"/>
      <c r="T48" s="6"/>
      <c r="U48" s="55"/>
      <c r="V48" s="6"/>
      <c r="W48" s="55"/>
      <c r="X48" s="6"/>
      <c r="Y48" s="55"/>
      <c r="Z48" s="6"/>
      <c r="AA48" s="55"/>
      <c r="AB48" s="6"/>
      <c r="AC48" s="55"/>
    </row>
    <row r="49" spans="1:29" ht="15.6">
      <c r="A49" s="14" t="s">
        <v>82</v>
      </c>
      <c r="B49" s="38"/>
      <c r="C49" s="38">
        <v>2</v>
      </c>
      <c r="D49" s="8" t="s">
        <v>1</v>
      </c>
      <c r="E49" s="59">
        <v>1600</v>
      </c>
      <c r="F49" s="6"/>
      <c r="G49" s="55"/>
      <c r="H49" s="6"/>
      <c r="I49" s="55"/>
      <c r="J49" s="6"/>
      <c r="K49" s="55"/>
      <c r="L49" s="6"/>
      <c r="M49" s="55"/>
      <c r="N49" s="6"/>
      <c r="O49" s="55"/>
      <c r="P49" s="6"/>
      <c r="Q49" s="55"/>
      <c r="R49" s="6"/>
      <c r="S49" s="55"/>
      <c r="T49" s="6"/>
      <c r="U49" s="55"/>
      <c r="V49" s="6"/>
      <c r="W49" s="55"/>
      <c r="X49" s="6"/>
      <c r="Y49" s="55"/>
      <c r="Z49" s="6"/>
      <c r="AA49" s="55"/>
      <c r="AB49" s="6"/>
      <c r="AC49" s="55"/>
    </row>
    <row r="50" spans="1:29" ht="15.6">
      <c r="A50" s="58" t="s">
        <v>654</v>
      </c>
      <c r="B50" s="38"/>
      <c r="C50" s="38"/>
      <c r="D50" s="8" t="s">
        <v>360</v>
      </c>
      <c r="E50" s="59">
        <v>1487.0790987485525</v>
      </c>
      <c r="F50" s="6"/>
      <c r="G50" s="55"/>
      <c r="H50" s="6"/>
      <c r="I50" s="55"/>
      <c r="J50" s="6"/>
      <c r="K50" s="55"/>
      <c r="L50" s="6"/>
      <c r="M50" s="55"/>
      <c r="N50" s="6"/>
      <c r="O50" s="55"/>
      <c r="P50" s="6"/>
      <c r="Q50" s="55"/>
      <c r="R50" s="6"/>
      <c r="S50" s="55"/>
      <c r="T50" s="6"/>
      <c r="U50" s="55"/>
      <c r="V50" s="6"/>
      <c r="W50" s="55"/>
      <c r="X50" s="6"/>
      <c r="Y50" s="55"/>
      <c r="Z50" s="6"/>
      <c r="AA50" s="55"/>
      <c r="AB50" s="6"/>
      <c r="AC50" s="55"/>
    </row>
    <row r="51" spans="1:29" ht="15.6">
      <c r="A51" s="14" t="s">
        <v>655</v>
      </c>
      <c r="B51" s="38"/>
      <c r="C51" s="38">
        <v>2</v>
      </c>
      <c r="D51" s="8" t="s">
        <v>360</v>
      </c>
      <c r="E51" s="59">
        <v>1473.4245877144135</v>
      </c>
      <c r="F51" s="6"/>
      <c r="G51" s="55"/>
      <c r="H51" s="6"/>
      <c r="I51" s="55"/>
      <c r="J51" s="6"/>
      <c r="K51" s="55"/>
      <c r="L51" s="6"/>
      <c r="M51" s="55"/>
      <c r="N51" s="6"/>
      <c r="O51" s="55"/>
      <c r="P51" s="6"/>
      <c r="Q51" s="55"/>
      <c r="R51" s="6"/>
      <c r="S51" s="55"/>
      <c r="T51" s="6"/>
      <c r="U51" s="55"/>
      <c r="V51" s="6"/>
      <c r="W51" s="55"/>
      <c r="X51" s="6"/>
      <c r="Y51" s="55"/>
      <c r="Z51" s="6"/>
      <c r="AA51" s="55"/>
      <c r="AB51" s="6"/>
      <c r="AC51" s="55"/>
    </row>
    <row r="52" spans="1:29" ht="15.6">
      <c r="A52" s="14" t="s">
        <v>750</v>
      </c>
      <c r="B52" s="38"/>
      <c r="C52" s="38"/>
      <c r="D52" s="8" t="s">
        <v>34</v>
      </c>
      <c r="E52" s="59">
        <v>1663.4481434315871</v>
      </c>
      <c r="F52" s="6"/>
      <c r="G52" s="55"/>
      <c r="H52" s="6"/>
      <c r="I52" s="55"/>
      <c r="J52" s="6"/>
      <c r="K52" s="55"/>
      <c r="L52" s="6"/>
      <c r="M52" s="55"/>
      <c r="N52" s="6"/>
      <c r="O52" s="55"/>
      <c r="P52" s="6"/>
      <c r="Q52" s="55"/>
      <c r="R52" s="6"/>
      <c r="S52" s="55"/>
      <c r="T52" s="6"/>
      <c r="U52" s="55"/>
      <c r="V52" s="6"/>
      <c r="W52" s="55"/>
      <c r="X52" s="6"/>
      <c r="Y52" s="55"/>
      <c r="Z52" s="6"/>
      <c r="AA52" s="55"/>
      <c r="AB52" s="6"/>
      <c r="AC52" s="55"/>
    </row>
    <row r="53" spans="1:29" ht="15.6">
      <c r="A53" s="58" t="s">
        <v>1220</v>
      </c>
      <c r="B53" s="38"/>
      <c r="C53" s="38"/>
      <c r="D53" s="8" t="s">
        <v>1</v>
      </c>
      <c r="E53" s="59">
        <v>1357.5196113336792</v>
      </c>
      <c r="F53" s="6"/>
      <c r="G53" s="55"/>
      <c r="H53" s="6"/>
      <c r="I53" s="55"/>
      <c r="J53" s="6"/>
      <c r="K53" s="55"/>
      <c r="L53" s="6"/>
      <c r="M53" s="55"/>
      <c r="N53" s="6"/>
      <c r="O53" s="55"/>
      <c r="P53" s="6"/>
      <c r="Q53" s="55"/>
      <c r="R53" s="6"/>
      <c r="S53" s="55"/>
      <c r="T53" s="6"/>
      <c r="U53" s="55"/>
      <c r="V53" s="6"/>
      <c r="W53" s="55"/>
      <c r="X53" s="6"/>
      <c r="Y53" s="55"/>
      <c r="Z53" s="6"/>
      <c r="AA53" s="55"/>
      <c r="AB53" s="6"/>
      <c r="AC53" s="55"/>
    </row>
    <row r="54" spans="1:29" ht="15.6">
      <c r="A54" s="58" t="s">
        <v>391</v>
      </c>
      <c r="B54" s="38"/>
      <c r="C54" s="38">
        <v>3</v>
      </c>
      <c r="D54" s="8" t="s">
        <v>360</v>
      </c>
      <c r="E54" s="59">
        <v>1400.8108476230389</v>
      </c>
      <c r="F54" s="6"/>
      <c r="G54" s="55"/>
      <c r="H54" s="6"/>
      <c r="I54" s="55"/>
      <c r="J54" s="6"/>
      <c r="K54" s="55"/>
      <c r="L54" s="6"/>
      <c r="M54" s="55"/>
      <c r="N54" s="6"/>
      <c r="O54" s="55"/>
      <c r="P54" s="6"/>
      <c r="Q54" s="55"/>
      <c r="R54" s="6"/>
      <c r="S54" s="55"/>
      <c r="T54" s="6"/>
      <c r="U54" s="55"/>
      <c r="V54" s="6"/>
      <c r="W54" s="55"/>
      <c r="X54" s="6"/>
      <c r="Y54" s="55"/>
      <c r="Z54" s="6"/>
      <c r="AA54" s="55"/>
      <c r="AB54" s="6"/>
      <c r="AC54" s="55"/>
    </row>
    <row r="55" spans="1:29" ht="15.6">
      <c r="A55" s="14" t="s">
        <v>968</v>
      </c>
      <c r="B55" s="38"/>
      <c r="C55" s="38"/>
      <c r="D55" s="8" t="s">
        <v>3</v>
      </c>
      <c r="E55" s="59">
        <v>1402.476203047871</v>
      </c>
      <c r="F55" s="6"/>
      <c r="G55" s="55"/>
      <c r="H55" s="6"/>
      <c r="I55" s="55"/>
      <c r="J55" s="6"/>
      <c r="K55" s="55"/>
      <c r="L55" s="6"/>
      <c r="M55" s="55"/>
      <c r="N55" s="6"/>
      <c r="O55" s="55"/>
      <c r="P55" s="6"/>
      <c r="Q55" s="55"/>
      <c r="R55" s="6"/>
      <c r="S55" s="55"/>
      <c r="T55" s="6"/>
      <c r="U55" s="55"/>
      <c r="V55" s="6"/>
      <c r="W55" s="55"/>
      <c r="X55" s="6"/>
      <c r="Y55" s="55"/>
      <c r="Z55" s="6"/>
      <c r="AA55" s="55"/>
      <c r="AB55" s="6"/>
      <c r="AC55" s="55"/>
    </row>
    <row r="56" spans="1:29" ht="15.6">
      <c r="A56" s="14" t="s">
        <v>993</v>
      </c>
      <c r="B56" s="38"/>
      <c r="C56" s="38"/>
      <c r="D56" s="8" t="s">
        <v>1</v>
      </c>
      <c r="E56" s="59">
        <v>1311</v>
      </c>
      <c r="F56" s="6"/>
      <c r="G56" s="55"/>
      <c r="H56" s="6"/>
      <c r="I56" s="55"/>
      <c r="J56" s="6"/>
      <c r="K56" s="55"/>
      <c r="L56" s="6"/>
      <c r="M56" s="55"/>
      <c r="N56" s="6"/>
      <c r="O56" s="55"/>
      <c r="P56" s="6"/>
      <c r="Q56" s="55"/>
      <c r="R56" s="6"/>
      <c r="S56" s="55"/>
      <c r="T56" s="6"/>
      <c r="U56" s="55"/>
      <c r="V56" s="6"/>
      <c r="W56" s="55"/>
      <c r="X56" s="6"/>
      <c r="Y56" s="55"/>
      <c r="Z56" s="6"/>
      <c r="AA56" s="55"/>
      <c r="AB56" s="6"/>
      <c r="AC56" s="55"/>
    </row>
    <row r="57" spans="1:29" ht="15.6">
      <c r="A57" s="14" t="s">
        <v>994</v>
      </c>
      <c r="B57" s="38"/>
      <c r="C57" s="38"/>
      <c r="D57" s="8" t="s">
        <v>1</v>
      </c>
      <c r="E57" s="59">
        <v>1564.6313092208111</v>
      </c>
      <c r="F57" s="6"/>
      <c r="G57" s="55"/>
      <c r="H57" s="6">
        <v>19</v>
      </c>
      <c r="I57" s="55">
        <f>((($H$2+2)*($H$2+4)*($H$2+2-2*H57))/(2*($H$2+2*H57)*($H$2+4*H57))+(($H$2+1)-H57+1))*$H$1</f>
        <v>74.078771778768569</v>
      </c>
      <c r="J57" s="6"/>
      <c r="K57" s="55"/>
      <c r="L57" s="6"/>
      <c r="M57" s="55"/>
      <c r="N57" s="6"/>
      <c r="O57" s="55"/>
      <c r="P57" s="6"/>
      <c r="Q57" s="55"/>
      <c r="R57" s="6"/>
      <c r="S57" s="55"/>
      <c r="T57" s="6"/>
      <c r="U57" s="55"/>
      <c r="V57" s="6"/>
      <c r="W57" s="55"/>
      <c r="X57" s="6"/>
      <c r="Y57" s="55"/>
      <c r="Z57" s="6"/>
      <c r="AA57" s="55"/>
      <c r="AB57" s="6"/>
      <c r="AC57" s="55"/>
    </row>
    <row r="58" spans="1:29" ht="15.6">
      <c r="A58" s="58" t="s">
        <v>961</v>
      </c>
      <c r="B58" s="38"/>
      <c r="C58" s="38"/>
      <c r="D58" s="8" t="s">
        <v>1</v>
      </c>
      <c r="E58" s="59">
        <v>1492.3145528696734</v>
      </c>
      <c r="F58" s="6"/>
      <c r="G58" s="55"/>
      <c r="H58" s="6">
        <v>73</v>
      </c>
      <c r="I58" s="55">
        <f>((($H$2+2)*($H$2+4)*($H$2+2-2*H58))/(2*($H$2+2*H58)*($H$2+4*H58))+(($H$2+1)-H58+1))*$H$1</f>
        <v>37.79126541237892</v>
      </c>
      <c r="J58" s="6"/>
      <c r="K58" s="55"/>
      <c r="L58" s="6"/>
      <c r="M58" s="55"/>
      <c r="N58" s="6"/>
      <c r="O58" s="55"/>
      <c r="P58" s="6"/>
      <c r="Q58" s="55"/>
      <c r="R58" s="6"/>
      <c r="S58" s="55"/>
      <c r="T58" s="6"/>
      <c r="U58" s="55"/>
      <c r="V58" s="6"/>
      <c r="W58" s="55"/>
      <c r="X58" s="6"/>
      <c r="Y58" s="55"/>
      <c r="Z58" s="6"/>
      <c r="AA58" s="55"/>
      <c r="AB58" s="6"/>
      <c r="AC58" s="55"/>
    </row>
    <row r="59" spans="1:29" ht="15.6">
      <c r="A59" s="58" t="s">
        <v>123</v>
      </c>
      <c r="B59" s="38"/>
      <c r="C59" s="38">
        <v>1</v>
      </c>
      <c r="D59" s="8" t="s">
        <v>34</v>
      </c>
      <c r="E59" s="59">
        <v>1558</v>
      </c>
      <c r="F59" s="6"/>
      <c r="G59" s="55"/>
      <c r="H59" s="6"/>
      <c r="I59" s="55"/>
      <c r="J59" s="6"/>
      <c r="K59" s="55"/>
      <c r="L59" s="6"/>
      <c r="M59" s="55"/>
      <c r="N59" s="6"/>
      <c r="O59" s="55"/>
      <c r="P59" s="6"/>
      <c r="Q59" s="55"/>
      <c r="R59" s="6"/>
      <c r="S59" s="55"/>
      <c r="T59" s="6"/>
      <c r="U59" s="55"/>
      <c r="V59" s="6"/>
      <c r="W59" s="55"/>
      <c r="X59" s="6"/>
      <c r="Y59" s="55"/>
      <c r="Z59" s="6"/>
      <c r="AA59" s="55"/>
      <c r="AB59" s="6"/>
      <c r="AC59" s="55"/>
    </row>
    <row r="60" spans="1:29" ht="15.6">
      <c r="A60" s="14" t="s">
        <v>41</v>
      </c>
      <c r="B60" s="38"/>
      <c r="C60" s="38">
        <v>4</v>
      </c>
      <c r="D60" s="8" t="s">
        <v>1</v>
      </c>
      <c r="E60" s="59">
        <v>1200</v>
      </c>
      <c r="F60" s="6"/>
      <c r="G60" s="55"/>
      <c r="H60" s="6"/>
      <c r="I60" s="55"/>
      <c r="J60" s="6"/>
      <c r="K60" s="55"/>
      <c r="L60" s="6"/>
      <c r="M60" s="55"/>
      <c r="N60" s="6"/>
      <c r="O60" s="55"/>
      <c r="P60" s="6"/>
      <c r="Q60" s="55"/>
      <c r="R60" s="6"/>
      <c r="S60" s="55"/>
      <c r="T60" s="6"/>
      <c r="U60" s="55"/>
      <c r="V60" s="6"/>
      <c r="W60" s="55"/>
      <c r="X60" s="6"/>
      <c r="Y60" s="55"/>
      <c r="Z60" s="6"/>
      <c r="AA60" s="55"/>
      <c r="AB60" s="6"/>
      <c r="AC60" s="55"/>
    </row>
    <row r="61" spans="1:29" ht="15.6">
      <c r="A61" s="58" t="s">
        <v>694</v>
      </c>
      <c r="B61" s="38" t="s">
        <v>105</v>
      </c>
      <c r="C61" s="38"/>
      <c r="D61" s="8" t="s">
        <v>1</v>
      </c>
      <c r="E61" s="59">
        <v>1812.8208182733667</v>
      </c>
      <c r="F61" s="6"/>
      <c r="G61" s="55"/>
      <c r="H61" s="6">
        <v>2</v>
      </c>
      <c r="I61" s="55">
        <f>((($H$2+2)*($H$2+4)*($H$2+2-2*H61))/(2*($H$2+2*H61)*($H$2+4*H61))+(($H$2+1)-H61+1))*$H$1</f>
        <v>98.011346306350262</v>
      </c>
      <c r="J61" s="6"/>
      <c r="K61" s="55"/>
      <c r="L61" s="6"/>
      <c r="M61" s="55"/>
      <c r="N61" s="6"/>
      <c r="O61" s="55"/>
      <c r="P61" s="6"/>
      <c r="Q61" s="55"/>
      <c r="R61" s="6"/>
      <c r="S61" s="55"/>
      <c r="T61" s="6"/>
      <c r="U61" s="55"/>
      <c r="V61" s="6"/>
      <c r="W61" s="55"/>
      <c r="X61" s="6"/>
      <c r="Y61" s="55"/>
      <c r="Z61" s="6"/>
      <c r="AA61" s="55"/>
      <c r="AB61" s="6"/>
      <c r="AC61" s="55"/>
    </row>
    <row r="62" spans="1:29" ht="15.6">
      <c r="A62" s="14" t="s">
        <v>152</v>
      </c>
      <c r="B62" s="38" t="s">
        <v>194</v>
      </c>
      <c r="C62" s="38" t="s">
        <v>35</v>
      </c>
      <c r="D62" s="8" t="s">
        <v>1</v>
      </c>
      <c r="E62" s="59">
        <v>1644.0054911962141</v>
      </c>
      <c r="F62" s="6">
        <v>3</v>
      </c>
      <c r="G62" s="55">
        <f>((($F$2+2)*($F$2+4)*($F$2+2-2*F62))/(2*($F$2+2*F62)*($F$2+4*F62))+(($F$2+1)-F62+1))*$F$1</f>
        <v>83.790399947070682</v>
      </c>
      <c r="H62" s="6">
        <v>65</v>
      </c>
      <c r="I62" s="55">
        <f>((($H$2+2)*($H$2+4)*($H$2+2-2*H62))/(2*($H$2+2*H62)*($H$2+4*H62))+(($H$2+1)-H62+1))*$H$1</f>
        <v>41.906089308033515</v>
      </c>
      <c r="J62" s="6"/>
      <c r="K62" s="55"/>
      <c r="L62" s="6"/>
      <c r="M62" s="55"/>
      <c r="N62" s="6"/>
      <c r="O62" s="55"/>
      <c r="P62" s="6"/>
      <c r="Q62" s="55"/>
      <c r="R62" s="6"/>
      <c r="S62" s="55"/>
      <c r="T62" s="6"/>
      <c r="U62" s="55"/>
      <c r="V62" s="6"/>
      <c r="W62" s="55"/>
      <c r="X62" s="6"/>
      <c r="Y62" s="55"/>
      <c r="Z62" s="6"/>
      <c r="AA62" s="55"/>
      <c r="AB62" s="6"/>
      <c r="AC62" s="55"/>
    </row>
    <row r="63" spans="1:29" ht="15.6">
      <c r="A63" s="58" t="s">
        <v>495</v>
      </c>
      <c r="B63" s="38"/>
      <c r="C63" s="38"/>
      <c r="D63" s="8" t="s">
        <v>1</v>
      </c>
      <c r="E63" s="59">
        <v>1723.8029731166271</v>
      </c>
      <c r="F63" s="6"/>
      <c r="G63" s="55"/>
      <c r="H63" s="6">
        <v>7</v>
      </c>
      <c r="I63" s="55">
        <f>((($H$2+2)*($H$2+4)*($H$2+2-2*H63))/(2*($H$2+2*H63)*($H$2+4*H63))+(($H$2+1)-H63+1))*$H$1</f>
        <v>89.311265399630642</v>
      </c>
      <c r="J63" s="6"/>
      <c r="K63" s="55"/>
      <c r="L63" s="6"/>
      <c r="M63" s="55"/>
      <c r="N63" s="6"/>
      <c r="O63" s="55"/>
      <c r="P63" s="6"/>
      <c r="Q63" s="55"/>
      <c r="R63" s="6"/>
      <c r="S63" s="55"/>
      <c r="T63" s="6"/>
      <c r="U63" s="55"/>
      <c r="V63" s="6"/>
      <c r="W63" s="55"/>
      <c r="X63" s="6"/>
      <c r="Y63" s="55"/>
      <c r="Z63" s="6"/>
      <c r="AA63" s="55"/>
      <c r="AB63" s="6"/>
      <c r="AC63" s="55"/>
    </row>
    <row r="64" spans="1:29" ht="15.6">
      <c r="A64" s="58" t="s">
        <v>1199</v>
      </c>
      <c r="B64" s="38"/>
      <c r="C64" s="38"/>
      <c r="D64" s="8" t="s">
        <v>1</v>
      </c>
      <c r="E64" s="59">
        <v>1253.8347657542674</v>
      </c>
      <c r="F64" s="6"/>
      <c r="G64" s="55"/>
      <c r="H64" s="6"/>
      <c r="I64" s="55"/>
      <c r="J64" s="6"/>
      <c r="K64" s="55"/>
      <c r="L64" s="6"/>
      <c r="M64" s="55"/>
      <c r="N64" s="6"/>
      <c r="O64" s="55"/>
      <c r="P64" s="6"/>
      <c r="Q64" s="55"/>
      <c r="R64" s="6"/>
      <c r="S64" s="55"/>
      <c r="T64" s="6"/>
      <c r="U64" s="55"/>
      <c r="V64" s="6"/>
      <c r="W64" s="55"/>
      <c r="X64" s="6"/>
      <c r="Y64" s="55"/>
      <c r="Z64" s="6"/>
      <c r="AA64" s="55"/>
      <c r="AB64" s="6"/>
      <c r="AC64" s="55"/>
    </row>
    <row r="65" spans="1:29" ht="15.6">
      <c r="A65" s="58" t="s">
        <v>995</v>
      </c>
      <c r="B65" s="38"/>
      <c r="C65" s="38"/>
      <c r="D65" s="8" t="s">
        <v>1</v>
      </c>
      <c r="E65" s="59">
        <v>1319.6388084726402</v>
      </c>
      <c r="F65" s="6"/>
      <c r="G65" s="55"/>
      <c r="H65" s="6"/>
      <c r="I65" s="55"/>
      <c r="J65" s="6"/>
      <c r="K65" s="55"/>
      <c r="L65" s="6"/>
      <c r="M65" s="55"/>
      <c r="N65" s="6"/>
      <c r="O65" s="55"/>
      <c r="P65" s="6"/>
      <c r="Q65" s="55"/>
      <c r="R65" s="6"/>
      <c r="S65" s="55"/>
      <c r="T65" s="6"/>
      <c r="U65" s="55"/>
      <c r="V65" s="6"/>
      <c r="W65" s="55"/>
      <c r="X65" s="6"/>
      <c r="Y65" s="55"/>
      <c r="Z65" s="6"/>
      <c r="AA65" s="55"/>
      <c r="AB65" s="6"/>
      <c r="AC65" s="55"/>
    </row>
    <row r="66" spans="1:29" ht="15.6">
      <c r="A66" s="58" t="s">
        <v>608</v>
      </c>
      <c r="B66" s="38"/>
      <c r="C66" s="38"/>
      <c r="D66" s="8" t="s">
        <v>26</v>
      </c>
      <c r="E66" s="59">
        <v>1386.841349106096</v>
      </c>
      <c r="F66" s="6"/>
      <c r="G66" s="55"/>
      <c r="H66" s="6"/>
      <c r="I66" s="55"/>
      <c r="J66" s="6"/>
      <c r="K66" s="55"/>
      <c r="L66" s="6"/>
      <c r="M66" s="55"/>
      <c r="N66" s="6"/>
      <c r="O66" s="55"/>
      <c r="P66" s="6"/>
      <c r="Q66" s="55"/>
      <c r="R66" s="6"/>
      <c r="S66" s="55"/>
      <c r="T66" s="6"/>
      <c r="U66" s="55"/>
      <c r="V66" s="6"/>
      <c r="W66" s="55"/>
      <c r="X66" s="6"/>
      <c r="Y66" s="55"/>
      <c r="Z66" s="6"/>
      <c r="AA66" s="55"/>
      <c r="AB66" s="6"/>
      <c r="AC66" s="55"/>
    </row>
    <row r="67" spans="1:29" ht="15.6">
      <c r="A67" s="14" t="s">
        <v>767</v>
      </c>
      <c r="B67" s="38"/>
      <c r="C67" s="38"/>
      <c r="D67" s="8" t="s">
        <v>360</v>
      </c>
      <c r="E67" s="59">
        <v>1358.8465170073657</v>
      </c>
      <c r="F67" s="6"/>
      <c r="G67" s="55"/>
      <c r="H67" s="6"/>
      <c r="I67" s="55"/>
      <c r="J67" s="6"/>
      <c r="K67" s="55"/>
      <c r="L67" s="6"/>
      <c r="M67" s="55"/>
      <c r="N67" s="6"/>
      <c r="O67" s="55"/>
      <c r="P67" s="6"/>
      <c r="Q67" s="55"/>
      <c r="R67" s="6"/>
      <c r="S67" s="55"/>
      <c r="T67" s="6"/>
      <c r="U67" s="55"/>
      <c r="V67" s="6"/>
      <c r="W67" s="55"/>
      <c r="X67" s="6"/>
      <c r="Y67" s="55"/>
      <c r="Z67" s="6"/>
      <c r="AA67" s="55"/>
      <c r="AB67" s="6"/>
      <c r="AC67" s="55"/>
    </row>
    <row r="68" spans="1:29" ht="15.6">
      <c r="A68" s="14" t="s">
        <v>774</v>
      </c>
      <c r="B68" s="38"/>
      <c r="C68" s="38"/>
      <c r="D68" s="8" t="s">
        <v>780</v>
      </c>
      <c r="E68" s="59">
        <v>1415.9880325722822</v>
      </c>
      <c r="F68" s="6"/>
      <c r="G68" s="55"/>
      <c r="H68" s="6"/>
      <c r="I68" s="55"/>
      <c r="J68" s="6"/>
      <c r="K68" s="55"/>
      <c r="L68" s="6"/>
      <c r="M68" s="55"/>
      <c r="N68" s="6"/>
      <c r="O68" s="55"/>
      <c r="P68" s="6"/>
      <c r="Q68" s="55"/>
      <c r="R68" s="6"/>
      <c r="S68" s="55"/>
      <c r="T68" s="6"/>
      <c r="U68" s="55"/>
      <c r="V68" s="6"/>
      <c r="W68" s="55"/>
      <c r="X68" s="6"/>
      <c r="Y68" s="55"/>
      <c r="Z68" s="6"/>
      <c r="AA68" s="55"/>
      <c r="AB68" s="6"/>
      <c r="AC68" s="55"/>
    </row>
    <row r="69" spans="1:29" ht="15.6">
      <c r="A69" s="14" t="s">
        <v>682</v>
      </c>
      <c r="B69" s="38"/>
      <c r="C69" s="38"/>
      <c r="D69" s="8" t="s">
        <v>34</v>
      </c>
      <c r="E69" s="59">
        <v>1402.4278435231247</v>
      </c>
      <c r="F69" s="6"/>
      <c r="G69" s="55"/>
      <c r="H69" s="6"/>
      <c r="I69" s="55"/>
      <c r="J69" s="6"/>
      <c r="K69" s="55"/>
      <c r="L69" s="6"/>
      <c r="M69" s="55"/>
      <c r="N69" s="6"/>
      <c r="O69" s="55"/>
      <c r="P69" s="6"/>
      <c r="Q69" s="55"/>
      <c r="R69" s="6"/>
      <c r="S69" s="55"/>
      <c r="T69" s="6"/>
      <c r="U69" s="55"/>
      <c r="V69" s="6"/>
      <c r="W69" s="55"/>
      <c r="X69" s="6"/>
      <c r="Y69" s="55"/>
      <c r="Z69" s="6"/>
      <c r="AA69" s="55"/>
      <c r="AB69" s="6"/>
      <c r="AC69" s="55"/>
    </row>
    <row r="70" spans="1:29" ht="15.6">
      <c r="A70" s="14" t="s">
        <v>582</v>
      </c>
      <c r="B70" s="38"/>
      <c r="C70" s="38"/>
      <c r="D70" s="8" t="s">
        <v>1</v>
      </c>
      <c r="E70" s="59">
        <v>1465</v>
      </c>
      <c r="F70" s="6"/>
      <c r="G70" s="55"/>
      <c r="H70" s="6"/>
      <c r="I70" s="55"/>
      <c r="J70" s="6"/>
      <c r="K70" s="55"/>
      <c r="L70" s="6"/>
      <c r="M70" s="55"/>
      <c r="N70" s="6"/>
      <c r="O70" s="55"/>
      <c r="P70" s="6"/>
      <c r="Q70" s="55"/>
      <c r="R70" s="6"/>
      <c r="S70" s="55"/>
      <c r="T70" s="6"/>
      <c r="U70" s="55"/>
      <c r="V70" s="6"/>
      <c r="W70" s="55"/>
      <c r="X70" s="6"/>
      <c r="Y70" s="55"/>
      <c r="Z70" s="6"/>
      <c r="AA70" s="55"/>
      <c r="AB70" s="6"/>
      <c r="AC70" s="55"/>
    </row>
    <row r="71" spans="1:29" ht="15.6">
      <c r="A71" s="58" t="s">
        <v>70</v>
      </c>
      <c r="B71" s="38"/>
      <c r="C71" s="38">
        <v>1</v>
      </c>
      <c r="D71" s="8" t="s">
        <v>34</v>
      </c>
      <c r="E71" s="59">
        <v>1737.9666060742938</v>
      </c>
      <c r="F71" s="6"/>
      <c r="G71" s="55"/>
      <c r="H71" s="6"/>
      <c r="I71" s="55"/>
      <c r="J71" s="6"/>
      <c r="K71" s="55"/>
      <c r="L71" s="6"/>
      <c r="M71" s="55"/>
      <c r="N71" s="6"/>
      <c r="O71" s="55"/>
      <c r="P71" s="6"/>
      <c r="Q71" s="55"/>
      <c r="R71" s="6"/>
      <c r="S71" s="55"/>
      <c r="T71" s="6"/>
      <c r="U71" s="55"/>
      <c r="V71" s="6"/>
      <c r="W71" s="55"/>
      <c r="X71" s="6"/>
      <c r="Y71" s="55"/>
      <c r="Z71" s="6"/>
      <c r="AA71" s="55"/>
      <c r="AB71" s="6"/>
      <c r="AC71" s="55"/>
    </row>
    <row r="72" spans="1:29" ht="15.6">
      <c r="A72" s="14" t="s">
        <v>691</v>
      </c>
      <c r="B72" s="38"/>
      <c r="C72" s="38">
        <v>1</v>
      </c>
      <c r="D72" s="8" t="s">
        <v>1</v>
      </c>
      <c r="E72" s="59">
        <v>1672</v>
      </c>
      <c r="F72" s="6"/>
      <c r="G72" s="55"/>
      <c r="H72" s="6"/>
      <c r="I72" s="55"/>
      <c r="J72" s="6"/>
      <c r="K72" s="55"/>
      <c r="L72" s="6"/>
      <c r="M72" s="55"/>
      <c r="N72" s="6"/>
      <c r="O72" s="55"/>
      <c r="P72" s="6"/>
      <c r="Q72" s="55"/>
      <c r="R72" s="6"/>
      <c r="S72" s="55"/>
      <c r="T72" s="6"/>
      <c r="U72" s="55"/>
      <c r="V72" s="6"/>
      <c r="W72" s="55"/>
      <c r="X72" s="6"/>
      <c r="Y72" s="55"/>
      <c r="Z72" s="6"/>
      <c r="AA72" s="55"/>
      <c r="AB72" s="6"/>
      <c r="AC72" s="55"/>
    </row>
    <row r="73" spans="1:29" ht="15.6">
      <c r="A73" s="14" t="s">
        <v>827</v>
      </c>
      <c r="B73" s="38"/>
      <c r="C73" s="38"/>
      <c r="D73" s="8" t="s">
        <v>34</v>
      </c>
      <c r="E73" s="59">
        <v>1392.0165543177909</v>
      </c>
      <c r="F73" s="6"/>
      <c r="G73" s="55"/>
      <c r="H73" s="6"/>
      <c r="I73" s="55"/>
      <c r="J73" s="6"/>
      <c r="K73" s="55"/>
      <c r="L73" s="6"/>
      <c r="M73" s="55"/>
      <c r="N73" s="6"/>
      <c r="O73" s="55"/>
      <c r="P73" s="6"/>
      <c r="Q73" s="55"/>
      <c r="R73" s="6"/>
      <c r="S73" s="55"/>
      <c r="T73" s="6"/>
      <c r="U73" s="55"/>
      <c r="V73" s="6"/>
      <c r="W73" s="55"/>
      <c r="X73" s="6"/>
      <c r="Y73" s="55"/>
      <c r="Z73" s="6"/>
      <c r="AA73" s="55"/>
      <c r="AB73" s="6"/>
      <c r="AC73" s="55"/>
    </row>
    <row r="74" spans="1:29" ht="15.6">
      <c r="A74" s="14" t="s">
        <v>692</v>
      </c>
      <c r="B74" s="38"/>
      <c r="C74" s="38"/>
      <c r="D74" s="8" t="s">
        <v>1</v>
      </c>
      <c r="E74" s="59">
        <v>1675.7986962106077</v>
      </c>
      <c r="F74" s="6"/>
      <c r="G74" s="55"/>
      <c r="H74" s="6"/>
      <c r="I74" s="55"/>
      <c r="J74" s="6"/>
      <c r="K74" s="55"/>
      <c r="L74" s="6"/>
      <c r="M74" s="55"/>
      <c r="N74" s="6"/>
      <c r="O74" s="55"/>
      <c r="P74" s="6"/>
      <c r="Q74" s="55"/>
      <c r="R74" s="6"/>
      <c r="S74" s="55"/>
      <c r="T74" s="6"/>
      <c r="U74" s="55"/>
      <c r="V74" s="6"/>
      <c r="W74" s="55"/>
      <c r="X74" s="6"/>
      <c r="Y74" s="55"/>
      <c r="Z74" s="6"/>
      <c r="AA74" s="55"/>
      <c r="AB74" s="6"/>
      <c r="AC74" s="55"/>
    </row>
    <row r="75" spans="1:29" ht="15.6">
      <c r="A75" s="58" t="s">
        <v>726</v>
      </c>
      <c r="B75" s="38"/>
      <c r="C75" s="38">
        <v>2</v>
      </c>
      <c r="D75" s="8" t="s">
        <v>1</v>
      </c>
      <c r="E75" s="59">
        <v>1650.9574504011878</v>
      </c>
      <c r="F75" s="6"/>
      <c r="G75" s="55"/>
      <c r="H75" s="6"/>
      <c r="I75" s="55"/>
      <c r="J75" s="6"/>
      <c r="K75" s="55"/>
      <c r="L75" s="6"/>
      <c r="M75" s="55"/>
      <c r="N75" s="6"/>
      <c r="O75" s="55"/>
      <c r="P75" s="6"/>
      <c r="Q75" s="55"/>
      <c r="R75" s="6"/>
      <c r="S75" s="55"/>
      <c r="T75" s="6"/>
      <c r="U75" s="55"/>
      <c r="V75" s="6"/>
      <c r="W75" s="55"/>
      <c r="X75" s="6"/>
      <c r="Y75" s="55"/>
      <c r="Z75" s="6"/>
      <c r="AA75" s="55"/>
      <c r="AB75" s="6"/>
      <c r="AC75" s="55"/>
    </row>
    <row r="76" spans="1:29" ht="15.6">
      <c r="A76" s="14" t="s">
        <v>67</v>
      </c>
      <c r="B76" s="38"/>
      <c r="C76" s="38">
        <v>1</v>
      </c>
      <c r="D76" s="8" t="s">
        <v>33</v>
      </c>
      <c r="E76" s="59">
        <v>1800</v>
      </c>
      <c r="F76" s="6"/>
      <c r="G76" s="55"/>
      <c r="H76" s="6"/>
      <c r="I76" s="55"/>
      <c r="J76" s="6"/>
      <c r="K76" s="55"/>
      <c r="L76" s="6"/>
      <c r="M76" s="55"/>
      <c r="N76" s="6"/>
      <c r="O76" s="55"/>
      <c r="P76" s="6"/>
      <c r="Q76" s="55"/>
      <c r="R76" s="6"/>
      <c r="S76" s="55"/>
      <c r="T76" s="6"/>
      <c r="U76" s="55"/>
      <c r="V76" s="6"/>
      <c r="W76" s="55"/>
      <c r="X76" s="6"/>
      <c r="Y76" s="55"/>
      <c r="Z76" s="6"/>
      <c r="AA76" s="55"/>
      <c r="AB76" s="6"/>
      <c r="AC76" s="55"/>
    </row>
    <row r="77" spans="1:29" ht="15.6">
      <c r="A77" s="58" t="s">
        <v>861</v>
      </c>
      <c r="B77" s="38"/>
      <c r="C77" s="38"/>
      <c r="D77" s="8" t="s">
        <v>360</v>
      </c>
      <c r="E77" s="59">
        <v>1194.9127149723845</v>
      </c>
      <c r="F77" s="6"/>
      <c r="G77" s="55"/>
      <c r="H77" s="6"/>
      <c r="I77" s="55"/>
      <c r="J77" s="6"/>
      <c r="K77" s="55"/>
      <c r="L77" s="6"/>
      <c r="M77" s="55"/>
      <c r="N77" s="6"/>
      <c r="O77" s="55"/>
      <c r="P77" s="6"/>
      <c r="Q77" s="55"/>
      <c r="R77" s="6"/>
      <c r="S77" s="55"/>
      <c r="T77" s="6"/>
      <c r="U77" s="55"/>
      <c r="V77" s="6"/>
      <c r="W77" s="55"/>
      <c r="X77" s="6"/>
      <c r="Y77" s="55"/>
      <c r="Z77" s="6"/>
      <c r="AA77" s="55"/>
      <c r="AB77" s="6"/>
      <c r="AC77" s="55"/>
    </row>
    <row r="78" spans="1:29" ht="15.6">
      <c r="A78" s="14" t="s">
        <v>32</v>
      </c>
      <c r="B78" s="38"/>
      <c r="C78" s="38">
        <v>3</v>
      </c>
      <c r="D78" s="8" t="s">
        <v>26</v>
      </c>
      <c r="E78" s="59">
        <v>1400</v>
      </c>
      <c r="F78" s="6"/>
      <c r="G78" s="55"/>
      <c r="H78" s="6"/>
      <c r="I78" s="55"/>
      <c r="J78" s="6"/>
      <c r="K78" s="55"/>
      <c r="L78" s="6"/>
      <c r="M78" s="55"/>
      <c r="N78" s="6"/>
      <c r="O78" s="55"/>
      <c r="P78" s="6"/>
      <c r="Q78" s="55"/>
      <c r="R78" s="6"/>
      <c r="S78" s="55"/>
      <c r="T78" s="6"/>
      <c r="U78" s="55"/>
      <c r="V78" s="6"/>
      <c r="W78" s="55"/>
      <c r="X78" s="6"/>
      <c r="Y78" s="55"/>
      <c r="Z78" s="6"/>
      <c r="AA78" s="55"/>
      <c r="AB78" s="6"/>
      <c r="AC78" s="55"/>
    </row>
    <row r="79" spans="1:29" ht="15.6">
      <c r="A79" s="14" t="s">
        <v>1119</v>
      </c>
      <c r="B79" s="38"/>
      <c r="C79" s="38"/>
      <c r="D79" s="8" t="s">
        <v>1</v>
      </c>
      <c r="E79" s="59">
        <v>1267</v>
      </c>
      <c r="F79" s="6"/>
      <c r="G79" s="55"/>
      <c r="H79" s="6"/>
      <c r="I79" s="55"/>
      <c r="J79" s="6"/>
      <c r="K79" s="55"/>
      <c r="L79" s="6"/>
      <c r="M79" s="55"/>
      <c r="N79" s="6"/>
      <c r="O79" s="55"/>
      <c r="P79" s="6"/>
      <c r="Q79" s="55"/>
      <c r="R79" s="6"/>
      <c r="S79" s="55"/>
      <c r="T79" s="6"/>
      <c r="U79" s="55"/>
      <c r="V79" s="6"/>
      <c r="W79" s="55"/>
      <c r="X79" s="6"/>
      <c r="Y79" s="55"/>
      <c r="Z79" s="6"/>
      <c r="AA79" s="55"/>
      <c r="AB79" s="6"/>
      <c r="AC79" s="55"/>
    </row>
    <row r="80" spans="1:29" ht="15.6">
      <c r="A80" s="14" t="s">
        <v>869</v>
      </c>
      <c r="B80" s="71"/>
      <c r="C80" s="38">
        <v>3</v>
      </c>
      <c r="D80" s="8" t="s">
        <v>1</v>
      </c>
      <c r="E80" s="59">
        <v>1342.070994342115</v>
      </c>
      <c r="F80" s="6"/>
      <c r="G80" s="55"/>
      <c r="H80" s="6"/>
      <c r="I80" s="55"/>
      <c r="J80" s="6"/>
      <c r="K80" s="55"/>
      <c r="L80" s="6"/>
      <c r="M80" s="55"/>
      <c r="N80" s="6"/>
      <c r="O80" s="55"/>
      <c r="P80" s="6"/>
      <c r="Q80" s="55"/>
      <c r="R80" s="6"/>
      <c r="S80" s="55"/>
      <c r="T80" s="6"/>
      <c r="U80" s="55"/>
      <c r="V80" s="6"/>
      <c r="W80" s="55"/>
      <c r="X80" s="6"/>
      <c r="Y80" s="55"/>
      <c r="Z80" s="6"/>
      <c r="AA80" s="55"/>
      <c r="AB80" s="6"/>
      <c r="AC80" s="55"/>
    </row>
    <row r="81" spans="1:29" ht="15.6">
      <c r="A81" s="14" t="s">
        <v>733</v>
      </c>
      <c r="B81" s="38"/>
      <c r="C81" s="38">
        <v>1</v>
      </c>
      <c r="D81" s="8" t="s">
        <v>1</v>
      </c>
      <c r="E81" s="59">
        <v>1692</v>
      </c>
      <c r="F81" s="6"/>
      <c r="G81" s="55"/>
      <c r="H81" s="6"/>
      <c r="I81" s="55"/>
      <c r="J81" s="6"/>
      <c r="K81" s="55"/>
      <c r="L81" s="6"/>
      <c r="M81" s="55"/>
      <c r="N81" s="6"/>
      <c r="O81" s="55"/>
      <c r="P81" s="6"/>
      <c r="Q81" s="55"/>
      <c r="R81" s="6"/>
      <c r="S81" s="55"/>
      <c r="T81" s="6"/>
      <c r="U81" s="55"/>
      <c r="V81" s="6"/>
      <c r="W81" s="55"/>
      <c r="X81" s="6"/>
      <c r="Y81" s="55"/>
      <c r="Z81" s="6"/>
      <c r="AA81" s="55"/>
      <c r="AB81" s="6"/>
      <c r="AC81" s="55"/>
    </row>
    <row r="82" spans="1:29" ht="15.6">
      <c r="A82" s="14" t="s">
        <v>870</v>
      </c>
      <c r="B82" s="38"/>
      <c r="C82" s="38"/>
      <c r="D82" s="8" t="s">
        <v>1</v>
      </c>
      <c r="E82" s="59">
        <v>1304.0037224772177</v>
      </c>
      <c r="F82" s="6"/>
      <c r="G82" s="55"/>
      <c r="H82" s="6"/>
      <c r="I82" s="55"/>
      <c r="J82" s="6"/>
      <c r="K82" s="55"/>
      <c r="L82" s="6"/>
      <c r="M82" s="55"/>
      <c r="N82" s="6"/>
      <c r="O82" s="55"/>
      <c r="P82" s="6"/>
      <c r="Q82" s="55"/>
      <c r="R82" s="6"/>
      <c r="S82" s="55"/>
      <c r="T82" s="6"/>
      <c r="U82" s="55"/>
      <c r="V82" s="6"/>
      <c r="W82" s="55"/>
      <c r="X82" s="6"/>
      <c r="Y82" s="55"/>
      <c r="Z82" s="6"/>
      <c r="AA82" s="55"/>
      <c r="AB82" s="6"/>
      <c r="AC82" s="55"/>
    </row>
    <row r="83" spans="1:29" ht="15.6">
      <c r="A83" s="14" t="s">
        <v>1200</v>
      </c>
      <c r="B83" s="38"/>
      <c r="C83" s="38"/>
      <c r="D83" s="8" t="s">
        <v>1</v>
      </c>
      <c r="E83" s="59">
        <v>1387.7997509751929</v>
      </c>
      <c r="F83" s="6">
        <v>18</v>
      </c>
      <c r="G83" s="55">
        <f>((($F$2+2)*($F$2+4)*($F$2+2-2*F83))/(2*($F$2+2*F83)*($F$2+4*F83))+(($F$2+1)-F83+1))*$F$1</f>
        <v>31.050419847619338</v>
      </c>
      <c r="H83" s="6">
        <v>48</v>
      </c>
      <c r="I83" s="55">
        <f>((($H$2+2)*($H$2+4)*($H$2+2-2*H83))/(2*($H$2+2*H83)*($H$2+4*H83))+(($H$2+1)-H83+1))*$H$1</f>
        <v>51.51808473174296</v>
      </c>
      <c r="J83" s="6"/>
      <c r="K83" s="55"/>
      <c r="L83" s="6"/>
      <c r="M83" s="55"/>
      <c r="N83" s="6"/>
      <c r="O83" s="55"/>
      <c r="P83" s="6"/>
      <c r="Q83" s="55"/>
      <c r="R83" s="6"/>
      <c r="S83" s="55"/>
      <c r="T83" s="6"/>
      <c r="U83" s="55"/>
      <c r="V83" s="6"/>
      <c r="W83" s="55"/>
      <c r="X83" s="6"/>
      <c r="Y83" s="55"/>
      <c r="Z83" s="6"/>
      <c r="AA83" s="55"/>
      <c r="AB83" s="6"/>
      <c r="AC83" s="55"/>
    </row>
    <row r="84" spans="1:29" ht="15.6">
      <c r="A84" s="58" t="s">
        <v>491</v>
      </c>
      <c r="B84" s="38"/>
      <c r="C84" s="38">
        <v>3</v>
      </c>
      <c r="D84" s="8" t="s">
        <v>1</v>
      </c>
      <c r="E84" s="59">
        <v>1575.2057072755406</v>
      </c>
      <c r="F84" s="6"/>
      <c r="G84" s="55"/>
      <c r="H84" s="6"/>
      <c r="I84" s="55"/>
      <c r="J84" s="6"/>
      <c r="K84" s="55"/>
      <c r="L84" s="6"/>
      <c r="M84" s="55"/>
      <c r="N84" s="6"/>
      <c r="O84" s="55"/>
      <c r="P84" s="6"/>
      <c r="Q84" s="55"/>
      <c r="R84" s="6"/>
      <c r="S84" s="55"/>
      <c r="T84" s="6"/>
      <c r="U84" s="55"/>
      <c r="V84" s="6"/>
      <c r="W84" s="55"/>
      <c r="X84" s="6"/>
      <c r="Y84" s="55"/>
      <c r="Z84" s="6"/>
      <c r="AA84" s="55"/>
      <c r="AB84" s="6"/>
      <c r="AC84" s="55"/>
    </row>
    <row r="85" spans="1:29" ht="15.6">
      <c r="A85" s="14" t="s">
        <v>313</v>
      </c>
      <c r="B85" s="38"/>
      <c r="C85" s="38" t="s">
        <v>35</v>
      </c>
      <c r="D85" s="8" t="s">
        <v>1</v>
      </c>
      <c r="E85" s="59">
        <v>1900</v>
      </c>
      <c r="F85" s="6"/>
      <c r="G85" s="55"/>
      <c r="H85" s="6"/>
      <c r="I85" s="55"/>
      <c r="J85" s="6"/>
      <c r="K85" s="55"/>
      <c r="L85" s="6"/>
      <c r="M85" s="55"/>
      <c r="N85" s="6"/>
      <c r="O85" s="55"/>
      <c r="P85" s="6"/>
      <c r="Q85" s="55"/>
      <c r="R85" s="6"/>
      <c r="S85" s="55"/>
      <c r="T85" s="6"/>
      <c r="U85" s="55"/>
      <c r="V85" s="6"/>
      <c r="W85" s="55"/>
      <c r="X85" s="6"/>
      <c r="Y85" s="55"/>
      <c r="Z85" s="6"/>
      <c r="AA85" s="55"/>
      <c r="AB85" s="6"/>
      <c r="AC85" s="55"/>
    </row>
    <row r="86" spans="1:29" ht="15.6">
      <c r="A86" s="58" t="s">
        <v>1069</v>
      </c>
      <c r="B86" s="38"/>
      <c r="C86" s="38"/>
      <c r="D86" s="8" t="s">
        <v>15</v>
      </c>
      <c r="E86" s="59">
        <v>1201</v>
      </c>
      <c r="F86" s="6"/>
      <c r="G86" s="55"/>
      <c r="H86" s="6"/>
      <c r="I86" s="55"/>
      <c r="J86" s="6"/>
      <c r="K86" s="55"/>
      <c r="L86" s="6"/>
      <c r="M86" s="55"/>
      <c r="N86" s="6"/>
      <c r="O86" s="55"/>
      <c r="P86" s="6"/>
      <c r="Q86" s="55"/>
      <c r="R86" s="6"/>
      <c r="S86" s="55"/>
      <c r="T86" s="6"/>
      <c r="U86" s="55"/>
      <c r="V86" s="6"/>
      <c r="W86" s="55"/>
      <c r="X86" s="6"/>
      <c r="Y86" s="55"/>
      <c r="Z86" s="6"/>
      <c r="AA86" s="55"/>
      <c r="AB86" s="6"/>
      <c r="AC86" s="55"/>
    </row>
    <row r="87" spans="1:29" ht="15.6">
      <c r="A87" s="14" t="s">
        <v>296</v>
      </c>
      <c r="B87" s="38"/>
      <c r="C87" s="38">
        <v>3</v>
      </c>
      <c r="D87" s="8" t="s">
        <v>1</v>
      </c>
      <c r="E87" s="59">
        <v>1453.4167342478945</v>
      </c>
      <c r="F87" s="6"/>
      <c r="G87" s="55"/>
      <c r="H87" s="6">
        <v>94</v>
      </c>
      <c r="I87" s="55">
        <f>((($H$2+2)*($H$2+4)*($H$2+2-2*H87))/(2*($H$2+2*H87)*($H$2+4*H87))+(($H$2+1)-H87+1))*$H$1</f>
        <v>27.713883571874259</v>
      </c>
      <c r="J87" s="6"/>
      <c r="K87" s="55"/>
      <c r="L87" s="6"/>
      <c r="M87" s="55"/>
      <c r="N87" s="6"/>
      <c r="O87" s="55"/>
      <c r="P87" s="6"/>
      <c r="Q87" s="55"/>
      <c r="R87" s="6"/>
      <c r="S87" s="55"/>
      <c r="T87" s="6"/>
      <c r="U87" s="55"/>
      <c r="V87" s="6"/>
      <c r="W87" s="55"/>
      <c r="X87" s="6"/>
      <c r="Y87" s="55"/>
      <c r="Z87" s="6"/>
      <c r="AA87" s="55"/>
      <c r="AB87" s="6"/>
      <c r="AC87" s="55"/>
    </row>
    <row r="88" spans="1:29" ht="15.6">
      <c r="A88" s="58" t="s">
        <v>325</v>
      </c>
      <c r="B88" s="38"/>
      <c r="C88" s="38">
        <v>3</v>
      </c>
      <c r="D88" s="8" t="s">
        <v>1</v>
      </c>
      <c r="E88" s="59">
        <v>1400</v>
      </c>
      <c r="F88" s="6"/>
      <c r="G88" s="55"/>
      <c r="H88" s="6"/>
      <c r="I88" s="55"/>
      <c r="J88" s="6"/>
      <c r="K88" s="55"/>
      <c r="L88" s="6"/>
      <c r="M88" s="55"/>
      <c r="N88" s="6"/>
      <c r="O88" s="55"/>
      <c r="P88" s="6"/>
      <c r="Q88" s="55"/>
      <c r="R88" s="6"/>
      <c r="S88" s="55"/>
      <c r="T88" s="6"/>
      <c r="U88" s="55"/>
      <c r="V88" s="6"/>
      <c r="W88" s="55"/>
      <c r="X88" s="6"/>
      <c r="Y88" s="55"/>
      <c r="Z88" s="6"/>
      <c r="AA88" s="55"/>
      <c r="AB88" s="6"/>
      <c r="AC88" s="55"/>
    </row>
    <row r="89" spans="1:29" s="1" customFormat="1" ht="15.6">
      <c r="A89" s="14" t="s">
        <v>80</v>
      </c>
      <c r="B89" s="38"/>
      <c r="C89" s="38">
        <v>1</v>
      </c>
      <c r="D89" s="8" t="s">
        <v>34</v>
      </c>
      <c r="E89" s="59">
        <v>1751</v>
      </c>
      <c r="F89" s="6"/>
      <c r="G89" s="55"/>
      <c r="H89" s="6"/>
      <c r="I89" s="55"/>
      <c r="J89" s="6"/>
      <c r="K89" s="55"/>
      <c r="L89" s="6"/>
      <c r="M89" s="55"/>
      <c r="N89" s="6"/>
      <c r="O89" s="55"/>
      <c r="P89" s="6"/>
      <c r="Q89" s="55"/>
      <c r="R89" s="6"/>
      <c r="S89" s="55"/>
      <c r="T89" s="6"/>
      <c r="U89" s="55"/>
      <c r="V89" s="6"/>
      <c r="W89" s="55"/>
      <c r="X89" s="6"/>
      <c r="Y89" s="55"/>
      <c r="Z89" s="6"/>
      <c r="AA89" s="55"/>
      <c r="AB89" s="6"/>
      <c r="AC89" s="55"/>
    </row>
    <row r="90" spans="1:29" s="1" customFormat="1" ht="15.6">
      <c r="A90" s="14" t="s">
        <v>46</v>
      </c>
      <c r="B90" s="38"/>
      <c r="C90" s="38">
        <v>3</v>
      </c>
      <c r="D90" s="8" t="s">
        <v>26</v>
      </c>
      <c r="E90" s="59">
        <v>1400</v>
      </c>
      <c r="F90" s="6"/>
      <c r="G90" s="55"/>
      <c r="H90" s="6"/>
      <c r="I90" s="55"/>
      <c r="J90" s="6"/>
      <c r="K90" s="55"/>
      <c r="L90" s="6"/>
      <c r="M90" s="55"/>
      <c r="N90" s="6"/>
      <c r="O90" s="55"/>
      <c r="P90" s="6"/>
      <c r="Q90" s="55"/>
      <c r="R90" s="6"/>
      <c r="S90" s="55"/>
      <c r="T90" s="6"/>
      <c r="U90" s="55"/>
      <c r="V90" s="6"/>
      <c r="W90" s="55"/>
      <c r="X90" s="6"/>
      <c r="Y90" s="55"/>
      <c r="Z90" s="6"/>
      <c r="AA90" s="55"/>
      <c r="AB90" s="6"/>
      <c r="AC90" s="55"/>
    </row>
    <row r="91" spans="1:29" s="1" customFormat="1" ht="15.6">
      <c r="A91" s="14" t="s">
        <v>61</v>
      </c>
      <c r="B91" s="38"/>
      <c r="C91" s="38">
        <v>3</v>
      </c>
      <c r="D91" s="8" t="s">
        <v>26</v>
      </c>
      <c r="E91" s="59">
        <v>1400</v>
      </c>
      <c r="F91" s="6"/>
      <c r="G91" s="55"/>
      <c r="H91" s="6"/>
      <c r="I91" s="55"/>
      <c r="J91" s="6"/>
      <c r="K91" s="55"/>
      <c r="L91" s="6"/>
      <c r="M91" s="55"/>
      <c r="N91" s="6"/>
      <c r="O91" s="55"/>
      <c r="P91" s="6"/>
      <c r="Q91" s="55"/>
      <c r="R91" s="6"/>
      <c r="S91" s="55"/>
      <c r="T91" s="6"/>
      <c r="U91" s="55"/>
      <c r="V91" s="6"/>
      <c r="W91" s="55"/>
      <c r="X91" s="6"/>
      <c r="Y91" s="55"/>
      <c r="Z91" s="6"/>
      <c r="AA91" s="55"/>
      <c r="AB91" s="6"/>
      <c r="AC91" s="55"/>
    </row>
    <row r="92" spans="1:29" s="1" customFormat="1" ht="15.6">
      <c r="A92" s="58" t="s">
        <v>461</v>
      </c>
      <c r="B92" s="38"/>
      <c r="C92" s="38">
        <v>4</v>
      </c>
      <c r="D92" s="8" t="s">
        <v>15</v>
      </c>
      <c r="E92" s="59">
        <v>1289.2994204784154</v>
      </c>
      <c r="F92" s="6"/>
      <c r="G92" s="55"/>
      <c r="H92" s="6"/>
      <c r="I92" s="55"/>
      <c r="J92" s="6"/>
      <c r="K92" s="55"/>
      <c r="L92" s="6"/>
      <c r="M92" s="55"/>
      <c r="N92" s="6"/>
      <c r="O92" s="55"/>
      <c r="P92" s="6"/>
      <c r="Q92" s="55"/>
      <c r="R92" s="6"/>
      <c r="S92" s="55"/>
      <c r="T92" s="6"/>
      <c r="U92" s="55"/>
      <c r="V92" s="6"/>
      <c r="W92" s="55"/>
      <c r="X92" s="6"/>
      <c r="Y92" s="55"/>
      <c r="Z92" s="6"/>
      <c r="AA92" s="55"/>
      <c r="AB92" s="6"/>
      <c r="AC92" s="55"/>
    </row>
    <row r="93" spans="1:29" s="1" customFormat="1" ht="15.6">
      <c r="A93" s="14" t="s">
        <v>1034</v>
      </c>
      <c r="B93" s="38"/>
      <c r="C93" s="38"/>
      <c r="D93" s="8" t="s">
        <v>1</v>
      </c>
      <c r="E93" s="59">
        <v>1393</v>
      </c>
      <c r="F93" s="6"/>
      <c r="G93" s="55"/>
      <c r="H93" s="6"/>
      <c r="I93" s="55"/>
      <c r="J93" s="6"/>
      <c r="K93" s="55"/>
      <c r="L93" s="6"/>
      <c r="M93" s="55"/>
      <c r="N93" s="6"/>
      <c r="O93" s="55"/>
      <c r="P93" s="6"/>
      <c r="Q93" s="55"/>
      <c r="R93" s="6"/>
      <c r="S93" s="55"/>
      <c r="T93" s="6"/>
      <c r="U93" s="55"/>
      <c r="V93" s="6"/>
      <c r="W93" s="55"/>
      <c r="X93" s="6"/>
      <c r="Y93" s="55"/>
      <c r="Z93" s="6"/>
      <c r="AA93" s="55"/>
      <c r="AB93" s="6"/>
      <c r="AC93" s="55"/>
    </row>
    <row r="94" spans="1:29" s="1" customFormat="1" ht="15.6">
      <c r="A94" s="58" t="s">
        <v>1103</v>
      </c>
      <c r="B94" s="71"/>
      <c r="C94" s="52"/>
      <c r="D94" s="38" t="s">
        <v>1</v>
      </c>
      <c r="E94" s="59">
        <v>1493</v>
      </c>
      <c r="F94" s="6"/>
      <c r="G94" s="55"/>
      <c r="H94" s="6"/>
      <c r="I94" s="55"/>
      <c r="J94" s="6"/>
      <c r="K94" s="55"/>
      <c r="L94" s="6"/>
      <c r="M94" s="56"/>
      <c r="N94" s="6"/>
      <c r="O94" s="56"/>
      <c r="P94" s="6"/>
      <c r="Q94" s="55"/>
      <c r="R94" s="6"/>
      <c r="S94" s="56"/>
      <c r="T94" s="6"/>
      <c r="U94" s="56"/>
      <c r="V94" s="6"/>
      <c r="W94" s="56"/>
      <c r="X94" s="6"/>
      <c r="Y94" s="56"/>
      <c r="Z94" s="6"/>
      <c r="AA94" s="56"/>
      <c r="AB94" s="6"/>
      <c r="AC94" s="56"/>
    </row>
    <row r="95" spans="1:29" s="28" customFormat="1" ht="15.6">
      <c r="A95" s="14" t="s">
        <v>1054</v>
      </c>
      <c r="B95" s="38"/>
      <c r="C95" s="38"/>
      <c r="D95" s="8" t="s">
        <v>1</v>
      </c>
      <c r="E95" s="59">
        <v>1446.630532203616</v>
      </c>
      <c r="F95" s="6"/>
      <c r="G95" s="55"/>
      <c r="H95" s="6">
        <v>61</v>
      </c>
      <c r="I95" s="55">
        <f>((($H$2+2)*($H$2+4)*($H$2+2-2*H95))/(2*($H$2+2*H95)*($H$2+4*H95))+(($H$2+1)-H95+1))*$H$1</f>
        <v>44.045538380170996</v>
      </c>
      <c r="J95" s="6"/>
      <c r="K95" s="55"/>
      <c r="L95" s="6"/>
      <c r="M95" s="55"/>
      <c r="N95" s="6"/>
      <c r="O95" s="55"/>
      <c r="P95" s="6"/>
      <c r="Q95" s="55"/>
      <c r="R95" s="6"/>
      <c r="S95" s="55"/>
      <c r="T95" s="6"/>
      <c r="U95" s="55"/>
      <c r="V95" s="6"/>
      <c r="W95" s="55"/>
      <c r="X95" s="6"/>
      <c r="Y95" s="55"/>
      <c r="Z95" s="6"/>
      <c r="AA95" s="55"/>
      <c r="AB95" s="6"/>
      <c r="AC95" s="55"/>
    </row>
    <row r="96" spans="1:29" s="28" customFormat="1" ht="15.6">
      <c r="A96" s="58" t="s">
        <v>709</v>
      </c>
      <c r="B96" s="38" t="s">
        <v>105</v>
      </c>
      <c r="C96" s="38" t="s">
        <v>35</v>
      </c>
      <c r="D96" s="8" t="s">
        <v>1</v>
      </c>
      <c r="E96" s="59">
        <v>1774.688193273292</v>
      </c>
      <c r="F96" s="6"/>
      <c r="G96" s="55"/>
      <c r="H96" s="6">
        <v>1</v>
      </c>
      <c r="I96" s="55">
        <f>((($H$2+2)*($H$2+4)*($H$2+2-2*H96))/(2*($H$2+2*H96)*($H$2+4*H96))+(($H$2+1)-H96+1))*$H$1</f>
        <v>100</v>
      </c>
      <c r="J96" s="6"/>
      <c r="K96" s="55"/>
      <c r="L96" s="6"/>
      <c r="M96" s="55"/>
      <c r="N96" s="6"/>
      <c r="O96" s="55"/>
      <c r="P96" s="6"/>
      <c r="Q96" s="55"/>
      <c r="R96" s="6"/>
      <c r="S96" s="55"/>
      <c r="T96" s="6"/>
      <c r="U96" s="55"/>
      <c r="V96" s="6"/>
      <c r="W96" s="55"/>
      <c r="X96" s="6"/>
      <c r="Y96" s="55"/>
      <c r="Z96" s="6"/>
      <c r="AA96" s="55"/>
      <c r="AB96" s="6"/>
      <c r="AC96" s="55"/>
    </row>
    <row r="97" spans="1:29" s="28" customFormat="1" ht="15.6">
      <c r="A97" s="14" t="s">
        <v>859</v>
      </c>
      <c r="B97" s="38"/>
      <c r="C97" s="38"/>
      <c r="D97" s="8" t="s">
        <v>1</v>
      </c>
      <c r="E97" s="59">
        <v>1188.7710770472356</v>
      </c>
      <c r="F97" s="6"/>
      <c r="G97" s="55"/>
      <c r="H97" s="6"/>
      <c r="I97" s="55"/>
      <c r="J97" s="6"/>
      <c r="K97" s="55"/>
      <c r="L97" s="6"/>
      <c r="M97" s="55"/>
      <c r="N97" s="6"/>
      <c r="O97" s="55"/>
      <c r="P97" s="6"/>
      <c r="Q97" s="55"/>
      <c r="R97" s="6"/>
      <c r="S97" s="55"/>
      <c r="T97" s="6"/>
      <c r="U97" s="55"/>
      <c r="V97" s="6"/>
      <c r="W97" s="55"/>
      <c r="X97" s="6"/>
      <c r="Y97" s="55"/>
      <c r="Z97" s="6"/>
      <c r="AA97" s="55"/>
      <c r="AB97" s="6"/>
      <c r="AC97" s="55"/>
    </row>
    <row r="98" spans="1:29" s="28" customFormat="1" ht="15.6">
      <c r="A98" s="14" t="s">
        <v>388</v>
      </c>
      <c r="B98" s="38"/>
      <c r="C98" s="38">
        <v>3</v>
      </c>
      <c r="D98" s="8" t="s">
        <v>360</v>
      </c>
      <c r="E98" s="59">
        <v>1474.6431677093224</v>
      </c>
      <c r="F98" s="6"/>
      <c r="G98" s="55"/>
      <c r="H98" s="6"/>
      <c r="I98" s="55"/>
      <c r="J98" s="6"/>
      <c r="K98" s="55"/>
      <c r="L98" s="6"/>
      <c r="M98" s="55"/>
      <c r="N98" s="6"/>
      <c r="O98" s="55"/>
      <c r="P98" s="6"/>
      <c r="Q98" s="55"/>
      <c r="R98" s="6"/>
      <c r="S98" s="55"/>
      <c r="T98" s="6"/>
      <c r="U98" s="55"/>
      <c r="V98" s="6"/>
      <c r="W98" s="55"/>
      <c r="X98" s="6"/>
      <c r="Y98" s="55"/>
      <c r="Z98" s="6"/>
      <c r="AA98" s="55"/>
      <c r="AB98" s="6"/>
      <c r="AC98" s="55"/>
    </row>
    <row r="99" spans="1:29" s="28" customFormat="1" ht="15.6">
      <c r="A99" s="14" t="s">
        <v>1120</v>
      </c>
      <c r="B99" s="38"/>
      <c r="C99" s="38"/>
      <c r="D99" s="8" t="s">
        <v>1</v>
      </c>
      <c r="E99" s="59">
        <v>1367</v>
      </c>
      <c r="F99" s="6"/>
      <c r="G99" s="55"/>
      <c r="H99" s="6"/>
      <c r="I99" s="55"/>
      <c r="J99" s="6"/>
      <c r="K99" s="55"/>
      <c r="L99" s="6"/>
      <c r="M99" s="55"/>
      <c r="N99" s="6"/>
      <c r="O99" s="55"/>
      <c r="P99" s="6"/>
      <c r="Q99" s="55"/>
      <c r="R99" s="6"/>
      <c r="S99" s="55"/>
      <c r="T99" s="6"/>
      <c r="U99" s="55"/>
      <c r="V99" s="6"/>
      <c r="W99" s="55"/>
      <c r="X99" s="6"/>
      <c r="Y99" s="55"/>
      <c r="Z99" s="6"/>
      <c r="AA99" s="55"/>
      <c r="AB99" s="6"/>
      <c r="AC99" s="55"/>
    </row>
    <row r="100" spans="1:29" s="28" customFormat="1" ht="15.6">
      <c r="A100" s="14" t="s">
        <v>1073</v>
      </c>
      <c r="B100" s="38"/>
      <c r="C100" s="38"/>
      <c r="D100" s="8" t="s">
        <v>780</v>
      </c>
      <c r="E100" s="59">
        <v>1125</v>
      </c>
      <c r="F100" s="6"/>
      <c r="G100" s="55"/>
      <c r="H100" s="6"/>
      <c r="I100" s="55"/>
      <c r="J100" s="6"/>
      <c r="K100" s="55"/>
      <c r="L100" s="6"/>
      <c r="M100" s="55"/>
      <c r="N100" s="6"/>
      <c r="O100" s="55"/>
      <c r="P100" s="6"/>
      <c r="Q100" s="55"/>
      <c r="R100" s="6"/>
      <c r="S100" s="55"/>
      <c r="T100" s="6"/>
      <c r="U100" s="55"/>
      <c r="V100" s="6"/>
      <c r="W100" s="55"/>
      <c r="X100" s="6"/>
      <c r="Y100" s="55"/>
      <c r="Z100" s="6"/>
      <c r="AA100" s="55"/>
      <c r="AB100" s="6"/>
      <c r="AC100" s="55"/>
    </row>
    <row r="101" spans="1:29" s="28" customFormat="1" ht="15.6">
      <c r="A101" s="14" t="s">
        <v>841</v>
      </c>
      <c r="B101" s="38"/>
      <c r="C101" s="38"/>
      <c r="D101" s="8" t="s">
        <v>1</v>
      </c>
      <c r="E101" s="59">
        <v>1478</v>
      </c>
      <c r="F101" s="6"/>
      <c r="G101" s="55"/>
      <c r="H101" s="6"/>
      <c r="I101" s="55"/>
      <c r="J101" s="6"/>
      <c r="K101" s="55"/>
      <c r="L101" s="6"/>
      <c r="M101" s="55"/>
      <c r="N101" s="6"/>
      <c r="O101" s="55"/>
      <c r="P101" s="6"/>
      <c r="Q101" s="55"/>
      <c r="R101" s="6"/>
      <c r="S101" s="55"/>
      <c r="T101" s="6"/>
      <c r="U101" s="55"/>
      <c r="V101" s="6"/>
      <c r="W101" s="55"/>
      <c r="X101" s="6"/>
      <c r="Y101" s="55"/>
      <c r="Z101" s="6"/>
      <c r="AA101" s="55"/>
      <c r="AB101" s="6"/>
      <c r="AC101" s="55"/>
    </row>
    <row r="102" spans="1:29" s="28" customFormat="1" ht="15.6">
      <c r="A102" s="14" t="s">
        <v>8</v>
      </c>
      <c r="B102" s="38" t="s">
        <v>105</v>
      </c>
      <c r="C102" s="38" t="s">
        <v>35</v>
      </c>
      <c r="D102" s="8" t="s">
        <v>1</v>
      </c>
      <c r="E102" s="59">
        <v>1900</v>
      </c>
      <c r="F102" s="6"/>
      <c r="G102" s="55"/>
      <c r="H102" s="6"/>
      <c r="I102" s="55"/>
      <c r="J102" s="6"/>
      <c r="K102" s="55"/>
      <c r="L102" s="6"/>
      <c r="M102" s="55"/>
      <c r="N102" s="6"/>
      <c r="O102" s="55"/>
      <c r="P102" s="6"/>
      <c r="Q102" s="55"/>
      <c r="R102" s="6"/>
      <c r="S102" s="55"/>
      <c r="T102" s="6"/>
      <c r="U102" s="55"/>
      <c r="V102" s="6"/>
      <c r="W102" s="55"/>
      <c r="X102" s="6"/>
      <c r="Y102" s="55"/>
      <c r="Z102" s="6"/>
      <c r="AA102" s="55"/>
      <c r="AB102" s="6"/>
      <c r="AC102" s="55"/>
    </row>
    <row r="103" spans="1:29" s="28" customFormat="1" ht="15.6">
      <c r="A103" s="14" t="s">
        <v>457</v>
      </c>
      <c r="B103" s="38"/>
      <c r="C103" s="38">
        <v>3</v>
      </c>
      <c r="D103" s="8" t="s">
        <v>15</v>
      </c>
      <c r="E103" s="59">
        <v>1387.099735734362</v>
      </c>
      <c r="F103" s="6"/>
      <c r="G103" s="55"/>
      <c r="H103" s="6"/>
      <c r="I103" s="55"/>
      <c r="J103" s="6"/>
      <c r="K103" s="55"/>
      <c r="L103" s="6"/>
      <c r="M103" s="55"/>
      <c r="N103" s="6"/>
      <c r="O103" s="55"/>
      <c r="P103" s="6"/>
      <c r="Q103" s="55"/>
      <c r="R103" s="6"/>
      <c r="S103" s="55"/>
      <c r="T103" s="6"/>
      <c r="U103" s="55"/>
      <c r="V103" s="6"/>
      <c r="W103" s="55"/>
      <c r="X103" s="6"/>
      <c r="Y103" s="55"/>
      <c r="Z103" s="6"/>
      <c r="AA103" s="55"/>
      <c r="AB103" s="6"/>
      <c r="AC103" s="55"/>
    </row>
    <row r="104" spans="1:29" s="28" customFormat="1" ht="15.6">
      <c r="A104" s="58" t="s">
        <v>1146</v>
      </c>
      <c r="B104" s="38"/>
      <c r="C104" s="38"/>
      <c r="D104" s="8" t="s">
        <v>1150</v>
      </c>
      <c r="E104" s="59">
        <v>1250.0222370983954</v>
      </c>
      <c r="F104" s="6"/>
      <c r="G104" s="55"/>
      <c r="H104" s="6"/>
      <c r="I104" s="55"/>
      <c r="J104" s="6"/>
      <c r="K104" s="55"/>
      <c r="L104" s="6"/>
      <c r="M104" s="55"/>
      <c r="N104" s="6"/>
      <c r="O104" s="55"/>
      <c r="P104" s="6"/>
      <c r="Q104" s="55"/>
      <c r="R104" s="6"/>
      <c r="S104" s="55"/>
      <c r="T104" s="6"/>
      <c r="U104" s="55"/>
      <c r="V104" s="6"/>
      <c r="W104" s="55"/>
      <c r="X104" s="6"/>
      <c r="Y104" s="55"/>
      <c r="Z104" s="6"/>
      <c r="AA104" s="55"/>
      <c r="AB104" s="6"/>
      <c r="AC104" s="55"/>
    </row>
    <row r="105" spans="1:29" s="28" customFormat="1" ht="15.6">
      <c r="A105" s="14" t="s">
        <v>75</v>
      </c>
      <c r="B105" s="38"/>
      <c r="C105" s="38">
        <v>1</v>
      </c>
      <c r="D105" s="8" t="s">
        <v>33</v>
      </c>
      <c r="E105" s="59">
        <v>1710.3030897132351</v>
      </c>
      <c r="F105" s="6"/>
      <c r="G105" s="55"/>
      <c r="H105" s="6"/>
      <c r="I105" s="55"/>
      <c r="J105" s="6"/>
      <c r="K105" s="55"/>
      <c r="L105" s="6"/>
      <c r="M105" s="55"/>
      <c r="N105" s="6"/>
      <c r="O105" s="55"/>
      <c r="P105" s="6"/>
      <c r="Q105" s="55"/>
      <c r="R105" s="6"/>
      <c r="S105" s="55"/>
      <c r="T105" s="6"/>
      <c r="U105" s="55"/>
      <c r="V105" s="6"/>
      <c r="W105" s="55"/>
      <c r="X105" s="6"/>
      <c r="Y105" s="55"/>
      <c r="Z105" s="6"/>
      <c r="AA105" s="55"/>
      <c r="AB105" s="6"/>
      <c r="AC105" s="55"/>
    </row>
    <row r="106" spans="1:29" s="28" customFormat="1" ht="15.6">
      <c r="A106" s="14" t="s">
        <v>974</v>
      </c>
      <c r="B106" s="38"/>
      <c r="C106" s="38"/>
      <c r="D106" s="8" t="s">
        <v>558</v>
      </c>
      <c r="E106" s="59">
        <v>1229</v>
      </c>
      <c r="F106" s="6"/>
      <c r="G106" s="55"/>
      <c r="H106" s="6"/>
      <c r="I106" s="55"/>
      <c r="J106" s="6"/>
      <c r="K106" s="55"/>
      <c r="L106" s="6"/>
      <c r="M106" s="55"/>
      <c r="N106" s="6"/>
      <c r="O106" s="55"/>
      <c r="P106" s="6"/>
      <c r="Q106" s="55"/>
      <c r="R106" s="6"/>
      <c r="S106" s="55"/>
      <c r="T106" s="6"/>
      <c r="U106" s="55"/>
      <c r="V106" s="6"/>
      <c r="W106" s="55"/>
      <c r="X106" s="6"/>
      <c r="Y106" s="55"/>
      <c r="Z106" s="6"/>
      <c r="AA106" s="55"/>
      <c r="AB106" s="6"/>
      <c r="AC106" s="55"/>
    </row>
    <row r="107" spans="1:29" s="28" customFormat="1" ht="15.6">
      <c r="A107" s="14" t="s">
        <v>1061</v>
      </c>
      <c r="B107" s="38"/>
      <c r="C107" s="38"/>
      <c r="D107" s="8" t="s">
        <v>1</v>
      </c>
      <c r="E107" s="59">
        <v>1352.7606634955646</v>
      </c>
      <c r="F107" s="6"/>
      <c r="G107" s="55"/>
      <c r="H107" s="6">
        <v>117</v>
      </c>
      <c r="I107" s="55">
        <f>((($H$2+2)*($H$2+4)*($H$2+2-2*H107))/(2*($H$2+2*H107)*($H$2+4*H107))+(($H$2+1)-H107+1))*$H$1</f>
        <v>17.38439639446003</v>
      </c>
      <c r="J107" s="6"/>
      <c r="K107" s="55"/>
      <c r="L107" s="6"/>
      <c r="M107" s="55"/>
      <c r="N107" s="6"/>
      <c r="O107" s="55"/>
      <c r="P107" s="6"/>
      <c r="Q107" s="55"/>
      <c r="R107" s="6"/>
      <c r="S107" s="55"/>
      <c r="T107" s="6"/>
      <c r="U107" s="55"/>
      <c r="V107" s="6"/>
      <c r="W107" s="55"/>
      <c r="X107" s="6"/>
      <c r="Y107" s="55"/>
      <c r="Z107" s="6"/>
      <c r="AA107" s="55"/>
      <c r="AB107" s="6"/>
      <c r="AC107" s="55"/>
    </row>
    <row r="108" spans="1:29" s="28" customFormat="1" ht="15.6">
      <c r="A108" s="58" t="s">
        <v>88</v>
      </c>
      <c r="B108" s="38"/>
      <c r="C108" s="38">
        <v>1</v>
      </c>
      <c r="D108" s="8" t="s">
        <v>34</v>
      </c>
      <c r="E108" s="59">
        <v>1506</v>
      </c>
      <c r="F108" s="6"/>
      <c r="G108" s="55"/>
      <c r="H108" s="6"/>
      <c r="I108" s="55"/>
      <c r="J108" s="6"/>
      <c r="K108" s="55"/>
      <c r="L108" s="6"/>
      <c r="M108" s="55"/>
      <c r="N108" s="6"/>
      <c r="O108" s="55"/>
      <c r="P108" s="6"/>
      <c r="Q108" s="55"/>
      <c r="R108" s="6"/>
      <c r="S108" s="55"/>
      <c r="T108" s="6"/>
      <c r="U108" s="55"/>
      <c r="V108" s="6"/>
      <c r="W108" s="55"/>
      <c r="X108" s="6"/>
      <c r="Y108" s="55"/>
      <c r="Z108" s="6"/>
      <c r="AA108" s="55"/>
      <c r="AB108" s="6"/>
      <c r="AC108" s="55"/>
    </row>
    <row r="109" spans="1:29" s="28" customFormat="1" ht="15.6">
      <c r="A109" s="14" t="s">
        <v>793</v>
      </c>
      <c r="B109" s="38"/>
      <c r="C109" s="38"/>
      <c r="D109" s="8" t="s">
        <v>1</v>
      </c>
      <c r="E109" s="59">
        <v>1361.4329689581571</v>
      </c>
      <c r="F109" s="6"/>
      <c r="G109" s="55"/>
      <c r="H109" s="6"/>
      <c r="I109" s="55"/>
      <c r="J109" s="6"/>
      <c r="K109" s="55"/>
      <c r="L109" s="6"/>
      <c r="M109" s="55"/>
      <c r="N109" s="6"/>
      <c r="O109" s="55"/>
      <c r="P109" s="6"/>
      <c r="Q109" s="55"/>
      <c r="R109" s="6"/>
      <c r="S109" s="55"/>
      <c r="T109" s="6"/>
      <c r="U109" s="55"/>
      <c r="V109" s="6"/>
      <c r="W109" s="55"/>
      <c r="X109" s="6"/>
      <c r="Y109" s="55"/>
      <c r="Z109" s="6"/>
      <c r="AA109" s="55"/>
      <c r="AB109" s="6"/>
      <c r="AC109" s="55"/>
    </row>
    <row r="110" spans="1:29" s="28" customFormat="1" ht="15.6">
      <c r="A110" s="14" t="s">
        <v>794</v>
      </c>
      <c r="B110" s="38"/>
      <c r="C110" s="38"/>
      <c r="D110" s="8" t="s">
        <v>672</v>
      </c>
      <c r="E110" s="59">
        <v>1287.0252791849625</v>
      </c>
      <c r="F110" s="6"/>
      <c r="G110" s="55"/>
      <c r="H110" s="6"/>
      <c r="I110" s="55"/>
      <c r="J110" s="6"/>
      <c r="K110" s="55"/>
      <c r="L110" s="6"/>
      <c r="M110" s="55"/>
      <c r="N110" s="6"/>
      <c r="O110" s="55"/>
      <c r="P110" s="6"/>
      <c r="Q110" s="55"/>
      <c r="R110" s="6"/>
      <c r="S110" s="55"/>
      <c r="T110" s="6"/>
      <c r="U110" s="55"/>
      <c r="V110" s="6"/>
      <c r="W110" s="55"/>
      <c r="X110" s="6"/>
      <c r="Y110" s="55"/>
      <c r="Z110" s="6"/>
      <c r="AA110" s="55"/>
      <c r="AB110" s="6"/>
      <c r="AC110" s="55"/>
    </row>
    <row r="111" spans="1:29" s="28" customFormat="1" ht="15.6">
      <c r="A111" s="14" t="s">
        <v>835</v>
      </c>
      <c r="B111" s="38"/>
      <c r="C111" s="38"/>
      <c r="D111" s="8" t="s">
        <v>672</v>
      </c>
      <c r="E111" s="59">
        <v>1209.5774273048016</v>
      </c>
      <c r="F111" s="6"/>
      <c r="G111" s="55"/>
      <c r="H111" s="6"/>
      <c r="I111" s="55"/>
      <c r="J111" s="6"/>
      <c r="K111" s="55"/>
      <c r="L111" s="6"/>
      <c r="M111" s="55"/>
      <c r="N111" s="6"/>
      <c r="O111" s="55"/>
      <c r="P111" s="6"/>
      <c r="Q111" s="55"/>
      <c r="R111" s="6"/>
      <c r="S111" s="55"/>
      <c r="T111" s="6"/>
      <c r="U111" s="55"/>
      <c r="V111" s="6"/>
      <c r="W111" s="55"/>
      <c r="X111" s="6"/>
      <c r="Y111" s="55"/>
      <c r="Z111" s="6"/>
      <c r="AA111" s="55"/>
      <c r="AB111" s="6"/>
      <c r="AC111" s="55"/>
    </row>
    <row r="112" spans="1:29" s="28" customFormat="1" ht="15.6">
      <c r="A112" s="14" t="s">
        <v>836</v>
      </c>
      <c r="B112" s="38"/>
      <c r="C112" s="38"/>
      <c r="D112" s="8" t="s">
        <v>672</v>
      </c>
      <c r="E112" s="59">
        <v>1174.6698376764377</v>
      </c>
      <c r="F112" s="6"/>
      <c r="G112" s="55"/>
      <c r="H112" s="6"/>
      <c r="I112" s="55"/>
      <c r="J112" s="6"/>
      <c r="K112" s="55"/>
      <c r="L112" s="6"/>
      <c r="M112" s="55"/>
      <c r="N112" s="6"/>
      <c r="O112" s="55"/>
      <c r="P112" s="6"/>
      <c r="Q112" s="55"/>
      <c r="R112" s="6"/>
      <c r="S112" s="55"/>
      <c r="T112" s="6"/>
      <c r="U112" s="55"/>
      <c r="V112" s="6"/>
      <c r="W112" s="55"/>
      <c r="X112" s="6"/>
      <c r="Y112" s="55"/>
      <c r="Z112" s="6"/>
      <c r="AA112" s="55"/>
      <c r="AB112" s="6"/>
      <c r="AC112" s="55"/>
    </row>
    <row r="113" spans="1:29" s="28" customFormat="1" ht="15.6">
      <c r="A113" s="58" t="s">
        <v>1240</v>
      </c>
      <c r="B113" s="38"/>
      <c r="C113" s="38"/>
      <c r="D113" s="8" t="s">
        <v>1</v>
      </c>
      <c r="E113" s="59">
        <v>1515</v>
      </c>
      <c r="F113" s="6"/>
      <c r="G113" s="55"/>
      <c r="H113" s="6"/>
      <c r="I113" s="55"/>
      <c r="J113" s="6"/>
      <c r="K113" s="55"/>
      <c r="L113" s="6"/>
      <c r="M113" s="55"/>
      <c r="N113" s="6"/>
      <c r="O113" s="55"/>
      <c r="P113" s="6"/>
      <c r="Q113" s="55"/>
      <c r="R113" s="6"/>
      <c r="S113" s="55"/>
      <c r="T113" s="6"/>
      <c r="U113" s="55"/>
      <c r="V113" s="6"/>
      <c r="W113" s="55"/>
      <c r="X113" s="6"/>
      <c r="Y113" s="55"/>
      <c r="Z113" s="6"/>
      <c r="AA113" s="55"/>
      <c r="AB113" s="6"/>
      <c r="AC113" s="55"/>
    </row>
    <row r="114" spans="1:29" s="28" customFormat="1" ht="15.6">
      <c r="A114" s="14" t="s">
        <v>1121</v>
      </c>
      <c r="B114" s="38"/>
      <c r="C114" s="38"/>
      <c r="D114" s="8" t="s">
        <v>1</v>
      </c>
      <c r="E114" s="59">
        <v>1372</v>
      </c>
      <c r="F114" s="6"/>
      <c r="G114" s="55"/>
      <c r="H114" s="6"/>
      <c r="I114" s="55"/>
      <c r="J114" s="6"/>
      <c r="K114" s="55"/>
      <c r="L114" s="6"/>
      <c r="M114" s="55"/>
      <c r="N114" s="6"/>
      <c r="O114" s="55"/>
      <c r="P114" s="6"/>
      <c r="Q114" s="55"/>
      <c r="R114" s="6"/>
      <c r="S114" s="55"/>
      <c r="T114" s="6"/>
      <c r="U114" s="55"/>
      <c r="V114" s="6"/>
      <c r="W114" s="55"/>
      <c r="X114" s="6"/>
      <c r="Y114" s="55"/>
      <c r="Z114" s="6"/>
      <c r="AA114" s="55"/>
      <c r="AB114" s="6"/>
      <c r="AC114" s="55"/>
    </row>
    <row r="115" spans="1:29" s="28" customFormat="1" ht="15.6">
      <c r="A115" s="58" t="s">
        <v>1032</v>
      </c>
      <c r="B115" s="38"/>
      <c r="C115" s="38"/>
      <c r="D115" s="8" t="s">
        <v>360</v>
      </c>
      <c r="E115" s="59">
        <v>1221.212093826301</v>
      </c>
      <c r="F115" s="6"/>
      <c r="G115" s="55"/>
      <c r="H115" s="6"/>
      <c r="I115" s="55"/>
      <c r="J115" s="6"/>
      <c r="K115" s="55"/>
      <c r="L115" s="6"/>
      <c r="M115" s="55"/>
      <c r="N115" s="6"/>
      <c r="O115" s="55"/>
      <c r="P115" s="6"/>
      <c r="Q115" s="55"/>
      <c r="R115" s="6"/>
      <c r="S115" s="55"/>
      <c r="T115" s="6"/>
      <c r="U115" s="55"/>
      <c r="V115" s="6"/>
      <c r="W115" s="55"/>
      <c r="X115" s="6"/>
      <c r="Y115" s="55"/>
      <c r="Z115" s="6"/>
      <c r="AA115" s="55"/>
      <c r="AB115" s="6"/>
      <c r="AC115" s="55"/>
    </row>
    <row r="116" spans="1:29" s="28" customFormat="1" ht="15.6">
      <c r="A116" s="58" t="s">
        <v>546</v>
      </c>
      <c r="B116" s="38"/>
      <c r="C116" s="38"/>
      <c r="D116" s="8" t="s">
        <v>360</v>
      </c>
      <c r="E116" s="59">
        <v>1473.6069729900853</v>
      </c>
      <c r="F116" s="6"/>
      <c r="G116" s="55"/>
      <c r="H116" s="6"/>
      <c r="I116" s="55"/>
      <c r="J116" s="6"/>
      <c r="K116" s="55"/>
      <c r="L116" s="6"/>
      <c r="M116" s="55"/>
      <c r="N116" s="6"/>
      <c r="O116" s="55"/>
      <c r="P116" s="6"/>
      <c r="Q116" s="55"/>
      <c r="R116" s="6"/>
      <c r="S116" s="55"/>
      <c r="T116" s="6"/>
      <c r="U116" s="55"/>
      <c r="V116" s="6"/>
      <c r="W116" s="55"/>
      <c r="X116" s="6"/>
      <c r="Y116" s="55"/>
      <c r="Z116" s="6"/>
      <c r="AA116" s="55"/>
      <c r="AB116" s="6"/>
      <c r="AC116" s="55"/>
    </row>
    <row r="117" spans="1:29" s="28" customFormat="1" ht="15.6">
      <c r="A117" s="58" t="s">
        <v>678</v>
      </c>
      <c r="B117" s="38"/>
      <c r="C117" s="38"/>
      <c r="D117" s="8" t="s">
        <v>34</v>
      </c>
      <c r="E117" s="59">
        <v>1422.0331126000347</v>
      </c>
      <c r="F117" s="6"/>
      <c r="G117" s="55"/>
      <c r="H117" s="6"/>
      <c r="I117" s="55"/>
      <c r="J117" s="6"/>
      <c r="K117" s="55"/>
      <c r="L117" s="6"/>
      <c r="M117" s="55"/>
      <c r="N117" s="6"/>
      <c r="O117" s="55"/>
      <c r="P117" s="6"/>
      <c r="Q117" s="55"/>
      <c r="R117" s="6"/>
      <c r="S117" s="55"/>
      <c r="T117" s="6"/>
      <c r="U117" s="55"/>
      <c r="V117" s="6"/>
      <c r="W117" s="55"/>
      <c r="X117" s="6"/>
      <c r="Y117" s="55"/>
      <c r="Z117" s="6"/>
      <c r="AA117" s="55"/>
      <c r="AB117" s="6"/>
      <c r="AC117" s="55"/>
    </row>
    <row r="118" spans="1:29" s="28" customFormat="1" ht="15.6">
      <c r="A118" s="14" t="s">
        <v>189</v>
      </c>
      <c r="B118" s="38"/>
      <c r="C118" s="38">
        <v>2</v>
      </c>
      <c r="D118" s="8" t="s">
        <v>26</v>
      </c>
      <c r="E118" s="59">
        <v>1600</v>
      </c>
      <c r="F118" s="6"/>
      <c r="G118" s="55"/>
      <c r="H118" s="6"/>
      <c r="I118" s="55"/>
      <c r="J118" s="6"/>
      <c r="K118" s="55"/>
      <c r="L118" s="6"/>
      <c r="M118" s="55"/>
      <c r="N118" s="6"/>
      <c r="O118" s="55"/>
      <c r="P118" s="6"/>
      <c r="Q118" s="55"/>
      <c r="R118" s="6"/>
      <c r="S118" s="55"/>
      <c r="T118" s="6"/>
      <c r="U118" s="55"/>
      <c r="V118" s="6"/>
      <c r="W118" s="55"/>
      <c r="X118" s="6"/>
      <c r="Y118" s="55"/>
      <c r="Z118" s="6"/>
      <c r="AA118" s="55"/>
      <c r="AB118" s="6"/>
      <c r="AC118" s="55"/>
    </row>
    <row r="119" spans="1:29" s="28" customFormat="1" ht="15.6">
      <c r="A119" s="58" t="s">
        <v>953</v>
      </c>
      <c r="B119" s="38"/>
      <c r="C119" s="38"/>
      <c r="D119" s="8" t="s">
        <v>1</v>
      </c>
      <c r="E119" s="59">
        <v>1512.21989279885</v>
      </c>
      <c r="F119" s="6"/>
      <c r="G119" s="55"/>
      <c r="H119" s="6">
        <v>30</v>
      </c>
      <c r="I119" s="55">
        <f>((($H$2+2)*($H$2+4)*($H$2+2-2*H119))/(2*($H$2+2*H119)*($H$2+4*H119))+(($H$2+1)-H119+1))*$H$1</f>
        <v>64.042832120670724</v>
      </c>
      <c r="J119" s="6"/>
      <c r="K119" s="55"/>
      <c r="L119" s="6"/>
      <c r="M119" s="55"/>
      <c r="N119" s="6"/>
      <c r="O119" s="55"/>
      <c r="P119" s="6"/>
      <c r="Q119" s="55"/>
      <c r="R119" s="6"/>
      <c r="S119" s="55"/>
      <c r="T119" s="6"/>
      <c r="U119" s="55"/>
      <c r="V119" s="6"/>
      <c r="W119" s="55"/>
      <c r="X119" s="6"/>
      <c r="Y119" s="55"/>
      <c r="Z119" s="6"/>
      <c r="AA119" s="55"/>
      <c r="AB119" s="6"/>
      <c r="AC119" s="55"/>
    </row>
    <row r="120" spans="1:29" s="28" customFormat="1" ht="15.6">
      <c r="A120" s="58" t="s">
        <v>319</v>
      </c>
      <c r="B120" s="38"/>
      <c r="C120" s="38">
        <v>4</v>
      </c>
      <c r="D120" s="8" t="s">
        <v>1</v>
      </c>
      <c r="E120" s="59">
        <v>1171.7028229400498</v>
      </c>
      <c r="F120" s="6"/>
      <c r="G120" s="55"/>
      <c r="H120" s="6">
        <v>160</v>
      </c>
      <c r="I120" s="55">
        <v>0.01</v>
      </c>
      <c r="J120" s="6"/>
      <c r="K120" s="55"/>
      <c r="L120" s="6"/>
      <c r="M120" s="55"/>
      <c r="N120" s="6"/>
      <c r="O120" s="55"/>
      <c r="P120" s="6"/>
      <c r="Q120" s="55"/>
      <c r="R120" s="6"/>
      <c r="S120" s="55"/>
      <c r="T120" s="6"/>
      <c r="U120" s="55"/>
      <c r="V120" s="6"/>
      <c r="W120" s="55"/>
      <c r="X120" s="6"/>
      <c r="Y120" s="55"/>
      <c r="Z120" s="6"/>
      <c r="AA120" s="55"/>
      <c r="AB120" s="6"/>
      <c r="AC120" s="55"/>
    </row>
    <row r="121" spans="1:29" s="28" customFormat="1" ht="15.6">
      <c r="A121" s="58" t="s">
        <v>583</v>
      </c>
      <c r="B121" s="38"/>
      <c r="C121" s="38"/>
      <c r="D121" s="8" t="s">
        <v>1</v>
      </c>
      <c r="E121" s="59">
        <v>1609.6460176130206</v>
      </c>
      <c r="F121" s="6"/>
      <c r="G121" s="55"/>
      <c r="H121" s="6"/>
      <c r="I121" s="55"/>
      <c r="J121" s="6"/>
      <c r="K121" s="55"/>
      <c r="L121" s="6"/>
      <c r="M121" s="55"/>
      <c r="N121" s="6"/>
      <c r="O121" s="55"/>
      <c r="P121" s="6"/>
      <c r="Q121" s="55"/>
      <c r="R121" s="6"/>
      <c r="S121" s="55"/>
      <c r="T121" s="6"/>
      <c r="U121" s="55"/>
      <c r="V121" s="6"/>
      <c r="W121" s="55"/>
      <c r="X121" s="6"/>
      <c r="Y121" s="55"/>
      <c r="Z121" s="6"/>
      <c r="AA121" s="55"/>
      <c r="AB121" s="6"/>
      <c r="AC121" s="55"/>
    </row>
    <row r="122" spans="1:29" s="28" customFormat="1" ht="15.6">
      <c r="A122" s="58" t="s">
        <v>1074</v>
      </c>
      <c r="B122" s="38"/>
      <c r="C122" s="38"/>
      <c r="D122" s="8" t="s">
        <v>780</v>
      </c>
      <c r="E122" s="59">
        <v>1343.1077675557633</v>
      </c>
      <c r="F122" s="6">
        <v>22</v>
      </c>
      <c r="G122" s="55">
        <f>((($F$2+2)*($F$2+4)*($F$2+2-2*F122))/(2*($F$2+2*F122)*($F$2+4*F122))+(($F$2+1)-F122+1))*$F$1</f>
        <v>21.659442724458206</v>
      </c>
      <c r="H122" s="6"/>
      <c r="I122" s="55"/>
      <c r="J122" s="6"/>
      <c r="K122" s="55"/>
      <c r="L122" s="6"/>
      <c r="M122" s="55"/>
      <c r="N122" s="6"/>
      <c r="O122" s="55"/>
      <c r="P122" s="6"/>
      <c r="Q122" s="55"/>
      <c r="R122" s="6"/>
      <c r="S122" s="55"/>
      <c r="T122" s="6"/>
      <c r="U122" s="55"/>
      <c r="V122" s="6"/>
      <c r="W122" s="55"/>
      <c r="X122" s="6"/>
      <c r="Y122" s="55"/>
      <c r="Z122" s="6"/>
      <c r="AA122" s="55"/>
      <c r="AB122" s="6"/>
      <c r="AC122" s="55"/>
    </row>
    <row r="123" spans="1:29" s="28" customFormat="1" ht="15.6">
      <c r="A123" s="58" t="s">
        <v>1268</v>
      </c>
      <c r="B123" s="38"/>
      <c r="C123" s="38"/>
      <c r="D123" s="8"/>
      <c r="E123" s="59">
        <v>1336.1404334361819</v>
      </c>
      <c r="F123" s="6"/>
      <c r="G123" s="55"/>
      <c r="H123" s="6">
        <v>85</v>
      </c>
      <c r="I123" s="55">
        <f>((($H$2+2)*($H$2+4)*($H$2+2-2*H123))/(2*($H$2+2*H123)*($H$2+4*H123))+(($H$2+1)-H123+1))*$H$1</f>
        <v>31.930869627736147</v>
      </c>
      <c r="J123" s="6"/>
      <c r="K123" s="55"/>
      <c r="L123" s="6"/>
      <c r="M123" s="55"/>
      <c r="N123" s="6"/>
      <c r="O123" s="55"/>
      <c r="P123" s="6"/>
      <c r="Q123" s="55"/>
      <c r="R123" s="6"/>
      <c r="S123" s="55"/>
      <c r="T123" s="6"/>
      <c r="U123" s="55"/>
      <c r="V123" s="6"/>
      <c r="W123" s="55"/>
      <c r="X123" s="6"/>
      <c r="Y123" s="55"/>
      <c r="Z123" s="6"/>
      <c r="AA123" s="55"/>
      <c r="AB123" s="6"/>
      <c r="AC123" s="55"/>
    </row>
    <row r="124" spans="1:29" s="40" customFormat="1" ht="15.6">
      <c r="A124" s="58" t="s">
        <v>962</v>
      </c>
      <c r="B124" s="38"/>
      <c r="C124" s="38"/>
      <c r="D124" s="8" t="s">
        <v>1</v>
      </c>
      <c r="E124" s="59">
        <v>1414</v>
      </c>
      <c r="F124" s="6"/>
      <c r="G124" s="55"/>
      <c r="H124" s="6"/>
      <c r="I124" s="55"/>
      <c r="J124" s="6"/>
      <c r="K124" s="55"/>
      <c r="L124" s="6"/>
      <c r="M124" s="55"/>
      <c r="N124" s="6"/>
      <c r="O124" s="55"/>
      <c r="P124" s="6"/>
      <c r="Q124" s="55"/>
      <c r="R124" s="6"/>
      <c r="S124" s="55"/>
      <c r="T124" s="6"/>
      <c r="U124" s="55"/>
      <c r="V124" s="6"/>
      <c r="W124" s="55"/>
      <c r="X124" s="6"/>
      <c r="Y124" s="55"/>
      <c r="Z124" s="6"/>
      <c r="AA124" s="55"/>
      <c r="AB124" s="6"/>
      <c r="AC124" s="55"/>
    </row>
    <row r="125" spans="1:29" s="28" customFormat="1" ht="15.6">
      <c r="A125" s="58" t="s">
        <v>584</v>
      </c>
      <c r="B125" s="38"/>
      <c r="C125" s="38"/>
      <c r="D125" s="8" t="s">
        <v>1</v>
      </c>
      <c r="E125" s="59">
        <v>1648.2500670510019</v>
      </c>
      <c r="F125" s="6"/>
      <c r="G125" s="55"/>
      <c r="H125" s="6"/>
      <c r="I125" s="55"/>
      <c r="J125" s="6"/>
      <c r="K125" s="55"/>
      <c r="L125" s="6"/>
      <c r="M125" s="55"/>
      <c r="N125" s="6"/>
      <c r="O125" s="55"/>
      <c r="P125" s="6"/>
      <c r="Q125" s="55"/>
      <c r="R125" s="6"/>
      <c r="S125" s="55"/>
      <c r="T125" s="6"/>
      <c r="U125" s="55"/>
      <c r="V125" s="6"/>
      <c r="W125" s="55"/>
      <c r="X125" s="6"/>
      <c r="Y125" s="55"/>
      <c r="Z125" s="6"/>
      <c r="AA125" s="55"/>
      <c r="AB125" s="6"/>
      <c r="AC125" s="55"/>
    </row>
    <row r="126" spans="1:29" s="28" customFormat="1" ht="15.6">
      <c r="A126" s="58" t="s">
        <v>170</v>
      </c>
      <c r="B126" s="38"/>
      <c r="C126" s="38">
        <v>1</v>
      </c>
      <c r="D126" s="8" t="s">
        <v>1</v>
      </c>
      <c r="E126" s="59">
        <v>1788</v>
      </c>
      <c r="F126" s="6"/>
      <c r="G126" s="55"/>
      <c r="H126" s="6"/>
      <c r="I126" s="55"/>
      <c r="J126" s="6"/>
      <c r="K126" s="55"/>
      <c r="L126" s="6"/>
      <c r="M126" s="55"/>
      <c r="N126" s="6"/>
      <c r="O126" s="55"/>
      <c r="P126" s="6"/>
      <c r="Q126" s="55"/>
      <c r="R126" s="6"/>
      <c r="S126" s="55"/>
      <c r="T126" s="6"/>
      <c r="U126" s="55"/>
      <c r="V126" s="6"/>
      <c r="W126" s="55"/>
      <c r="X126" s="6"/>
      <c r="Y126" s="55"/>
      <c r="Z126" s="6"/>
      <c r="AA126" s="55"/>
      <c r="AB126" s="6"/>
      <c r="AC126" s="55"/>
    </row>
    <row r="127" spans="1:29" s="28" customFormat="1" ht="15.6">
      <c r="A127" s="58" t="s">
        <v>206</v>
      </c>
      <c r="B127" s="38"/>
      <c r="C127" s="38">
        <v>4</v>
      </c>
      <c r="D127" s="8" t="s">
        <v>1</v>
      </c>
      <c r="E127" s="59">
        <v>1200</v>
      </c>
      <c r="F127" s="6"/>
      <c r="G127" s="55"/>
      <c r="H127" s="6"/>
      <c r="I127" s="55"/>
      <c r="J127" s="6"/>
      <c r="K127" s="55"/>
      <c r="L127" s="6"/>
      <c r="M127" s="55"/>
      <c r="N127" s="6"/>
      <c r="O127" s="55"/>
      <c r="P127" s="6"/>
      <c r="Q127" s="55"/>
      <c r="R127" s="6"/>
      <c r="S127" s="55"/>
      <c r="T127" s="6"/>
      <c r="U127" s="55"/>
      <c r="V127" s="6"/>
      <c r="W127" s="55"/>
      <c r="X127" s="6"/>
      <c r="Y127" s="55"/>
      <c r="Z127" s="6"/>
      <c r="AA127" s="55"/>
      <c r="AB127" s="6"/>
      <c r="AC127" s="55"/>
    </row>
    <row r="128" spans="1:29" s="28" customFormat="1" ht="15.6">
      <c r="A128" s="58" t="s">
        <v>1201</v>
      </c>
      <c r="B128" s="38"/>
      <c r="C128" s="38"/>
      <c r="D128" s="8" t="s">
        <v>1</v>
      </c>
      <c r="E128" s="59">
        <v>1305.7866042027531</v>
      </c>
      <c r="F128" s="6"/>
      <c r="G128" s="55"/>
      <c r="H128" s="6"/>
      <c r="I128" s="55"/>
      <c r="J128" s="6"/>
      <c r="K128" s="55"/>
      <c r="L128" s="6"/>
      <c r="M128" s="55"/>
      <c r="N128" s="6"/>
      <c r="O128" s="55"/>
      <c r="P128" s="6"/>
      <c r="Q128" s="55"/>
      <c r="R128" s="6"/>
      <c r="S128" s="55"/>
      <c r="T128" s="6"/>
      <c r="U128" s="55"/>
      <c r="V128" s="6"/>
      <c r="W128" s="55"/>
      <c r="X128" s="6"/>
      <c r="Y128" s="55"/>
      <c r="Z128" s="6"/>
      <c r="AA128" s="55"/>
      <c r="AB128" s="6"/>
      <c r="AC128" s="55"/>
    </row>
    <row r="129" spans="1:29" s="28" customFormat="1" ht="15.6">
      <c r="A129" s="58" t="s">
        <v>1059</v>
      </c>
      <c r="B129" s="38"/>
      <c r="C129" s="38"/>
      <c r="D129" s="8" t="s">
        <v>1</v>
      </c>
      <c r="E129" s="59">
        <v>1324</v>
      </c>
      <c r="F129" s="6"/>
      <c r="G129" s="55"/>
      <c r="H129" s="6"/>
      <c r="I129" s="55"/>
      <c r="J129" s="6"/>
      <c r="K129" s="55"/>
      <c r="L129" s="6"/>
      <c r="M129" s="55"/>
      <c r="N129" s="6"/>
      <c r="O129" s="55"/>
      <c r="P129" s="6"/>
      <c r="Q129" s="55"/>
      <c r="R129" s="6"/>
      <c r="S129" s="55"/>
      <c r="T129" s="6"/>
      <c r="U129" s="55"/>
      <c r="V129" s="6"/>
      <c r="W129" s="55"/>
      <c r="X129" s="6"/>
      <c r="Y129" s="55"/>
      <c r="Z129" s="6"/>
      <c r="AA129" s="55"/>
      <c r="AB129" s="6"/>
      <c r="AC129" s="55"/>
    </row>
    <row r="130" spans="1:29" s="28" customFormat="1" ht="15.6">
      <c r="A130" s="58" t="s">
        <v>865</v>
      </c>
      <c r="B130" s="38"/>
      <c r="C130" s="38"/>
      <c r="D130" s="8" t="s">
        <v>34</v>
      </c>
      <c r="E130" s="59">
        <v>1279.4510058445496</v>
      </c>
      <c r="F130" s="6"/>
      <c r="G130" s="55"/>
      <c r="H130" s="6"/>
      <c r="I130" s="55"/>
      <c r="J130" s="6"/>
      <c r="K130" s="55"/>
      <c r="L130" s="6"/>
      <c r="M130" s="55"/>
      <c r="N130" s="6"/>
      <c r="O130" s="55"/>
      <c r="P130" s="6"/>
      <c r="Q130" s="55"/>
      <c r="R130" s="6"/>
      <c r="S130" s="55"/>
      <c r="T130" s="6"/>
      <c r="U130" s="55"/>
      <c r="V130" s="6"/>
      <c r="W130" s="55"/>
      <c r="X130" s="6"/>
      <c r="Y130" s="55"/>
      <c r="Z130" s="6"/>
      <c r="AA130" s="55"/>
      <c r="AB130" s="6"/>
      <c r="AC130" s="55"/>
    </row>
    <row r="131" spans="1:29" s="28" customFormat="1" ht="15.6">
      <c r="A131" s="58" t="s">
        <v>298</v>
      </c>
      <c r="B131" s="71"/>
      <c r="C131" s="38">
        <v>1</v>
      </c>
      <c r="D131" s="8" t="s">
        <v>1</v>
      </c>
      <c r="E131" s="59">
        <v>1800</v>
      </c>
      <c r="F131" s="6"/>
      <c r="G131" s="55"/>
      <c r="H131" s="6"/>
      <c r="I131" s="55"/>
      <c r="J131" s="6"/>
      <c r="K131" s="55"/>
      <c r="L131" s="6"/>
      <c r="M131" s="55"/>
      <c r="N131" s="6"/>
      <c r="O131" s="55"/>
      <c r="P131" s="6"/>
      <c r="Q131" s="55"/>
      <c r="R131" s="6"/>
      <c r="S131" s="55"/>
      <c r="T131" s="6"/>
      <c r="U131" s="55"/>
      <c r="V131" s="6"/>
      <c r="W131" s="55"/>
      <c r="X131" s="6"/>
      <c r="Y131" s="55"/>
      <c r="Z131" s="6"/>
      <c r="AA131" s="55"/>
      <c r="AB131" s="6"/>
      <c r="AC131" s="55"/>
    </row>
    <row r="132" spans="1:29" s="28" customFormat="1" ht="15.6">
      <c r="A132" s="14" t="s">
        <v>585</v>
      </c>
      <c r="B132" s="38"/>
      <c r="C132" s="38"/>
      <c r="D132" s="8" t="s">
        <v>1</v>
      </c>
      <c r="E132" s="59">
        <v>1447.8762379246664</v>
      </c>
      <c r="F132" s="6"/>
      <c r="G132" s="55"/>
      <c r="H132" s="6"/>
      <c r="I132" s="55"/>
      <c r="J132" s="6"/>
      <c r="K132" s="55"/>
      <c r="L132" s="6"/>
      <c r="M132" s="55"/>
      <c r="N132" s="6"/>
      <c r="O132" s="55"/>
      <c r="P132" s="6"/>
      <c r="Q132" s="55"/>
      <c r="R132" s="6"/>
      <c r="S132" s="55"/>
      <c r="T132" s="6"/>
      <c r="U132" s="55"/>
      <c r="V132" s="6"/>
      <c r="W132" s="55"/>
      <c r="X132" s="6"/>
      <c r="Y132" s="55"/>
      <c r="Z132" s="6"/>
      <c r="AA132" s="55"/>
      <c r="AB132" s="6"/>
      <c r="AC132" s="55"/>
    </row>
    <row r="133" spans="1:29" s="28" customFormat="1" ht="15.6">
      <c r="A133" s="58" t="s">
        <v>355</v>
      </c>
      <c r="B133" s="38" t="s">
        <v>194</v>
      </c>
      <c r="C133" s="38" t="s">
        <v>35</v>
      </c>
      <c r="D133" s="8" t="s">
        <v>1</v>
      </c>
      <c r="E133" s="59">
        <v>1900</v>
      </c>
      <c r="F133" s="6"/>
      <c r="G133" s="55"/>
      <c r="H133" s="6"/>
      <c r="I133" s="55"/>
      <c r="J133" s="6"/>
      <c r="K133" s="55"/>
      <c r="L133" s="6"/>
      <c r="M133" s="55"/>
      <c r="N133" s="6"/>
      <c r="O133" s="55"/>
      <c r="P133" s="6"/>
      <c r="Q133" s="55"/>
      <c r="R133" s="6"/>
      <c r="S133" s="55"/>
      <c r="T133" s="6"/>
      <c r="U133" s="55"/>
      <c r="V133" s="6"/>
      <c r="W133" s="55"/>
      <c r="X133" s="6"/>
      <c r="Y133" s="55"/>
      <c r="Z133" s="6"/>
      <c r="AA133" s="55"/>
      <c r="AB133" s="6"/>
      <c r="AC133" s="55"/>
    </row>
    <row r="134" spans="1:29" s="28" customFormat="1" ht="15.6">
      <c r="A134" s="58" t="s">
        <v>109</v>
      </c>
      <c r="B134" s="38"/>
      <c r="C134" s="38">
        <v>4</v>
      </c>
      <c r="D134" s="8" t="s">
        <v>1</v>
      </c>
      <c r="E134" s="59">
        <v>1200</v>
      </c>
      <c r="F134" s="6"/>
      <c r="G134" s="55"/>
      <c r="H134" s="6"/>
      <c r="I134" s="55"/>
      <c r="J134" s="6"/>
      <c r="K134" s="55"/>
      <c r="L134" s="6"/>
      <c r="M134" s="55"/>
      <c r="N134" s="6"/>
      <c r="O134" s="55"/>
      <c r="P134" s="6"/>
      <c r="Q134" s="55"/>
      <c r="R134" s="6"/>
      <c r="S134" s="55"/>
      <c r="T134" s="6"/>
      <c r="U134" s="55"/>
      <c r="V134" s="6"/>
      <c r="W134" s="55"/>
      <c r="X134" s="6"/>
      <c r="Y134" s="55"/>
      <c r="Z134" s="6"/>
      <c r="AA134" s="55"/>
      <c r="AB134" s="6"/>
      <c r="AC134" s="55"/>
    </row>
    <row r="135" spans="1:29" s="28" customFormat="1" ht="15.6">
      <c r="A135" s="72" t="s">
        <v>39</v>
      </c>
      <c r="B135" s="38"/>
      <c r="C135" s="38">
        <v>2</v>
      </c>
      <c r="D135" s="8" t="s">
        <v>3</v>
      </c>
      <c r="E135" s="59">
        <v>0</v>
      </c>
      <c r="F135" s="6"/>
      <c r="G135" s="55"/>
      <c r="H135" s="6"/>
      <c r="I135" s="55"/>
      <c r="J135" s="6"/>
      <c r="K135" s="55"/>
      <c r="L135" s="6"/>
      <c r="M135" s="55"/>
      <c r="N135" s="6"/>
      <c r="O135" s="55"/>
      <c r="P135" s="6"/>
      <c r="Q135" s="55"/>
      <c r="R135" s="6"/>
      <c r="S135" s="55"/>
      <c r="T135" s="6"/>
      <c r="U135" s="55"/>
      <c r="V135" s="6"/>
      <c r="W135" s="55"/>
      <c r="X135" s="6"/>
      <c r="Y135" s="55"/>
      <c r="Z135" s="6"/>
      <c r="AA135" s="55"/>
      <c r="AB135" s="6"/>
      <c r="AC135" s="55"/>
    </row>
    <row r="136" spans="1:29" s="28" customFormat="1" ht="15.6">
      <c r="A136" s="58" t="s">
        <v>871</v>
      </c>
      <c r="B136" s="38"/>
      <c r="C136" s="38"/>
      <c r="D136" s="8" t="s">
        <v>1</v>
      </c>
      <c r="E136" s="59">
        <v>1514.3892485741101</v>
      </c>
      <c r="F136" s="6"/>
      <c r="G136" s="55"/>
      <c r="H136" s="6"/>
      <c r="I136" s="55"/>
      <c r="J136" s="6"/>
      <c r="K136" s="55"/>
      <c r="L136" s="6"/>
      <c r="M136" s="55"/>
      <c r="N136" s="6"/>
      <c r="O136" s="55"/>
      <c r="P136" s="6"/>
      <c r="Q136" s="55"/>
      <c r="R136" s="6"/>
      <c r="S136" s="55"/>
      <c r="T136" s="6"/>
      <c r="U136" s="55"/>
      <c r="V136" s="6"/>
      <c r="W136" s="55"/>
      <c r="X136" s="6"/>
      <c r="Y136" s="55"/>
      <c r="Z136" s="6"/>
      <c r="AA136" s="55"/>
      <c r="AB136" s="6"/>
      <c r="AC136" s="55"/>
    </row>
    <row r="137" spans="1:29" s="28" customFormat="1" ht="15.6">
      <c r="A137" s="58" t="s">
        <v>1075</v>
      </c>
      <c r="B137" s="38"/>
      <c r="C137" s="38"/>
      <c r="D137" s="8" t="s">
        <v>780</v>
      </c>
      <c r="E137" s="59">
        <v>1222.1798684538271</v>
      </c>
      <c r="F137" s="6"/>
      <c r="G137" s="55"/>
      <c r="H137" s="6"/>
      <c r="I137" s="55"/>
      <c r="J137" s="6"/>
      <c r="K137" s="55"/>
      <c r="L137" s="6"/>
      <c r="M137" s="55"/>
      <c r="N137" s="6"/>
      <c r="O137" s="55"/>
      <c r="P137" s="6"/>
      <c r="Q137" s="55"/>
      <c r="R137" s="6"/>
      <c r="S137" s="55"/>
      <c r="T137" s="6"/>
      <c r="U137" s="55"/>
      <c r="V137" s="6"/>
      <c r="W137" s="55"/>
      <c r="X137" s="6"/>
      <c r="Y137" s="55"/>
      <c r="Z137" s="6"/>
      <c r="AA137" s="55"/>
      <c r="AB137" s="6"/>
      <c r="AC137" s="55"/>
    </row>
    <row r="138" spans="1:29" s="28" customFormat="1" ht="15.6">
      <c r="A138" s="58" t="s">
        <v>1219</v>
      </c>
      <c r="B138" s="38"/>
      <c r="C138" s="38"/>
      <c r="D138" s="8" t="s">
        <v>780</v>
      </c>
      <c r="E138" s="59">
        <v>1192</v>
      </c>
      <c r="F138" s="6"/>
      <c r="G138" s="55"/>
      <c r="H138" s="6"/>
      <c r="I138" s="55"/>
      <c r="J138" s="6"/>
      <c r="K138" s="55"/>
      <c r="L138" s="6"/>
      <c r="M138" s="55"/>
      <c r="N138" s="6"/>
      <c r="O138" s="55"/>
      <c r="P138" s="6"/>
      <c r="Q138" s="55"/>
      <c r="R138" s="6"/>
      <c r="S138" s="55"/>
      <c r="T138" s="6"/>
      <c r="U138" s="55"/>
      <c r="V138" s="6"/>
      <c r="W138" s="55"/>
      <c r="X138" s="6"/>
      <c r="Y138" s="55"/>
      <c r="Z138" s="6"/>
      <c r="AA138" s="55"/>
      <c r="AB138" s="6"/>
      <c r="AC138" s="55"/>
    </row>
    <row r="139" spans="1:29" s="28" customFormat="1" ht="15.6">
      <c r="A139" s="58" t="s">
        <v>1076</v>
      </c>
      <c r="B139" s="38"/>
      <c r="C139" s="38"/>
      <c r="D139" s="8" t="s">
        <v>780</v>
      </c>
      <c r="E139" s="59">
        <v>1245</v>
      </c>
      <c r="F139" s="6"/>
      <c r="G139" s="55"/>
      <c r="H139" s="6"/>
      <c r="I139" s="55"/>
      <c r="J139" s="6"/>
      <c r="K139" s="55"/>
      <c r="L139" s="6"/>
      <c r="M139" s="55"/>
      <c r="N139" s="6"/>
      <c r="O139" s="55"/>
      <c r="P139" s="6"/>
      <c r="Q139" s="55"/>
      <c r="R139" s="6"/>
      <c r="S139" s="55"/>
      <c r="T139" s="6"/>
      <c r="U139" s="55"/>
      <c r="V139" s="6"/>
      <c r="W139" s="55"/>
      <c r="X139" s="6"/>
      <c r="Y139" s="55"/>
      <c r="Z139" s="6"/>
      <c r="AA139" s="55"/>
      <c r="AB139" s="6"/>
      <c r="AC139" s="55"/>
    </row>
    <row r="140" spans="1:29" s="28" customFormat="1" ht="15.6">
      <c r="A140" s="58" t="s">
        <v>720</v>
      </c>
      <c r="B140" s="38" t="s">
        <v>194</v>
      </c>
      <c r="C140" s="38" t="s">
        <v>35</v>
      </c>
      <c r="D140" s="8" t="s">
        <v>1</v>
      </c>
      <c r="E140" s="59">
        <v>1552.7040316229936</v>
      </c>
      <c r="F140" s="6">
        <v>19</v>
      </c>
      <c r="G140" s="55">
        <f>((($F$2+2)*($F$2+4)*($F$2+2-2*F140))/(2*($F$2+2*F140)*($F$2+4*F140))+(($F$2+1)-F140+1))*$F$1</f>
        <v>28.650313308667851</v>
      </c>
      <c r="H140" s="6">
        <v>51</v>
      </c>
      <c r="I140" s="55">
        <f>((($H$2+2)*($H$2+4)*($H$2+2-2*H140))/(2*($H$2+2*H140)*($H$2+4*H140))+(($H$2+1)-H140+1))*$H$1</f>
        <v>49.709365232188318</v>
      </c>
      <c r="J140" s="6"/>
      <c r="K140" s="55"/>
      <c r="L140" s="6"/>
      <c r="M140" s="55"/>
      <c r="N140" s="6"/>
      <c r="O140" s="55"/>
      <c r="P140" s="6"/>
      <c r="Q140" s="55"/>
      <c r="R140" s="6"/>
      <c r="S140" s="55"/>
      <c r="T140" s="6"/>
      <c r="U140" s="55"/>
      <c r="V140" s="6"/>
      <c r="W140" s="55"/>
      <c r="X140" s="6"/>
      <c r="Y140" s="55"/>
      <c r="Z140" s="6"/>
      <c r="AA140" s="55"/>
      <c r="AB140" s="6"/>
      <c r="AC140" s="55"/>
    </row>
    <row r="141" spans="1:29" s="28" customFormat="1" ht="15.6">
      <c r="A141" s="58" t="s">
        <v>765</v>
      </c>
      <c r="B141" s="38"/>
      <c r="C141" s="38" t="s">
        <v>35</v>
      </c>
      <c r="D141" s="8" t="s">
        <v>1</v>
      </c>
      <c r="E141" s="59">
        <v>1834</v>
      </c>
      <c r="F141" s="6"/>
      <c r="G141" s="55"/>
      <c r="H141" s="6"/>
      <c r="I141" s="55"/>
      <c r="J141" s="6"/>
      <c r="K141" s="55"/>
      <c r="L141" s="6"/>
      <c r="M141" s="55"/>
      <c r="N141" s="6"/>
      <c r="O141" s="55"/>
      <c r="P141" s="6"/>
      <c r="Q141" s="55"/>
      <c r="R141" s="6"/>
      <c r="S141" s="55"/>
      <c r="T141" s="6"/>
      <c r="U141" s="55"/>
      <c r="V141" s="6"/>
      <c r="W141" s="55"/>
      <c r="X141" s="6"/>
      <c r="Y141" s="55"/>
      <c r="Z141" s="6"/>
      <c r="AA141" s="55"/>
      <c r="AB141" s="6"/>
      <c r="AC141" s="55"/>
    </row>
    <row r="142" spans="1:29" s="28" customFormat="1" ht="15.6">
      <c r="A142" s="58" t="s">
        <v>716</v>
      </c>
      <c r="B142" s="38" t="s">
        <v>105</v>
      </c>
      <c r="C142" s="38"/>
      <c r="D142" s="8" t="s">
        <v>1</v>
      </c>
      <c r="E142" s="59">
        <v>1538.8711078253748</v>
      </c>
      <c r="F142" s="6"/>
      <c r="G142" s="55"/>
      <c r="H142" s="6"/>
      <c r="I142" s="55"/>
      <c r="J142" s="6"/>
      <c r="K142" s="55"/>
      <c r="L142" s="6"/>
      <c r="M142" s="55"/>
      <c r="N142" s="6"/>
      <c r="O142" s="55"/>
      <c r="P142" s="6"/>
      <c r="Q142" s="55"/>
      <c r="R142" s="6"/>
      <c r="S142" s="55"/>
      <c r="T142" s="6"/>
      <c r="U142" s="55"/>
      <c r="V142" s="6"/>
      <c r="W142" s="55"/>
      <c r="X142" s="6"/>
      <c r="Y142" s="55"/>
      <c r="Z142" s="6"/>
      <c r="AA142" s="55"/>
      <c r="AB142" s="6"/>
      <c r="AC142" s="55"/>
    </row>
    <row r="143" spans="1:29" s="28" customFormat="1" ht="15.6">
      <c r="A143" s="14" t="s">
        <v>731</v>
      </c>
      <c r="B143" s="38" t="s">
        <v>194</v>
      </c>
      <c r="C143" s="38">
        <v>1</v>
      </c>
      <c r="D143" s="8" t="s">
        <v>1</v>
      </c>
      <c r="E143" s="59">
        <v>1484.8149435982186</v>
      </c>
      <c r="F143" s="6"/>
      <c r="G143" s="55"/>
      <c r="H143" s="6">
        <v>44</v>
      </c>
      <c r="I143" s="55">
        <f>((($H$2+2)*($H$2+4)*($H$2+2-2*H143))/(2*($H$2+2*H143)*($H$2+4*H143))+(($H$2+1)-H143+1))*$H$1</f>
        <v>54.028513331370078</v>
      </c>
      <c r="J143" s="6"/>
      <c r="K143" s="55"/>
      <c r="L143" s="6"/>
      <c r="M143" s="55"/>
      <c r="N143" s="6"/>
      <c r="O143" s="55"/>
      <c r="P143" s="6"/>
      <c r="Q143" s="55"/>
      <c r="R143" s="6"/>
      <c r="S143" s="55"/>
      <c r="T143" s="6"/>
      <c r="U143" s="55"/>
      <c r="V143" s="6"/>
      <c r="W143" s="55"/>
      <c r="X143" s="6"/>
      <c r="Y143" s="55"/>
      <c r="Z143" s="6"/>
      <c r="AA143" s="55"/>
      <c r="AB143" s="6"/>
      <c r="AC143" s="55"/>
    </row>
    <row r="144" spans="1:29" s="28" customFormat="1" ht="15.6">
      <c r="A144" s="58" t="s">
        <v>1241</v>
      </c>
      <c r="B144" s="38"/>
      <c r="C144" s="38"/>
      <c r="D144" s="8" t="s">
        <v>1248</v>
      </c>
      <c r="E144" s="59">
        <v>1154.2285288840526</v>
      </c>
      <c r="F144" s="6"/>
      <c r="G144" s="55"/>
      <c r="H144" s="6"/>
      <c r="I144" s="55"/>
      <c r="J144" s="6"/>
      <c r="K144" s="55"/>
      <c r="L144" s="6"/>
      <c r="M144" s="55"/>
      <c r="N144" s="6"/>
      <c r="O144" s="55"/>
      <c r="P144" s="6"/>
      <c r="Q144" s="55"/>
      <c r="R144" s="6"/>
      <c r="S144" s="55"/>
      <c r="T144" s="6"/>
      <c r="U144" s="55"/>
      <c r="V144" s="6"/>
      <c r="W144" s="55"/>
      <c r="X144" s="6"/>
      <c r="Y144" s="55"/>
      <c r="Z144" s="6"/>
      <c r="AA144" s="55"/>
      <c r="AB144" s="6"/>
      <c r="AC144" s="55"/>
    </row>
    <row r="145" spans="1:29" s="28" customFormat="1" ht="15.6">
      <c r="A145" s="58" t="s">
        <v>1242</v>
      </c>
      <c r="B145" s="38"/>
      <c r="C145" s="38"/>
      <c r="D145" s="8" t="s">
        <v>1248</v>
      </c>
      <c r="E145" s="59">
        <v>1170.7877743285235</v>
      </c>
      <c r="F145" s="6"/>
      <c r="G145" s="55"/>
      <c r="H145" s="6"/>
      <c r="I145" s="55"/>
      <c r="J145" s="6"/>
      <c r="K145" s="55"/>
      <c r="L145" s="6"/>
      <c r="M145" s="55"/>
      <c r="N145" s="6"/>
      <c r="O145" s="55"/>
      <c r="P145" s="6"/>
      <c r="Q145" s="55"/>
      <c r="R145" s="6"/>
      <c r="S145" s="55"/>
      <c r="T145" s="6"/>
      <c r="U145" s="55"/>
      <c r="V145" s="6"/>
      <c r="W145" s="55"/>
      <c r="X145" s="6"/>
      <c r="Y145" s="55"/>
      <c r="Z145" s="6"/>
      <c r="AA145" s="55"/>
      <c r="AB145" s="6"/>
      <c r="AC145" s="55"/>
    </row>
    <row r="146" spans="1:29" s="28" customFormat="1" ht="15.6">
      <c r="A146" s="58" t="s">
        <v>996</v>
      </c>
      <c r="B146" s="38"/>
      <c r="C146" s="38"/>
      <c r="D146" s="8" t="s">
        <v>780</v>
      </c>
      <c r="E146" s="59">
        <v>1431.1916663049501</v>
      </c>
      <c r="F146" s="6"/>
      <c r="G146" s="55"/>
      <c r="H146" s="6"/>
      <c r="I146" s="55"/>
      <c r="J146" s="6"/>
      <c r="K146" s="55"/>
      <c r="L146" s="6"/>
      <c r="M146" s="55"/>
      <c r="N146" s="6"/>
      <c r="O146" s="55"/>
      <c r="P146" s="6"/>
      <c r="Q146" s="55"/>
      <c r="R146" s="6"/>
      <c r="S146" s="55"/>
      <c r="T146" s="6"/>
      <c r="U146" s="55"/>
      <c r="V146" s="6"/>
      <c r="W146" s="55"/>
      <c r="X146" s="6"/>
      <c r="Y146" s="55"/>
      <c r="Z146" s="6"/>
      <c r="AA146" s="55"/>
      <c r="AB146" s="6"/>
      <c r="AC146" s="55"/>
    </row>
    <row r="147" spans="1:29" s="28" customFormat="1" ht="15.6">
      <c r="A147" s="58" t="s">
        <v>175</v>
      </c>
      <c r="B147" s="38"/>
      <c r="C147" s="38">
        <v>3</v>
      </c>
      <c r="D147" s="8" t="s">
        <v>1</v>
      </c>
      <c r="E147" s="59">
        <v>1514</v>
      </c>
      <c r="F147" s="6"/>
      <c r="G147" s="55"/>
      <c r="H147" s="6"/>
      <c r="I147" s="55"/>
      <c r="J147" s="6"/>
      <c r="K147" s="55"/>
      <c r="L147" s="6"/>
      <c r="M147" s="55"/>
      <c r="N147" s="6"/>
      <c r="O147" s="55"/>
      <c r="P147" s="6"/>
      <c r="Q147" s="55"/>
      <c r="R147" s="6"/>
      <c r="S147" s="55"/>
      <c r="T147" s="6"/>
      <c r="U147" s="55"/>
      <c r="V147" s="6"/>
      <c r="W147" s="55"/>
      <c r="X147" s="6"/>
      <c r="Y147" s="55"/>
      <c r="Z147" s="6"/>
      <c r="AA147" s="55"/>
      <c r="AB147" s="6"/>
      <c r="AC147" s="55"/>
    </row>
    <row r="148" spans="1:29" s="28" customFormat="1" ht="15.6">
      <c r="A148" s="58" t="s">
        <v>889</v>
      </c>
      <c r="B148" s="38"/>
      <c r="C148" s="38">
        <v>1</v>
      </c>
      <c r="D148" s="8" t="s">
        <v>1</v>
      </c>
      <c r="E148" s="59">
        <v>1836.5080673658324</v>
      </c>
      <c r="F148" s="6"/>
      <c r="G148" s="55"/>
      <c r="H148" s="6"/>
      <c r="I148" s="55"/>
      <c r="J148" s="6"/>
      <c r="K148" s="55"/>
      <c r="L148" s="6"/>
      <c r="M148" s="55"/>
      <c r="N148" s="6"/>
      <c r="O148" s="55"/>
      <c r="P148" s="6"/>
      <c r="Q148" s="55"/>
      <c r="R148" s="6"/>
      <c r="S148" s="55"/>
      <c r="T148" s="6"/>
      <c r="U148" s="55"/>
      <c r="V148" s="6"/>
      <c r="W148" s="55"/>
      <c r="X148" s="6"/>
      <c r="Y148" s="55"/>
      <c r="Z148" s="6"/>
      <c r="AA148" s="55"/>
      <c r="AB148" s="6"/>
      <c r="AC148" s="55"/>
    </row>
    <row r="149" spans="1:29" s="28" customFormat="1" ht="15.6">
      <c r="A149" s="72" t="s">
        <v>727</v>
      </c>
      <c r="B149" s="38" t="s">
        <v>105</v>
      </c>
      <c r="C149" s="38" t="s">
        <v>35</v>
      </c>
      <c r="D149" s="8" t="s">
        <v>1</v>
      </c>
      <c r="E149" s="59">
        <v>0</v>
      </c>
      <c r="F149" s="6"/>
      <c r="G149" s="55"/>
      <c r="H149" s="6"/>
      <c r="I149" s="55"/>
      <c r="J149" s="6"/>
      <c r="K149" s="55"/>
      <c r="L149" s="6"/>
      <c r="M149" s="55"/>
      <c r="N149" s="6"/>
      <c r="O149" s="55"/>
      <c r="P149" s="6"/>
      <c r="Q149" s="55"/>
      <c r="R149" s="6"/>
      <c r="S149" s="55"/>
      <c r="T149" s="6"/>
      <c r="U149" s="55"/>
      <c r="V149" s="6"/>
      <c r="W149" s="55"/>
      <c r="X149" s="6"/>
      <c r="Y149" s="55"/>
      <c r="Z149" s="6"/>
      <c r="AA149" s="55"/>
      <c r="AB149" s="6"/>
      <c r="AC149" s="55"/>
    </row>
    <row r="150" spans="1:29" s="28" customFormat="1" ht="15.6">
      <c r="A150" s="58" t="s">
        <v>464</v>
      </c>
      <c r="B150" s="38"/>
      <c r="C150" s="38"/>
      <c r="D150" s="8" t="s">
        <v>360</v>
      </c>
      <c r="E150" s="59">
        <v>1216.0657717009099</v>
      </c>
      <c r="F150" s="6"/>
      <c r="G150" s="55"/>
      <c r="H150" s="6"/>
      <c r="I150" s="55"/>
      <c r="J150" s="6"/>
      <c r="K150" s="55"/>
      <c r="L150" s="6"/>
      <c r="M150" s="55"/>
      <c r="N150" s="6"/>
      <c r="O150" s="55"/>
      <c r="P150" s="6"/>
      <c r="Q150" s="55"/>
      <c r="R150" s="6"/>
      <c r="S150" s="55"/>
      <c r="T150" s="6"/>
      <c r="U150" s="55"/>
      <c r="V150" s="6"/>
      <c r="W150" s="55"/>
      <c r="X150" s="6"/>
      <c r="Y150" s="55"/>
      <c r="Z150" s="6"/>
      <c r="AA150" s="55"/>
      <c r="AB150" s="6"/>
      <c r="AC150" s="55"/>
    </row>
    <row r="151" spans="1:29" s="28" customFormat="1" ht="15.6">
      <c r="A151" s="58" t="s">
        <v>322</v>
      </c>
      <c r="B151" s="38"/>
      <c r="C151" s="38">
        <v>4</v>
      </c>
      <c r="D151" s="8" t="s">
        <v>1</v>
      </c>
      <c r="E151" s="59">
        <v>1409.2476270675795</v>
      </c>
      <c r="F151" s="6"/>
      <c r="G151" s="55"/>
      <c r="H151" s="6"/>
      <c r="I151" s="55"/>
      <c r="J151" s="6"/>
      <c r="K151" s="55"/>
      <c r="L151" s="6"/>
      <c r="M151" s="55"/>
      <c r="N151" s="6"/>
      <c r="O151" s="55"/>
      <c r="P151" s="6"/>
      <c r="Q151" s="55"/>
      <c r="R151" s="6"/>
      <c r="S151" s="55"/>
      <c r="T151" s="6"/>
      <c r="U151" s="55"/>
      <c r="V151" s="6"/>
      <c r="W151" s="55"/>
      <c r="X151" s="6"/>
      <c r="Y151" s="55"/>
      <c r="Z151" s="6"/>
      <c r="AA151" s="55"/>
      <c r="AB151" s="6"/>
      <c r="AC151" s="55"/>
    </row>
    <row r="152" spans="1:29" s="28" customFormat="1" ht="15.6">
      <c r="A152" s="58" t="s">
        <v>0</v>
      </c>
      <c r="B152" s="38" t="s">
        <v>105</v>
      </c>
      <c r="C152" s="38" t="s">
        <v>35</v>
      </c>
      <c r="D152" s="8" t="s">
        <v>1</v>
      </c>
      <c r="E152" s="59">
        <v>1834.4438518326642</v>
      </c>
      <c r="F152" s="6"/>
      <c r="G152" s="55"/>
      <c r="H152" s="6"/>
      <c r="I152" s="55"/>
      <c r="J152" s="6"/>
      <c r="K152" s="55"/>
      <c r="L152" s="6"/>
      <c r="M152" s="55"/>
      <c r="N152" s="6"/>
      <c r="O152" s="55"/>
      <c r="P152" s="6"/>
      <c r="Q152" s="55"/>
      <c r="R152" s="6"/>
      <c r="S152" s="55"/>
      <c r="T152" s="6"/>
      <c r="U152" s="55"/>
      <c r="V152" s="6"/>
      <c r="W152" s="55"/>
      <c r="X152" s="6"/>
      <c r="Y152" s="55"/>
      <c r="Z152" s="6"/>
      <c r="AA152" s="55"/>
      <c r="AB152" s="6"/>
      <c r="AC152" s="55"/>
    </row>
    <row r="153" spans="1:29" s="28" customFormat="1" ht="15.6">
      <c r="A153" s="58" t="s">
        <v>1160</v>
      </c>
      <c r="B153" s="38"/>
      <c r="C153" s="38"/>
      <c r="D153" s="8" t="s">
        <v>1</v>
      </c>
      <c r="E153" s="59">
        <v>1250.1286910916826</v>
      </c>
      <c r="F153" s="6"/>
      <c r="G153" s="55"/>
      <c r="H153" s="6"/>
      <c r="I153" s="55"/>
      <c r="J153" s="6"/>
      <c r="K153" s="55"/>
      <c r="L153" s="6"/>
      <c r="M153" s="55"/>
      <c r="N153" s="6"/>
      <c r="O153" s="55"/>
      <c r="P153" s="6"/>
      <c r="Q153" s="55"/>
      <c r="R153" s="6"/>
      <c r="S153" s="55"/>
      <c r="T153" s="6"/>
      <c r="U153" s="55"/>
      <c r="V153" s="6"/>
      <c r="W153" s="55"/>
      <c r="X153" s="6"/>
      <c r="Y153" s="55"/>
      <c r="Z153" s="6"/>
      <c r="AA153" s="55"/>
      <c r="AB153" s="6"/>
      <c r="AC153" s="55"/>
    </row>
    <row r="154" spans="1:29" s="28" customFormat="1" ht="15.6">
      <c r="A154" s="58" t="s">
        <v>527</v>
      </c>
      <c r="B154" s="38"/>
      <c r="C154" s="38"/>
      <c r="D154" s="8" t="s">
        <v>34</v>
      </c>
      <c r="E154" s="59">
        <v>1268</v>
      </c>
      <c r="F154" s="6"/>
      <c r="G154" s="55"/>
      <c r="H154" s="6"/>
      <c r="I154" s="55"/>
      <c r="J154" s="6"/>
      <c r="K154" s="55"/>
      <c r="L154" s="6"/>
      <c r="M154" s="55"/>
      <c r="N154" s="6"/>
      <c r="O154" s="55"/>
      <c r="P154" s="6"/>
      <c r="Q154" s="55"/>
      <c r="R154" s="6"/>
      <c r="S154" s="55"/>
      <c r="T154" s="6"/>
      <c r="U154" s="55"/>
      <c r="V154" s="6"/>
      <c r="W154" s="55"/>
      <c r="X154" s="6"/>
      <c r="Y154" s="55"/>
      <c r="Z154" s="6"/>
      <c r="AA154" s="55"/>
      <c r="AB154" s="6"/>
      <c r="AC154" s="55"/>
    </row>
    <row r="155" spans="1:29" s="28" customFormat="1" ht="15.6">
      <c r="A155" s="14" t="s">
        <v>997</v>
      </c>
      <c r="B155" s="38"/>
      <c r="C155" s="38"/>
      <c r="D155" s="8" t="s">
        <v>1</v>
      </c>
      <c r="E155" s="59">
        <v>1379</v>
      </c>
      <c r="F155" s="6"/>
      <c r="G155" s="55"/>
      <c r="H155" s="6"/>
      <c r="I155" s="55"/>
      <c r="J155" s="6"/>
      <c r="K155" s="55"/>
      <c r="L155" s="6"/>
      <c r="M155" s="55"/>
      <c r="N155" s="6"/>
      <c r="O155" s="55"/>
      <c r="P155" s="6"/>
      <c r="Q155" s="55"/>
      <c r="R155" s="6"/>
      <c r="S155" s="55"/>
      <c r="T155" s="6"/>
      <c r="U155" s="55"/>
      <c r="V155" s="6"/>
      <c r="W155" s="55"/>
      <c r="X155" s="6"/>
      <c r="Y155" s="55"/>
      <c r="Z155" s="6"/>
      <c r="AA155" s="55"/>
      <c r="AB155" s="6"/>
      <c r="AC155" s="55"/>
    </row>
    <row r="156" spans="1:29" s="28" customFormat="1" ht="15.6">
      <c r="A156" s="14" t="s">
        <v>848</v>
      </c>
      <c r="B156" s="38"/>
      <c r="C156" s="38"/>
      <c r="D156" s="8" t="s">
        <v>15</v>
      </c>
      <c r="E156" s="59">
        <v>1216</v>
      </c>
      <c r="F156" s="6"/>
      <c r="G156" s="55"/>
      <c r="H156" s="6"/>
      <c r="I156" s="55"/>
      <c r="J156" s="6"/>
      <c r="K156" s="55"/>
      <c r="L156" s="6"/>
      <c r="M156" s="55"/>
      <c r="N156" s="6"/>
      <c r="O156" s="55"/>
      <c r="P156" s="6"/>
      <c r="Q156" s="55"/>
      <c r="R156" s="6"/>
      <c r="S156" s="55"/>
      <c r="T156" s="6"/>
      <c r="U156" s="55"/>
      <c r="V156" s="6"/>
      <c r="W156" s="55"/>
      <c r="X156" s="6"/>
      <c r="Y156" s="55"/>
      <c r="Z156" s="6"/>
      <c r="AA156" s="55"/>
      <c r="AB156" s="6"/>
      <c r="AC156" s="55"/>
    </row>
    <row r="157" spans="1:29" s="28" customFormat="1" ht="15.6">
      <c r="A157" s="58" t="s">
        <v>425</v>
      </c>
      <c r="B157" s="38"/>
      <c r="C157" s="38">
        <v>4</v>
      </c>
      <c r="D157" s="8" t="s">
        <v>33</v>
      </c>
      <c r="E157" s="59">
        <v>1200</v>
      </c>
      <c r="F157" s="6"/>
      <c r="G157" s="55"/>
      <c r="H157" s="6"/>
      <c r="I157" s="55"/>
      <c r="J157" s="6"/>
      <c r="K157" s="55"/>
      <c r="L157" s="6"/>
      <c r="M157" s="55"/>
      <c r="N157" s="6"/>
      <c r="O157" s="55"/>
      <c r="P157" s="6"/>
      <c r="Q157" s="55"/>
      <c r="R157" s="6"/>
      <c r="S157" s="55"/>
      <c r="T157" s="6"/>
      <c r="U157" s="55"/>
      <c r="V157" s="6"/>
      <c r="W157" s="55"/>
      <c r="X157" s="6"/>
      <c r="Y157" s="55"/>
      <c r="Z157" s="6"/>
      <c r="AA157" s="55"/>
      <c r="AB157" s="6"/>
      <c r="AC157" s="55"/>
    </row>
    <row r="158" spans="1:29" s="28" customFormat="1" ht="15.6">
      <c r="A158" s="14" t="s">
        <v>547</v>
      </c>
      <c r="B158" s="38"/>
      <c r="C158" s="38"/>
      <c r="D158" s="8" t="s">
        <v>360</v>
      </c>
      <c r="E158" s="59">
        <v>1202.9887692526706</v>
      </c>
      <c r="F158" s="6"/>
      <c r="G158" s="55"/>
      <c r="H158" s="6"/>
      <c r="I158" s="55"/>
      <c r="J158" s="6"/>
      <c r="K158" s="55"/>
      <c r="L158" s="6"/>
      <c r="M158" s="55"/>
      <c r="N158" s="6"/>
      <c r="O158" s="55"/>
      <c r="P158" s="6"/>
      <c r="Q158" s="55"/>
      <c r="R158" s="6"/>
      <c r="S158" s="55"/>
      <c r="T158" s="6"/>
      <c r="U158" s="55"/>
      <c r="V158" s="6"/>
      <c r="W158" s="55"/>
      <c r="X158" s="6"/>
      <c r="Y158" s="55"/>
      <c r="Z158" s="6"/>
      <c r="AA158" s="55"/>
      <c r="AB158" s="6"/>
      <c r="AC158" s="55"/>
    </row>
    <row r="159" spans="1:29" s="28" customFormat="1" ht="15.6">
      <c r="A159" s="14" t="s">
        <v>351</v>
      </c>
      <c r="B159" s="38"/>
      <c r="C159" s="38">
        <v>2</v>
      </c>
      <c r="D159" s="8" t="s">
        <v>34</v>
      </c>
      <c r="E159" s="59">
        <v>1600</v>
      </c>
      <c r="F159" s="6"/>
      <c r="G159" s="55"/>
      <c r="H159" s="6"/>
      <c r="I159" s="55"/>
      <c r="J159" s="6"/>
      <c r="K159" s="55"/>
      <c r="L159" s="6"/>
      <c r="M159" s="55"/>
      <c r="N159" s="6"/>
      <c r="O159" s="55"/>
      <c r="P159" s="6"/>
      <c r="Q159" s="55"/>
      <c r="R159" s="6"/>
      <c r="S159" s="55"/>
      <c r="T159" s="6"/>
      <c r="U159" s="55"/>
      <c r="V159" s="6"/>
      <c r="W159" s="55"/>
      <c r="X159" s="6"/>
      <c r="Y159" s="55"/>
      <c r="Z159" s="6"/>
      <c r="AA159" s="55"/>
      <c r="AB159" s="6"/>
      <c r="AC159" s="55"/>
    </row>
    <row r="160" spans="1:29" s="28" customFormat="1" ht="15.6">
      <c r="A160" s="58" t="s">
        <v>826</v>
      </c>
      <c r="B160" s="38"/>
      <c r="C160" s="38"/>
      <c r="D160" s="8" t="s">
        <v>34</v>
      </c>
      <c r="E160" s="59">
        <v>1194.8698418955501</v>
      </c>
      <c r="F160" s="6"/>
      <c r="G160" s="55"/>
      <c r="H160" s="6"/>
      <c r="I160" s="55"/>
      <c r="J160" s="6"/>
      <c r="K160" s="55"/>
      <c r="L160" s="6"/>
      <c r="M160" s="55"/>
      <c r="N160" s="6"/>
      <c r="O160" s="55"/>
      <c r="P160" s="6"/>
      <c r="Q160" s="55"/>
      <c r="R160" s="6"/>
      <c r="S160" s="55"/>
      <c r="T160" s="6"/>
      <c r="U160" s="55"/>
      <c r="V160" s="6"/>
      <c r="W160" s="55"/>
      <c r="X160" s="6"/>
      <c r="Y160" s="55"/>
      <c r="Z160" s="6"/>
      <c r="AA160" s="55"/>
      <c r="AB160" s="6"/>
      <c r="AC160" s="55"/>
    </row>
    <row r="161" spans="1:29" s="28" customFormat="1" ht="15.6">
      <c r="A161" s="58" t="s">
        <v>740</v>
      </c>
      <c r="B161" s="38"/>
      <c r="C161" s="38"/>
      <c r="D161" s="8" t="s">
        <v>34</v>
      </c>
      <c r="E161" s="59">
        <v>1683.7267516140676</v>
      </c>
      <c r="F161" s="6"/>
      <c r="G161" s="55"/>
      <c r="H161" s="6"/>
      <c r="I161" s="55"/>
      <c r="J161" s="6"/>
      <c r="K161" s="55"/>
      <c r="L161" s="6"/>
      <c r="M161" s="55"/>
      <c r="N161" s="6"/>
      <c r="O161" s="55"/>
      <c r="P161" s="6"/>
      <c r="Q161" s="55"/>
      <c r="R161" s="6"/>
      <c r="S161" s="55"/>
      <c r="T161" s="6"/>
      <c r="U161" s="55"/>
      <c r="V161" s="6"/>
      <c r="W161" s="55"/>
      <c r="X161" s="6"/>
      <c r="Y161" s="55"/>
      <c r="Z161" s="6"/>
      <c r="AA161" s="55"/>
      <c r="AB161" s="6"/>
      <c r="AC161" s="55"/>
    </row>
    <row r="162" spans="1:29" s="28" customFormat="1" ht="15.6">
      <c r="A162" s="58" t="s">
        <v>157</v>
      </c>
      <c r="B162" s="38"/>
      <c r="C162" s="38" t="s">
        <v>35</v>
      </c>
      <c r="D162" s="8" t="s">
        <v>1</v>
      </c>
      <c r="E162" s="59">
        <v>1815.9778554284137</v>
      </c>
      <c r="F162" s="6"/>
      <c r="G162" s="55"/>
      <c r="H162" s="6"/>
      <c r="I162" s="55"/>
      <c r="J162" s="6"/>
      <c r="K162" s="55"/>
      <c r="L162" s="6"/>
      <c r="M162" s="55"/>
      <c r="N162" s="6"/>
      <c r="O162" s="55"/>
      <c r="P162" s="6"/>
      <c r="Q162" s="55"/>
      <c r="R162" s="6"/>
      <c r="S162" s="55"/>
      <c r="T162" s="6"/>
      <c r="U162" s="55"/>
      <c r="V162" s="6"/>
      <c r="W162" s="55"/>
      <c r="X162" s="6"/>
      <c r="Y162" s="55"/>
      <c r="Z162" s="6"/>
      <c r="AA162" s="55"/>
      <c r="AB162" s="6"/>
      <c r="AC162" s="55"/>
    </row>
    <row r="163" spans="1:29" s="28" customFormat="1" ht="15.6">
      <c r="A163" s="58" t="s">
        <v>820</v>
      </c>
      <c r="B163" s="38"/>
      <c r="C163" s="38"/>
      <c r="D163" s="8" t="s">
        <v>780</v>
      </c>
      <c r="E163" s="59">
        <v>1657</v>
      </c>
      <c r="F163" s="6"/>
      <c r="G163" s="55"/>
      <c r="H163" s="6"/>
      <c r="I163" s="55"/>
      <c r="J163" s="6"/>
      <c r="K163" s="55"/>
      <c r="L163" s="6"/>
      <c r="M163" s="55"/>
      <c r="N163" s="6"/>
      <c r="O163" s="55"/>
      <c r="P163" s="6"/>
      <c r="Q163" s="55"/>
      <c r="R163" s="6"/>
      <c r="S163" s="55"/>
      <c r="T163" s="6"/>
      <c r="U163" s="55"/>
      <c r="V163" s="6"/>
      <c r="W163" s="55"/>
      <c r="X163" s="6"/>
      <c r="Y163" s="55"/>
      <c r="Z163" s="6"/>
      <c r="AA163" s="55"/>
      <c r="AB163" s="6"/>
      <c r="AC163" s="55"/>
    </row>
    <row r="164" spans="1:29" s="28" customFormat="1" ht="15.6">
      <c r="A164" s="58" t="s">
        <v>1035</v>
      </c>
      <c r="B164" s="38"/>
      <c r="C164" s="38"/>
      <c r="D164" s="8" t="s">
        <v>1</v>
      </c>
      <c r="E164" s="59">
        <v>1424.0084376660557</v>
      </c>
      <c r="F164" s="6"/>
      <c r="G164" s="55"/>
      <c r="H164" s="6"/>
      <c r="I164" s="55"/>
      <c r="J164" s="6"/>
      <c r="K164" s="55"/>
      <c r="L164" s="6"/>
      <c r="M164" s="55"/>
      <c r="N164" s="6"/>
      <c r="O164" s="55"/>
      <c r="P164" s="6"/>
      <c r="Q164" s="55"/>
      <c r="R164" s="6"/>
      <c r="S164" s="55"/>
      <c r="T164" s="6"/>
      <c r="U164" s="55"/>
      <c r="V164" s="6"/>
      <c r="W164" s="55"/>
      <c r="X164" s="6"/>
      <c r="Y164" s="55"/>
      <c r="Z164" s="6"/>
      <c r="AA164" s="55"/>
      <c r="AB164" s="6"/>
      <c r="AC164" s="55"/>
    </row>
    <row r="165" spans="1:29" s="28" customFormat="1" ht="15.6">
      <c r="A165" s="58" t="s">
        <v>728</v>
      </c>
      <c r="B165" s="38"/>
      <c r="C165" s="38"/>
      <c r="D165" s="8" t="s">
        <v>1</v>
      </c>
      <c r="E165" s="59">
        <v>1692</v>
      </c>
      <c r="F165" s="6"/>
      <c r="G165" s="55"/>
      <c r="H165" s="6"/>
      <c r="I165" s="55"/>
      <c r="J165" s="6"/>
      <c r="K165" s="55"/>
      <c r="L165" s="6"/>
      <c r="M165" s="55"/>
      <c r="N165" s="6"/>
      <c r="O165" s="55"/>
      <c r="P165" s="6"/>
      <c r="Q165" s="55"/>
      <c r="R165" s="6"/>
      <c r="S165" s="55"/>
      <c r="T165" s="6"/>
      <c r="U165" s="55"/>
      <c r="V165" s="6"/>
      <c r="W165" s="55"/>
      <c r="X165" s="6"/>
      <c r="Y165" s="55"/>
      <c r="Z165" s="6"/>
      <c r="AA165" s="55"/>
      <c r="AB165" s="6"/>
      <c r="AC165" s="55"/>
    </row>
    <row r="166" spans="1:29" s="28" customFormat="1" ht="15.6">
      <c r="A166" s="14" t="s">
        <v>130</v>
      </c>
      <c r="B166" s="38" t="s">
        <v>194</v>
      </c>
      <c r="C166" s="38" t="s">
        <v>35</v>
      </c>
      <c r="D166" s="8" t="s">
        <v>1</v>
      </c>
      <c r="E166" s="59">
        <v>1691.9742405531156</v>
      </c>
      <c r="F166" s="6"/>
      <c r="G166" s="55"/>
      <c r="H166" s="6">
        <v>29</v>
      </c>
      <c r="I166" s="55">
        <f>((($H$2+2)*($H$2+4)*($H$2+2-2*H166))/(2*($H$2+2*H166)*($H$2+4*H166))+(($H$2+1)-H166+1))*$H$1</f>
        <v>64.856051965982076</v>
      </c>
      <c r="J166" s="6"/>
      <c r="K166" s="55"/>
      <c r="L166" s="6"/>
      <c r="M166" s="55"/>
      <c r="N166" s="6"/>
      <c r="O166" s="55"/>
      <c r="P166" s="6"/>
      <c r="Q166" s="55"/>
      <c r="R166" s="6"/>
      <c r="S166" s="55"/>
      <c r="T166" s="6"/>
      <c r="U166" s="55"/>
      <c r="V166" s="6"/>
      <c r="W166" s="55"/>
      <c r="X166" s="6"/>
      <c r="Y166" s="55"/>
      <c r="Z166" s="6"/>
      <c r="AA166" s="55"/>
      <c r="AB166" s="6"/>
      <c r="AC166" s="55"/>
    </row>
    <row r="167" spans="1:29" s="28" customFormat="1" ht="15.6">
      <c r="A167" s="14" t="s">
        <v>135</v>
      </c>
      <c r="B167" s="38" t="s">
        <v>105</v>
      </c>
      <c r="C167" s="38" t="s">
        <v>35</v>
      </c>
      <c r="D167" s="8" t="s">
        <v>1</v>
      </c>
      <c r="E167" s="59">
        <v>1900</v>
      </c>
      <c r="F167" s="6"/>
      <c r="G167" s="55"/>
      <c r="H167" s="6"/>
      <c r="I167" s="55"/>
      <c r="J167" s="6"/>
      <c r="K167" s="55"/>
      <c r="L167" s="6"/>
      <c r="M167" s="55"/>
      <c r="N167" s="6"/>
      <c r="O167" s="55"/>
      <c r="P167" s="6"/>
      <c r="Q167" s="55"/>
      <c r="R167" s="6"/>
      <c r="S167" s="55"/>
      <c r="T167" s="6"/>
      <c r="U167" s="55"/>
      <c r="V167" s="6"/>
      <c r="W167" s="55"/>
      <c r="X167" s="6"/>
      <c r="Y167" s="55"/>
      <c r="Z167" s="6"/>
      <c r="AA167" s="55"/>
      <c r="AB167" s="6"/>
      <c r="AC167" s="55"/>
    </row>
    <row r="168" spans="1:29" s="28" customFormat="1" ht="15.6">
      <c r="A168" s="58" t="s">
        <v>96</v>
      </c>
      <c r="B168" s="38" t="s">
        <v>194</v>
      </c>
      <c r="C168" s="38" t="s">
        <v>35</v>
      </c>
      <c r="D168" s="8" t="s">
        <v>1</v>
      </c>
      <c r="E168" s="59">
        <v>1620.0071752995086</v>
      </c>
      <c r="F168" s="6"/>
      <c r="G168" s="55"/>
      <c r="H168" s="6">
        <v>49</v>
      </c>
      <c r="I168" s="55">
        <f>((($H$2+2)*($H$2+4)*($H$2+2-2*H168))/(2*($H$2+2*H168)*($H$2+4*H168))+(($H$2+1)-H168+1))*$H$1</f>
        <v>50.908608637102091</v>
      </c>
      <c r="J168" s="6"/>
      <c r="K168" s="55"/>
      <c r="L168" s="6"/>
      <c r="M168" s="55"/>
      <c r="N168" s="6"/>
      <c r="O168" s="55"/>
      <c r="P168" s="6"/>
      <c r="Q168" s="55"/>
      <c r="R168" s="6"/>
      <c r="S168" s="55"/>
      <c r="T168" s="6"/>
      <c r="U168" s="55"/>
      <c r="V168" s="6"/>
      <c r="W168" s="55"/>
      <c r="X168" s="6"/>
      <c r="Y168" s="55"/>
      <c r="Z168" s="6"/>
      <c r="AA168" s="55"/>
      <c r="AB168" s="6"/>
      <c r="AC168" s="55"/>
    </row>
    <row r="169" spans="1:29" s="28" customFormat="1" ht="15.6">
      <c r="A169" s="58" t="s">
        <v>111</v>
      </c>
      <c r="B169" s="38" t="s">
        <v>194</v>
      </c>
      <c r="C169" s="38" t="s">
        <v>35</v>
      </c>
      <c r="D169" s="8" t="s">
        <v>1</v>
      </c>
      <c r="E169" s="59">
        <v>1684.1368332916275</v>
      </c>
      <c r="F169" s="6"/>
      <c r="G169" s="55"/>
      <c r="H169" s="6">
        <v>37</v>
      </c>
      <c r="I169" s="55">
        <f>((($H$2+2)*($H$2+4)*($H$2+2-2*H169))/(2*($H$2+2*H169)*($H$2+4*H169))+(($H$2+1)-H169+1))*$H$1</f>
        <v>58.75539048973863</v>
      </c>
      <c r="J169" s="6"/>
      <c r="K169" s="55"/>
      <c r="L169" s="6"/>
      <c r="M169" s="55"/>
      <c r="N169" s="6"/>
      <c r="O169" s="55"/>
      <c r="P169" s="6"/>
      <c r="Q169" s="55"/>
      <c r="R169" s="6"/>
      <c r="S169" s="55"/>
      <c r="T169" s="6"/>
      <c r="U169" s="55"/>
      <c r="V169" s="6"/>
      <c r="W169" s="55"/>
      <c r="X169" s="6"/>
      <c r="Y169" s="55"/>
      <c r="Z169" s="6"/>
      <c r="AA169" s="55"/>
      <c r="AB169" s="6"/>
      <c r="AC169" s="55"/>
    </row>
    <row r="170" spans="1:29" s="28" customFormat="1" ht="15.6">
      <c r="A170" s="58" t="s">
        <v>121</v>
      </c>
      <c r="B170" s="38" t="s">
        <v>194</v>
      </c>
      <c r="C170" s="38" t="s">
        <v>35</v>
      </c>
      <c r="D170" s="8" t="s">
        <v>1</v>
      </c>
      <c r="E170" s="59">
        <v>1900</v>
      </c>
      <c r="F170" s="6"/>
      <c r="G170" s="55"/>
      <c r="H170" s="6"/>
      <c r="I170" s="55"/>
      <c r="J170" s="6"/>
      <c r="K170" s="55"/>
      <c r="L170" s="6"/>
      <c r="M170" s="55"/>
      <c r="N170" s="6"/>
      <c r="O170" s="55"/>
      <c r="P170" s="6"/>
      <c r="Q170" s="55"/>
      <c r="R170" s="6"/>
      <c r="S170" s="55"/>
      <c r="T170" s="6"/>
      <c r="U170" s="55"/>
      <c r="V170" s="6"/>
      <c r="W170" s="55"/>
      <c r="X170" s="6"/>
      <c r="Y170" s="55"/>
      <c r="Z170" s="6"/>
      <c r="AA170" s="55"/>
      <c r="AB170" s="6"/>
      <c r="AC170" s="55"/>
    </row>
    <row r="171" spans="1:29" s="28" customFormat="1" ht="15.6">
      <c r="A171" s="58" t="s">
        <v>717</v>
      </c>
      <c r="B171" s="38"/>
      <c r="C171" s="38" t="s">
        <v>35</v>
      </c>
      <c r="D171" s="8" t="s">
        <v>1</v>
      </c>
      <c r="E171" s="59">
        <v>1846</v>
      </c>
      <c r="F171" s="6"/>
      <c r="G171" s="55"/>
      <c r="H171" s="6"/>
      <c r="I171" s="55"/>
      <c r="J171" s="6"/>
      <c r="K171" s="55"/>
      <c r="L171" s="6"/>
      <c r="M171" s="55"/>
      <c r="N171" s="6"/>
      <c r="O171" s="55"/>
      <c r="P171" s="6"/>
      <c r="Q171" s="55"/>
      <c r="R171" s="6"/>
      <c r="S171" s="55"/>
      <c r="T171" s="6"/>
      <c r="U171" s="55"/>
      <c r="V171" s="6"/>
      <c r="W171" s="55"/>
      <c r="X171" s="6"/>
      <c r="Y171" s="55"/>
      <c r="Z171" s="6"/>
      <c r="AA171" s="55"/>
      <c r="AB171" s="6"/>
      <c r="AC171" s="55"/>
    </row>
    <row r="172" spans="1:29" s="28" customFormat="1" ht="15.6">
      <c r="A172" s="58" t="s">
        <v>946</v>
      </c>
      <c r="B172" s="38"/>
      <c r="C172" s="38"/>
      <c r="D172" s="8" t="s">
        <v>1</v>
      </c>
      <c r="E172" s="59">
        <v>1509</v>
      </c>
      <c r="F172" s="6"/>
      <c r="G172" s="55"/>
      <c r="H172" s="6"/>
      <c r="I172" s="55"/>
      <c r="J172" s="6"/>
      <c r="K172" s="55"/>
      <c r="L172" s="6"/>
      <c r="M172" s="55"/>
      <c r="N172" s="6"/>
      <c r="O172" s="55"/>
      <c r="P172" s="6"/>
      <c r="Q172" s="55"/>
      <c r="R172" s="6"/>
      <c r="S172" s="55"/>
      <c r="T172" s="6"/>
      <c r="U172" s="55"/>
      <c r="V172" s="6"/>
      <c r="W172" s="55"/>
      <c r="X172" s="6"/>
      <c r="Y172" s="55"/>
      <c r="Z172" s="6"/>
      <c r="AA172" s="55"/>
      <c r="AB172" s="6"/>
      <c r="AC172" s="55"/>
    </row>
    <row r="173" spans="1:29" s="28" customFormat="1" ht="15.6">
      <c r="A173" s="58" t="s">
        <v>1156</v>
      </c>
      <c r="B173" s="38"/>
      <c r="C173" s="38"/>
      <c r="D173" s="8" t="s">
        <v>1</v>
      </c>
      <c r="E173" s="59">
        <v>1213.004948293506</v>
      </c>
      <c r="F173" s="6"/>
      <c r="G173" s="55"/>
      <c r="H173" s="6"/>
      <c r="I173" s="55"/>
      <c r="J173" s="6"/>
      <c r="K173" s="55"/>
      <c r="L173" s="6"/>
      <c r="M173" s="55"/>
      <c r="N173" s="6"/>
      <c r="O173" s="55"/>
      <c r="P173" s="6"/>
      <c r="Q173" s="55"/>
      <c r="R173" s="6"/>
      <c r="S173" s="55"/>
      <c r="T173" s="6"/>
      <c r="U173" s="55"/>
      <c r="V173" s="6"/>
      <c r="W173" s="55"/>
      <c r="X173" s="6"/>
      <c r="Y173" s="55"/>
      <c r="Z173" s="6"/>
      <c r="AA173" s="55"/>
      <c r="AB173" s="6"/>
      <c r="AC173" s="55"/>
    </row>
    <row r="174" spans="1:29" s="28" customFormat="1" ht="15.6">
      <c r="A174" s="14" t="s">
        <v>890</v>
      </c>
      <c r="B174" s="38"/>
      <c r="C174" s="38"/>
      <c r="D174" s="8" t="s">
        <v>1</v>
      </c>
      <c r="E174" s="59">
        <v>1286</v>
      </c>
      <c r="F174" s="6"/>
      <c r="G174" s="55"/>
      <c r="H174" s="6"/>
      <c r="I174" s="55"/>
      <c r="J174" s="6"/>
      <c r="K174" s="55"/>
      <c r="L174" s="6"/>
      <c r="M174" s="55"/>
      <c r="N174" s="6"/>
      <c r="O174" s="55"/>
      <c r="P174" s="6"/>
      <c r="Q174" s="55"/>
      <c r="R174" s="6"/>
      <c r="S174" s="55"/>
      <c r="T174" s="6"/>
      <c r="U174" s="55"/>
      <c r="V174" s="6"/>
      <c r="W174" s="55"/>
      <c r="X174" s="6"/>
      <c r="Y174" s="55"/>
      <c r="Z174" s="6"/>
      <c r="AA174" s="55"/>
      <c r="AB174" s="6"/>
      <c r="AC174" s="55"/>
    </row>
    <row r="175" spans="1:29" s="28" customFormat="1" ht="15.6">
      <c r="A175" s="58" t="s">
        <v>1122</v>
      </c>
      <c r="B175" s="38"/>
      <c r="C175" s="38"/>
      <c r="D175" s="8" t="s">
        <v>1</v>
      </c>
      <c r="E175" s="59">
        <v>1373.8186701167583</v>
      </c>
      <c r="F175" s="6"/>
      <c r="G175" s="55"/>
      <c r="H175" s="6"/>
      <c r="I175" s="55"/>
      <c r="J175" s="6"/>
      <c r="K175" s="55"/>
      <c r="L175" s="6"/>
      <c r="M175" s="55"/>
      <c r="N175" s="6"/>
      <c r="O175" s="55"/>
      <c r="P175" s="6"/>
      <c r="Q175" s="55"/>
      <c r="R175" s="6"/>
      <c r="S175" s="55"/>
      <c r="T175" s="6"/>
      <c r="U175" s="55"/>
      <c r="V175" s="6"/>
      <c r="W175" s="55"/>
      <c r="X175" s="6"/>
      <c r="Y175" s="55"/>
      <c r="Z175" s="6"/>
      <c r="AA175" s="55"/>
      <c r="AB175" s="6"/>
      <c r="AC175" s="55"/>
    </row>
    <row r="176" spans="1:29" s="28" customFormat="1" ht="15.6">
      <c r="A176" s="58" t="s">
        <v>1202</v>
      </c>
      <c r="B176" s="38"/>
      <c r="C176" s="38"/>
      <c r="D176" s="8" t="s">
        <v>1</v>
      </c>
      <c r="E176" s="59">
        <v>1215.5584125920054</v>
      </c>
      <c r="F176" s="6"/>
      <c r="G176" s="55"/>
      <c r="H176" s="6"/>
      <c r="I176" s="55"/>
      <c r="J176" s="6"/>
      <c r="K176" s="55"/>
      <c r="L176" s="6"/>
      <c r="M176" s="55"/>
      <c r="N176" s="6"/>
      <c r="O176" s="55"/>
      <c r="P176" s="6"/>
      <c r="Q176" s="55"/>
      <c r="R176" s="6"/>
      <c r="S176" s="55"/>
      <c r="T176" s="6"/>
      <c r="U176" s="55"/>
      <c r="V176" s="6"/>
      <c r="W176" s="55"/>
      <c r="X176" s="6"/>
      <c r="Y176" s="55"/>
      <c r="Z176" s="6"/>
      <c r="AA176" s="55"/>
      <c r="AB176" s="6"/>
      <c r="AC176" s="55"/>
    </row>
    <row r="177" spans="1:29" s="28" customFormat="1" ht="15.6">
      <c r="A177" s="58" t="s">
        <v>785</v>
      </c>
      <c r="B177" s="38"/>
      <c r="C177" s="38"/>
      <c r="D177" s="8" t="s">
        <v>1</v>
      </c>
      <c r="E177" s="59">
        <v>1608.8060612177233</v>
      </c>
      <c r="F177" s="6"/>
      <c r="G177" s="55"/>
      <c r="H177" s="6"/>
      <c r="I177" s="55"/>
      <c r="J177" s="6"/>
      <c r="K177" s="55"/>
      <c r="L177" s="6"/>
      <c r="M177" s="55"/>
      <c r="N177" s="6"/>
      <c r="O177" s="55"/>
      <c r="P177" s="6"/>
      <c r="Q177" s="55"/>
      <c r="R177" s="6"/>
      <c r="S177" s="55"/>
      <c r="T177" s="6"/>
      <c r="U177" s="55"/>
      <c r="V177" s="6"/>
      <c r="W177" s="55"/>
      <c r="X177" s="6"/>
      <c r="Y177" s="55"/>
      <c r="Z177" s="6"/>
      <c r="AA177" s="55"/>
      <c r="AB177" s="6"/>
      <c r="AC177" s="55"/>
    </row>
    <row r="178" spans="1:29" s="28" customFormat="1" ht="15.6">
      <c r="A178" s="14" t="s">
        <v>710</v>
      </c>
      <c r="B178" s="38"/>
      <c r="C178" s="38" t="s">
        <v>35</v>
      </c>
      <c r="D178" s="8" t="s">
        <v>1</v>
      </c>
      <c r="E178" s="59">
        <v>1900</v>
      </c>
      <c r="F178" s="6"/>
      <c r="G178" s="55"/>
      <c r="H178" s="6"/>
      <c r="I178" s="55"/>
      <c r="J178" s="6"/>
      <c r="K178" s="55"/>
      <c r="L178" s="6"/>
      <c r="M178" s="55"/>
      <c r="N178" s="6"/>
      <c r="O178" s="55"/>
      <c r="P178" s="6"/>
      <c r="Q178" s="55"/>
      <c r="R178" s="6"/>
      <c r="S178" s="55"/>
      <c r="T178" s="6"/>
      <c r="U178" s="55"/>
      <c r="V178" s="6"/>
      <c r="W178" s="55"/>
      <c r="X178" s="6"/>
      <c r="Y178" s="55"/>
      <c r="Z178" s="6"/>
      <c r="AA178" s="55"/>
      <c r="AB178" s="6"/>
      <c r="AC178" s="55"/>
    </row>
    <row r="179" spans="1:29" s="28" customFormat="1" ht="15.6">
      <c r="A179" s="58" t="s">
        <v>565</v>
      </c>
      <c r="B179" s="38"/>
      <c r="C179" s="38"/>
      <c r="D179" s="8" t="s">
        <v>1</v>
      </c>
      <c r="E179" s="59">
        <v>1378.5874831826075</v>
      </c>
      <c r="F179" s="6"/>
      <c r="G179" s="55"/>
      <c r="H179" s="6"/>
      <c r="I179" s="55"/>
      <c r="J179" s="6"/>
      <c r="K179" s="55"/>
      <c r="L179" s="6"/>
      <c r="M179" s="55"/>
      <c r="N179" s="6"/>
      <c r="O179" s="55"/>
      <c r="P179" s="6"/>
      <c r="Q179" s="55"/>
      <c r="R179" s="6"/>
      <c r="S179" s="55"/>
      <c r="T179" s="6"/>
      <c r="U179" s="55"/>
      <c r="V179" s="6"/>
      <c r="W179" s="55"/>
      <c r="X179" s="6"/>
      <c r="Y179" s="55"/>
      <c r="Z179" s="6"/>
      <c r="AA179" s="55"/>
      <c r="AB179" s="6"/>
      <c r="AC179" s="55"/>
    </row>
    <row r="180" spans="1:29" s="28" customFormat="1" ht="15.6">
      <c r="A180" s="58" t="s">
        <v>502</v>
      </c>
      <c r="B180" s="38"/>
      <c r="C180" s="38"/>
      <c r="D180" s="8" t="s">
        <v>1</v>
      </c>
      <c r="E180" s="59">
        <v>1497</v>
      </c>
      <c r="F180" s="6"/>
      <c r="G180" s="55"/>
      <c r="H180" s="6"/>
      <c r="I180" s="55"/>
      <c r="J180" s="6"/>
      <c r="K180" s="55"/>
      <c r="L180" s="6"/>
      <c r="M180" s="55"/>
      <c r="N180" s="6"/>
      <c r="O180" s="55"/>
      <c r="P180" s="6"/>
      <c r="Q180" s="55"/>
      <c r="R180" s="6"/>
      <c r="S180" s="55"/>
      <c r="T180" s="6"/>
      <c r="U180" s="55"/>
      <c r="V180" s="6"/>
      <c r="W180" s="55"/>
      <c r="X180" s="6"/>
      <c r="Y180" s="55"/>
      <c r="Z180" s="6"/>
      <c r="AA180" s="55"/>
      <c r="AB180" s="6"/>
      <c r="AC180" s="55"/>
    </row>
    <row r="181" spans="1:29" s="28" customFormat="1" ht="15.6">
      <c r="A181" s="58" t="s">
        <v>374</v>
      </c>
      <c r="B181" s="38"/>
      <c r="C181" s="38">
        <v>2</v>
      </c>
      <c r="D181" s="8" t="s">
        <v>26</v>
      </c>
      <c r="E181" s="59">
        <v>1600</v>
      </c>
      <c r="F181" s="6"/>
      <c r="G181" s="55"/>
      <c r="H181" s="6"/>
      <c r="I181" s="55"/>
      <c r="J181" s="6"/>
      <c r="K181" s="55"/>
      <c r="L181" s="6"/>
      <c r="M181" s="55"/>
      <c r="N181" s="6"/>
      <c r="O181" s="55"/>
      <c r="P181" s="6"/>
      <c r="Q181" s="55"/>
      <c r="R181" s="6"/>
      <c r="S181" s="55"/>
      <c r="T181" s="6"/>
      <c r="U181" s="55"/>
      <c r="V181" s="6"/>
      <c r="W181" s="55"/>
      <c r="X181" s="6"/>
      <c r="Y181" s="55"/>
      <c r="Z181" s="6"/>
      <c r="AA181" s="55"/>
      <c r="AB181" s="6"/>
      <c r="AC181" s="55"/>
    </row>
    <row r="182" spans="1:29" s="28" customFormat="1" ht="15.6">
      <c r="A182" s="14" t="s">
        <v>775</v>
      </c>
      <c r="B182" s="38"/>
      <c r="C182" s="38"/>
      <c r="D182" s="8" t="s">
        <v>780</v>
      </c>
      <c r="E182" s="59">
        <v>1223.488790484043</v>
      </c>
      <c r="F182" s="6"/>
      <c r="G182" s="55"/>
      <c r="H182" s="6"/>
      <c r="I182" s="55"/>
      <c r="J182" s="6"/>
      <c r="K182" s="55"/>
      <c r="L182" s="6"/>
      <c r="M182" s="55"/>
      <c r="N182" s="6"/>
      <c r="O182" s="55"/>
      <c r="P182" s="6"/>
      <c r="Q182" s="55"/>
      <c r="R182" s="6"/>
      <c r="S182" s="55"/>
      <c r="T182" s="6"/>
      <c r="U182" s="55"/>
      <c r="V182" s="6"/>
      <c r="W182" s="55"/>
      <c r="X182" s="6"/>
      <c r="Y182" s="55"/>
      <c r="Z182" s="6"/>
      <c r="AA182" s="55"/>
      <c r="AB182" s="6"/>
      <c r="AC182" s="55"/>
    </row>
    <row r="183" spans="1:29" s="28" customFormat="1" ht="15.6">
      <c r="A183" s="58" t="s">
        <v>741</v>
      </c>
      <c r="B183" s="38"/>
      <c r="C183" s="38"/>
      <c r="D183" s="8" t="s">
        <v>1</v>
      </c>
      <c r="E183" s="59">
        <v>1476</v>
      </c>
      <c r="F183" s="6"/>
      <c r="G183" s="55"/>
      <c r="H183" s="6"/>
      <c r="I183" s="55"/>
      <c r="J183" s="6"/>
      <c r="K183" s="55"/>
      <c r="L183" s="6"/>
      <c r="M183" s="55"/>
      <c r="N183" s="6"/>
      <c r="O183" s="55"/>
      <c r="P183" s="6"/>
      <c r="Q183" s="55"/>
      <c r="R183" s="6"/>
      <c r="S183" s="55"/>
      <c r="T183" s="6"/>
      <c r="U183" s="55"/>
      <c r="V183" s="6"/>
      <c r="W183" s="55"/>
      <c r="X183" s="6"/>
      <c r="Y183" s="55"/>
      <c r="Z183" s="6"/>
      <c r="AA183" s="55"/>
      <c r="AB183" s="6"/>
      <c r="AC183" s="55"/>
    </row>
    <row r="184" spans="1:29" s="28" customFormat="1" ht="15.6">
      <c r="A184" s="58" t="s">
        <v>177</v>
      </c>
      <c r="B184" s="38"/>
      <c r="C184" s="38">
        <v>3</v>
      </c>
      <c r="D184" s="8" t="s">
        <v>1</v>
      </c>
      <c r="E184" s="59">
        <v>1441</v>
      </c>
      <c r="F184" s="6"/>
      <c r="G184" s="55"/>
      <c r="H184" s="6"/>
      <c r="I184" s="55"/>
      <c r="J184" s="6"/>
      <c r="K184" s="55"/>
      <c r="L184" s="6"/>
      <c r="M184" s="55"/>
      <c r="N184" s="6"/>
      <c r="O184" s="55"/>
      <c r="P184" s="6"/>
      <c r="Q184" s="55"/>
      <c r="R184" s="6"/>
      <c r="S184" s="55"/>
      <c r="T184" s="6"/>
      <c r="U184" s="55"/>
      <c r="V184" s="6"/>
      <c r="W184" s="55"/>
      <c r="X184" s="6"/>
      <c r="Y184" s="55"/>
      <c r="Z184" s="6"/>
      <c r="AA184" s="55"/>
      <c r="AB184" s="6"/>
      <c r="AC184" s="55"/>
    </row>
    <row r="185" spans="1:29" s="28" customFormat="1" ht="15.6">
      <c r="A185" s="58" t="s">
        <v>166</v>
      </c>
      <c r="B185" s="38"/>
      <c r="C185" s="38" t="s">
        <v>35</v>
      </c>
      <c r="D185" s="8" t="s">
        <v>1</v>
      </c>
      <c r="E185" s="59">
        <v>1900</v>
      </c>
      <c r="F185" s="6"/>
      <c r="G185" s="55"/>
      <c r="H185" s="6"/>
      <c r="I185" s="55"/>
      <c r="J185" s="6"/>
      <c r="K185" s="55"/>
      <c r="L185" s="6"/>
      <c r="M185" s="55"/>
      <c r="N185" s="6"/>
      <c r="O185" s="55"/>
      <c r="P185" s="6"/>
      <c r="Q185" s="55"/>
      <c r="R185" s="6"/>
      <c r="S185" s="55"/>
      <c r="T185" s="6"/>
      <c r="U185" s="55"/>
      <c r="V185" s="6"/>
      <c r="W185" s="55"/>
      <c r="X185" s="6"/>
      <c r="Y185" s="55"/>
      <c r="Z185" s="6"/>
      <c r="AA185" s="55"/>
      <c r="AB185" s="6"/>
      <c r="AC185" s="55"/>
    </row>
    <row r="186" spans="1:29" s="28" customFormat="1" ht="15.6">
      <c r="A186" s="58" t="s">
        <v>118</v>
      </c>
      <c r="B186" s="38"/>
      <c r="C186" s="38">
        <v>1</v>
      </c>
      <c r="D186" s="8" t="s">
        <v>1</v>
      </c>
      <c r="E186" s="59">
        <v>1694</v>
      </c>
      <c r="F186" s="6"/>
      <c r="G186" s="55"/>
      <c r="H186" s="6"/>
      <c r="I186" s="55"/>
      <c r="J186" s="6"/>
      <c r="K186" s="55"/>
      <c r="L186" s="6"/>
      <c r="M186" s="55"/>
      <c r="N186" s="6"/>
      <c r="O186" s="55"/>
      <c r="P186" s="6"/>
      <c r="Q186" s="55"/>
      <c r="R186" s="6"/>
      <c r="S186" s="55"/>
      <c r="T186" s="6"/>
      <c r="U186" s="55"/>
      <c r="V186" s="6"/>
      <c r="W186" s="55"/>
      <c r="X186" s="6"/>
      <c r="Y186" s="55"/>
      <c r="Z186" s="6"/>
      <c r="AA186" s="55"/>
      <c r="AB186" s="6"/>
      <c r="AC186" s="55"/>
    </row>
    <row r="187" spans="1:29" s="28" customFormat="1" ht="15.6">
      <c r="A187" s="58" t="s">
        <v>1031</v>
      </c>
      <c r="B187" s="38"/>
      <c r="C187" s="38"/>
      <c r="D187" s="8" t="s">
        <v>360</v>
      </c>
      <c r="E187" s="59">
        <v>1354.5461404086723</v>
      </c>
      <c r="F187" s="6"/>
      <c r="G187" s="55"/>
      <c r="H187" s="6"/>
      <c r="I187" s="55"/>
      <c r="J187" s="6"/>
      <c r="K187" s="55"/>
      <c r="L187" s="6"/>
      <c r="M187" s="55"/>
      <c r="N187" s="6"/>
      <c r="O187" s="55"/>
      <c r="P187" s="6"/>
      <c r="Q187" s="55"/>
      <c r="R187" s="6"/>
      <c r="S187" s="55"/>
      <c r="T187" s="6"/>
      <c r="U187" s="55"/>
      <c r="V187" s="6"/>
      <c r="W187" s="55"/>
      <c r="X187" s="6"/>
      <c r="Y187" s="55"/>
      <c r="Z187" s="6"/>
      <c r="AA187" s="55"/>
      <c r="AB187" s="6"/>
      <c r="AC187" s="55"/>
    </row>
    <row r="188" spans="1:29" s="28" customFormat="1" ht="15.6">
      <c r="A188" s="58" t="s">
        <v>384</v>
      </c>
      <c r="B188" s="38"/>
      <c r="C188" s="38">
        <v>2</v>
      </c>
      <c r="D188" s="8" t="s">
        <v>360</v>
      </c>
      <c r="E188" s="59">
        <v>1383.01008950188</v>
      </c>
      <c r="F188" s="6"/>
      <c r="G188" s="55"/>
      <c r="H188" s="6"/>
      <c r="I188" s="55"/>
      <c r="J188" s="6"/>
      <c r="K188" s="55"/>
      <c r="L188" s="6"/>
      <c r="M188" s="55"/>
      <c r="N188" s="6"/>
      <c r="O188" s="55"/>
      <c r="P188" s="6"/>
      <c r="Q188" s="55"/>
      <c r="R188" s="6"/>
      <c r="S188" s="55"/>
      <c r="T188" s="6"/>
      <c r="U188" s="55"/>
      <c r="V188" s="6"/>
      <c r="W188" s="55"/>
      <c r="X188" s="6"/>
      <c r="Y188" s="55"/>
      <c r="Z188" s="6"/>
      <c r="AA188" s="55"/>
      <c r="AB188" s="6"/>
      <c r="AC188" s="55"/>
    </row>
    <row r="189" spans="1:29" s="28" customFormat="1" ht="15.6">
      <c r="A189" s="58" t="s">
        <v>486</v>
      </c>
      <c r="B189" s="38"/>
      <c r="C189" s="38"/>
      <c r="D189" s="8" t="s">
        <v>1</v>
      </c>
      <c r="E189" s="59">
        <v>1419.734799094749</v>
      </c>
      <c r="F189" s="6"/>
      <c r="G189" s="55"/>
      <c r="H189" s="6"/>
      <c r="I189" s="55"/>
      <c r="J189" s="6"/>
      <c r="K189" s="55"/>
      <c r="L189" s="6"/>
      <c r="M189" s="55"/>
      <c r="N189" s="6"/>
      <c r="O189" s="55"/>
      <c r="P189" s="6"/>
      <c r="Q189" s="55"/>
      <c r="R189" s="6"/>
      <c r="S189" s="55"/>
      <c r="T189" s="6"/>
      <c r="U189" s="55"/>
      <c r="V189" s="6"/>
      <c r="W189" s="55"/>
      <c r="X189" s="6"/>
      <c r="Y189" s="55"/>
      <c r="Z189" s="6"/>
      <c r="AA189" s="55"/>
      <c r="AB189" s="6"/>
      <c r="AC189" s="55"/>
    </row>
    <row r="190" spans="1:29" s="28" customFormat="1" ht="15.6">
      <c r="A190" s="58" t="s">
        <v>372</v>
      </c>
      <c r="B190" s="38"/>
      <c r="C190" s="38">
        <v>4</v>
      </c>
      <c r="D190" s="8" t="s">
        <v>15</v>
      </c>
      <c r="E190" s="59">
        <v>1200</v>
      </c>
      <c r="F190" s="6"/>
      <c r="G190" s="55"/>
      <c r="H190" s="6"/>
      <c r="I190" s="55"/>
      <c r="J190" s="6"/>
      <c r="K190" s="55"/>
      <c r="L190" s="6"/>
      <c r="M190" s="55"/>
      <c r="N190" s="6"/>
      <c r="O190" s="55"/>
      <c r="P190" s="6"/>
      <c r="Q190" s="55"/>
      <c r="R190" s="6"/>
      <c r="S190" s="55"/>
      <c r="T190" s="6"/>
      <c r="U190" s="55"/>
      <c r="V190" s="6"/>
      <c r="W190" s="55"/>
      <c r="X190" s="6"/>
      <c r="Y190" s="55"/>
      <c r="Z190" s="6"/>
      <c r="AA190" s="55"/>
      <c r="AB190" s="6"/>
      <c r="AC190" s="55"/>
    </row>
    <row r="191" spans="1:29" s="28" customFormat="1" ht="15.6">
      <c r="A191" s="14" t="s">
        <v>324</v>
      </c>
      <c r="B191" s="38"/>
      <c r="C191" s="38">
        <v>4</v>
      </c>
      <c r="D191" s="8" t="s">
        <v>1</v>
      </c>
      <c r="E191" s="59">
        <v>1200</v>
      </c>
      <c r="F191" s="6"/>
      <c r="G191" s="55"/>
      <c r="H191" s="6"/>
      <c r="I191" s="55"/>
      <c r="J191" s="6"/>
      <c r="K191" s="55"/>
      <c r="L191" s="6"/>
      <c r="M191" s="55"/>
      <c r="N191" s="6"/>
      <c r="O191" s="55"/>
      <c r="P191" s="6"/>
      <c r="Q191" s="55"/>
      <c r="R191" s="6"/>
      <c r="S191" s="55"/>
      <c r="T191" s="6"/>
      <c r="U191" s="55"/>
      <c r="V191" s="6"/>
      <c r="W191" s="55"/>
      <c r="X191" s="6"/>
      <c r="Y191" s="55"/>
      <c r="Z191" s="6"/>
      <c r="AA191" s="55"/>
      <c r="AB191" s="6"/>
      <c r="AC191" s="55"/>
    </row>
    <row r="192" spans="1:29" s="28" customFormat="1" ht="15.6">
      <c r="A192" s="58" t="s">
        <v>872</v>
      </c>
      <c r="B192" s="71"/>
      <c r="C192" s="38">
        <v>1</v>
      </c>
      <c r="D192" s="8" t="s">
        <v>1</v>
      </c>
      <c r="E192" s="59">
        <v>1450.2070206419687</v>
      </c>
      <c r="F192" s="6"/>
      <c r="G192" s="55"/>
      <c r="H192" s="6"/>
      <c r="I192" s="55"/>
      <c r="J192" s="6"/>
      <c r="K192" s="55"/>
      <c r="L192" s="6"/>
      <c r="M192" s="55"/>
      <c r="N192" s="6"/>
      <c r="O192" s="55"/>
      <c r="P192" s="6"/>
      <c r="Q192" s="55"/>
      <c r="R192" s="6"/>
      <c r="S192" s="55"/>
      <c r="T192" s="6"/>
      <c r="U192" s="55"/>
      <c r="V192" s="6"/>
      <c r="W192" s="55"/>
      <c r="X192" s="6"/>
      <c r="Y192" s="55"/>
      <c r="Z192" s="6"/>
      <c r="AA192" s="55"/>
      <c r="AB192" s="6"/>
      <c r="AC192" s="55"/>
    </row>
    <row r="193" spans="1:29" s="28" customFormat="1" ht="15.6">
      <c r="A193" s="58" t="s">
        <v>506</v>
      </c>
      <c r="B193" s="38"/>
      <c r="C193" s="38"/>
      <c r="D193" s="8" t="s">
        <v>1</v>
      </c>
      <c r="E193" s="59">
        <v>1411</v>
      </c>
      <c r="F193" s="6"/>
      <c r="G193" s="55"/>
      <c r="H193" s="6"/>
      <c r="I193" s="55"/>
      <c r="J193" s="6"/>
      <c r="K193" s="55"/>
      <c r="L193" s="6"/>
      <c r="M193" s="55"/>
      <c r="N193" s="6"/>
      <c r="O193" s="55"/>
      <c r="P193" s="6"/>
      <c r="Q193" s="55"/>
      <c r="R193" s="6"/>
      <c r="S193" s="55"/>
      <c r="T193" s="6"/>
      <c r="U193" s="55"/>
      <c r="V193" s="6"/>
      <c r="W193" s="55"/>
      <c r="X193" s="6"/>
      <c r="Y193" s="55"/>
      <c r="Z193" s="6"/>
      <c r="AA193" s="55"/>
      <c r="AB193" s="6"/>
      <c r="AC193" s="55"/>
    </row>
    <row r="194" spans="1:29" s="28" customFormat="1" ht="15.6">
      <c r="A194" s="58" t="s">
        <v>695</v>
      </c>
      <c r="B194" s="38"/>
      <c r="C194" s="38"/>
      <c r="D194" s="8" t="s">
        <v>1</v>
      </c>
      <c r="E194" s="59">
        <v>1478.1480679178783</v>
      </c>
      <c r="F194" s="6"/>
      <c r="G194" s="55"/>
      <c r="H194" s="6"/>
      <c r="I194" s="55"/>
      <c r="J194" s="6"/>
      <c r="K194" s="55"/>
      <c r="L194" s="6"/>
      <c r="M194" s="55"/>
      <c r="N194" s="6"/>
      <c r="O194" s="55"/>
      <c r="P194" s="6"/>
      <c r="Q194" s="55"/>
      <c r="R194" s="6"/>
      <c r="S194" s="55"/>
      <c r="T194" s="6"/>
      <c r="U194" s="55"/>
      <c r="V194" s="6"/>
      <c r="W194" s="55"/>
      <c r="X194" s="6"/>
      <c r="Y194" s="55"/>
      <c r="Z194" s="6"/>
      <c r="AA194" s="55"/>
      <c r="AB194" s="6"/>
      <c r="AC194" s="55"/>
    </row>
    <row r="195" spans="1:29" s="28" customFormat="1" ht="15.6">
      <c r="A195" s="58" t="s">
        <v>60</v>
      </c>
      <c r="B195" s="38"/>
      <c r="C195" s="38">
        <v>2</v>
      </c>
      <c r="D195" s="8" t="s">
        <v>33</v>
      </c>
      <c r="E195" s="59">
        <v>1600</v>
      </c>
      <c r="F195" s="6"/>
      <c r="G195" s="55"/>
      <c r="H195" s="6"/>
      <c r="I195" s="55"/>
      <c r="J195" s="6"/>
      <c r="K195" s="55"/>
      <c r="L195" s="6"/>
      <c r="M195" s="55"/>
      <c r="N195" s="6"/>
      <c r="O195" s="55"/>
      <c r="P195" s="6"/>
      <c r="Q195" s="55"/>
      <c r="R195" s="6"/>
      <c r="S195" s="55"/>
      <c r="T195" s="6"/>
      <c r="U195" s="55"/>
      <c r="V195" s="6"/>
      <c r="W195" s="55"/>
      <c r="X195" s="6"/>
      <c r="Y195" s="55"/>
      <c r="Z195" s="6"/>
      <c r="AA195" s="55"/>
      <c r="AB195" s="6"/>
      <c r="AC195" s="55"/>
    </row>
    <row r="196" spans="1:29" s="28" customFormat="1" ht="15.6">
      <c r="A196" s="14" t="s">
        <v>762</v>
      </c>
      <c r="B196" s="38"/>
      <c r="C196" s="38"/>
      <c r="D196" s="8" t="s">
        <v>34</v>
      </c>
      <c r="E196" s="59">
        <v>1536.608573230269</v>
      </c>
      <c r="F196" s="6"/>
      <c r="G196" s="55"/>
      <c r="H196" s="6"/>
      <c r="I196" s="55"/>
      <c r="J196" s="6"/>
      <c r="K196" s="55"/>
      <c r="L196" s="6"/>
      <c r="M196" s="55"/>
      <c r="N196" s="6"/>
      <c r="O196" s="55"/>
      <c r="P196" s="6"/>
      <c r="Q196" s="55"/>
      <c r="R196" s="6"/>
      <c r="S196" s="55"/>
      <c r="T196" s="6"/>
      <c r="U196" s="55"/>
      <c r="V196" s="6"/>
      <c r="W196" s="55"/>
      <c r="X196" s="6"/>
      <c r="Y196" s="55"/>
      <c r="Z196" s="6"/>
      <c r="AA196" s="55"/>
      <c r="AB196" s="6"/>
      <c r="AC196" s="55"/>
    </row>
    <row r="197" spans="1:29" s="28" customFormat="1" ht="15.6">
      <c r="A197" s="58" t="s">
        <v>1123</v>
      </c>
      <c r="B197" s="38"/>
      <c r="C197" s="38"/>
      <c r="D197" s="8" t="s">
        <v>1</v>
      </c>
      <c r="E197" s="59">
        <v>1564.949179392604</v>
      </c>
      <c r="F197" s="6"/>
      <c r="G197" s="55"/>
      <c r="H197" s="6"/>
      <c r="I197" s="55"/>
      <c r="J197" s="6"/>
      <c r="K197" s="55"/>
      <c r="L197" s="6"/>
      <c r="M197" s="55"/>
      <c r="N197" s="6"/>
      <c r="O197" s="55"/>
      <c r="P197" s="6"/>
      <c r="Q197" s="55"/>
      <c r="R197" s="6"/>
      <c r="S197" s="55"/>
      <c r="T197" s="6"/>
      <c r="U197" s="55"/>
      <c r="V197" s="6"/>
      <c r="W197" s="55"/>
      <c r="X197" s="6"/>
      <c r="Y197" s="55"/>
      <c r="Z197" s="6"/>
      <c r="AA197" s="55"/>
      <c r="AB197" s="6"/>
      <c r="AC197" s="55"/>
    </row>
    <row r="198" spans="1:29" s="28" customFormat="1" ht="15.6">
      <c r="A198" s="14" t="s">
        <v>451</v>
      </c>
      <c r="B198" s="38"/>
      <c r="C198" s="38">
        <v>3</v>
      </c>
      <c r="D198" s="8" t="s">
        <v>15</v>
      </c>
      <c r="E198" s="59">
        <v>1388.6132984044423</v>
      </c>
      <c r="F198" s="6"/>
      <c r="G198" s="55"/>
      <c r="H198" s="6"/>
      <c r="I198" s="55"/>
      <c r="J198" s="6"/>
      <c r="K198" s="55"/>
      <c r="L198" s="6"/>
      <c r="M198" s="55"/>
      <c r="N198" s="6"/>
      <c r="O198" s="55"/>
      <c r="P198" s="6"/>
      <c r="Q198" s="55"/>
      <c r="R198" s="6"/>
      <c r="S198" s="55"/>
      <c r="T198" s="6"/>
      <c r="U198" s="55"/>
      <c r="V198" s="6"/>
      <c r="W198" s="55"/>
      <c r="X198" s="6"/>
      <c r="Y198" s="55"/>
      <c r="Z198" s="6"/>
      <c r="AA198" s="55"/>
      <c r="AB198" s="6"/>
      <c r="AC198" s="55"/>
    </row>
    <row r="199" spans="1:29" s="28" customFormat="1" ht="15.6">
      <c r="A199" s="58" t="s">
        <v>964</v>
      </c>
      <c r="B199" s="38"/>
      <c r="C199" s="38"/>
      <c r="D199" s="8" t="s">
        <v>360</v>
      </c>
      <c r="E199" s="59">
        <v>1368</v>
      </c>
      <c r="F199" s="6"/>
      <c r="G199" s="55"/>
      <c r="H199" s="6"/>
      <c r="I199" s="55"/>
      <c r="J199" s="6"/>
      <c r="K199" s="55"/>
      <c r="L199" s="6"/>
      <c r="M199" s="55"/>
      <c r="N199" s="6"/>
      <c r="O199" s="55"/>
      <c r="P199" s="6"/>
      <c r="Q199" s="55"/>
      <c r="R199" s="6"/>
      <c r="S199" s="55"/>
      <c r="T199" s="6"/>
      <c r="U199" s="55"/>
      <c r="V199" s="6"/>
      <c r="W199" s="55"/>
      <c r="X199" s="6"/>
      <c r="Y199" s="55"/>
      <c r="Z199" s="6"/>
      <c r="AA199" s="55"/>
      <c r="AB199" s="6"/>
      <c r="AC199" s="55"/>
    </row>
    <row r="200" spans="1:29" s="28" customFormat="1" ht="15.6">
      <c r="A200" s="58" t="s">
        <v>290</v>
      </c>
      <c r="B200" s="38" t="s">
        <v>194</v>
      </c>
      <c r="C200" s="38" t="s">
        <v>35</v>
      </c>
      <c r="D200" s="8" t="s">
        <v>1</v>
      </c>
      <c r="E200" s="59">
        <v>1900</v>
      </c>
      <c r="F200" s="6"/>
      <c r="G200" s="55"/>
      <c r="H200" s="6"/>
      <c r="I200" s="55"/>
      <c r="J200" s="6"/>
      <c r="K200" s="55"/>
      <c r="L200" s="6"/>
      <c r="M200" s="55"/>
      <c r="N200" s="6"/>
      <c r="O200" s="55"/>
      <c r="P200" s="6"/>
      <c r="Q200" s="55"/>
      <c r="R200" s="6"/>
      <c r="S200" s="55"/>
      <c r="T200" s="6"/>
      <c r="U200" s="55"/>
      <c r="V200" s="6"/>
      <c r="W200" s="55"/>
      <c r="X200" s="6"/>
      <c r="Y200" s="55"/>
      <c r="Z200" s="6"/>
      <c r="AA200" s="55"/>
      <c r="AB200" s="6"/>
      <c r="AC200" s="55"/>
    </row>
    <row r="201" spans="1:29" s="28" customFormat="1" ht="15.6">
      <c r="A201" s="58" t="s">
        <v>1025</v>
      </c>
      <c r="B201" s="38"/>
      <c r="C201" s="38"/>
      <c r="D201" s="8" t="s">
        <v>1</v>
      </c>
      <c r="E201" s="59">
        <v>1233.2567372499675</v>
      </c>
      <c r="F201" s="6"/>
      <c r="G201" s="55"/>
      <c r="H201" s="6"/>
      <c r="I201" s="55"/>
      <c r="J201" s="6"/>
      <c r="K201" s="55"/>
      <c r="L201" s="6"/>
      <c r="M201" s="55"/>
      <c r="N201" s="6"/>
      <c r="O201" s="55"/>
      <c r="P201" s="6"/>
      <c r="Q201" s="55"/>
      <c r="R201" s="6"/>
      <c r="S201" s="55"/>
      <c r="T201" s="6"/>
      <c r="U201" s="55"/>
      <c r="V201" s="6"/>
      <c r="W201" s="55"/>
      <c r="X201" s="6"/>
      <c r="Y201" s="55"/>
      <c r="Z201" s="6"/>
      <c r="AA201" s="55"/>
      <c r="AB201" s="6"/>
      <c r="AC201" s="55"/>
    </row>
    <row r="202" spans="1:29" s="28" customFormat="1" ht="15.6">
      <c r="A202" s="58" t="s">
        <v>1124</v>
      </c>
      <c r="B202" s="38"/>
      <c r="C202" s="38"/>
      <c r="D202" s="8" t="s">
        <v>1</v>
      </c>
      <c r="E202" s="59">
        <v>1300</v>
      </c>
      <c r="F202" s="6"/>
      <c r="G202" s="55"/>
      <c r="H202" s="6"/>
      <c r="I202" s="55"/>
      <c r="J202" s="6"/>
      <c r="K202" s="55"/>
      <c r="L202" s="6"/>
      <c r="M202" s="55"/>
      <c r="N202" s="6"/>
      <c r="O202" s="55"/>
      <c r="P202" s="6"/>
      <c r="Q202" s="55"/>
      <c r="R202" s="6"/>
      <c r="S202" s="55"/>
      <c r="T202" s="6"/>
      <c r="U202" s="55"/>
      <c r="V202" s="6"/>
      <c r="W202" s="55"/>
      <c r="X202" s="6"/>
      <c r="Y202" s="55"/>
      <c r="Z202" s="6"/>
      <c r="AA202" s="55"/>
      <c r="AB202" s="6"/>
      <c r="AC202" s="55"/>
    </row>
    <row r="203" spans="1:29" s="28" customFormat="1" ht="15.6">
      <c r="A203" s="58" t="s">
        <v>214</v>
      </c>
      <c r="B203" s="38"/>
      <c r="C203" s="38">
        <v>4</v>
      </c>
      <c r="D203" s="8" t="s">
        <v>15</v>
      </c>
      <c r="E203" s="59">
        <v>1200</v>
      </c>
      <c r="F203" s="6"/>
      <c r="G203" s="55"/>
      <c r="H203" s="6"/>
      <c r="I203" s="55"/>
      <c r="J203" s="6"/>
      <c r="K203" s="55"/>
      <c r="L203" s="6"/>
      <c r="M203" s="55"/>
      <c r="N203" s="6"/>
      <c r="O203" s="55"/>
      <c r="P203" s="6"/>
      <c r="Q203" s="55"/>
      <c r="R203" s="6"/>
      <c r="S203" s="55"/>
      <c r="T203" s="6"/>
      <c r="U203" s="55"/>
      <c r="V203" s="6"/>
      <c r="W203" s="55"/>
      <c r="X203" s="6"/>
      <c r="Y203" s="55"/>
      <c r="Z203" s="6"/>
      <c r="AA203" s="55"/>
      <c r="AB203" s="6"/>
      <c r="AC203" s="55"/>
    </row>
    <row r="204" spans="1:29" s="28" customFormat="1" ht="15.6">
      <c r="A204" s="58" t="s">
        <v>926</v>
      </c>
      <c r="B204" s="38"/>
      <c r="C204" s="38"/>
      <c r="D204" s="8" t="s">
        <v>360</v>
      </c>
      <c r="E204" s="59">
        <v>1161.8131215335943</v>
      </c>
      <c r="F204" s="6"/>
      <c r="G204" s="55"/>
      <c r="H204" s="6"/>
      <c r="I204" s="55"/>
      <c r="J204" s="6"/>
      <c r="K204" s="55"/>
      <c r="L204" s="6"/>
      <c r="M204" s="55"/>
      <c r="N204" s="6"/>
      <c r="O204" s="55"/>
      <c r="P204" s="6"/>
      <c r="Q204" s="55"/>
      <c r="R204" s="6"/>
      <c r="S204" s="55"/>
      <c r="T204" s="6"/>
      <c r="U204" s="55"/>
      <c r="V204" s="6"/>
      <c r="W204" s="55"/>
      <c r="X204" s="6"/>
      <c r="Y204" s="55"/>
      <c r="Z204" s="6"/>
      <c r="AA204" s="55"/>
      <c r="AB204" s="6"/>
      <c r="AC204" s="55"/>
    </row>
    <row r="205" spans="1:29" s="28" customFormat="1" ht="15.6">
      <c r="A205" s="58" t="s">
        <v>842</v>
      </c>
      <c r="B205" s="38"/>
      <c r="C205" s="38"/>
      <c r="D205" s="8" t="s">
        <v>1</v>
      </c>
      <c r="E205" s="59">
        <v>1661.6878140849713</v>
      </c>
      <c r="F205" s="6"/>
      <c r="G205" s="55"/>
      <c r="H205" s="6"/>
      <c r="I205" s="55"/>
      <c r="J205" s="6"/>
      <c r="K205" s="55"/>
      <c r="L205" s="6"/>
      <c r="M205" s="55"/>
      <c r="N205" s="6"/>
      <c r="O205" s="55"/>
      <c r="P205" s="6"/>
      <c r="Q205" s="55"/>
      <c r="R205" s="6"/>
      <c r="S205" s="55"/>
      <c r="T205" s="6"/>
      <c r="U205" s="55"/>
      <c r="V205" s="6"/>
      <c r="W205" s="55"/>
      <c r="X205" s="6"/>
      <c r="Y205" s="55"/>
      <c r="Z205" s="6"/>
      <c r="AA205" s="55"/>
      <c r="AB205" s="6"/>
      <c r="AC205" s="55"/>
    </row>
    <row r="206" spans="1:29" s="28" customFormat="1" ht="15.6">
      <c r="A206" s="58" t="s">
        <v>611</v>
      </c>
      <c r="B206" s="38"/>
      <c r="C206" s="38"/>
      <c r="D206" s="8" t="s">
        <v>1</v>
      </c>
      <c r="E206" s="59">
        <v>1271.2356103103027</v>
      </c>
      <c r="F206" s="6"/>
      <c r="G206" s="55"/>
      <c r="H206" s="6"/>
      <c r="I206" s="55"/>
      <c r="J206" s="6"/>
      <c r="K206" s="55"/>
      <c r="L206" s="6"/>
      <c r="M206" s="55"/>
      <c r="N206" s="6"/>
      <c r="O206" s="55"/>
      <c r="P206" s="6"/>
      <c r="Q206" s="55"/>
      <c r="R206" s="6"/>
      <c r="S206" s="55"/>
      <c r="T206" s="6"/>
      <c r="U206" s="55"/>
      <c r="V206" s="6"/>
      <c r="W206" s="55"/>
      <c r="X206" s="6"/>
      <c r="Y206" s="55"/>
      <c r="Z206" s="6"/>
      <c r="AA206" s="55"/>
      <c r="AB206" s="6"/>
      <c r="AC206" s="55"/>
    </row>
    <row r="207" spans="1:29" s="28" customFormat="1" ht="15.6">
      <c r="A207" s="14" t="s">
        <v>1060</v>
      </c>
      <c r="B207" s="38"/>
      <c r="C207" s="38"/>
      <c r="D207" s="8" t="s">
        <v>1</v>
      </c>
      <c r="E207" s="59">
        <v>1469</v>
      </c>
      <c r="F207" s="6"/>
      <c r="G207" s="55"/>
      <c r="H207" s="6"/>
      <c r="I207" s="55"/>
      <c r="J207" s="6"/>
      <c r="K207" s="55"/>
      <c r="L207" s="6"/>
      <c r="M207" s="55"/>
      <c r="N207" s="6"/>
      <c r="O207" s="55"/>
      <c r="P207" s="6"/>
      <c r="Q207" s="55"/>
      <c r="R207" s="6"/>
      <c r="S207" s="55"/>
      <c r="T207" s="6"/>
      <c r="U207" s="55"/>
      <c r="V207" s="6"/>
      <c r="W207" s="55"/>
      <c r="X207" s="6"/>
      <c r="Y207" s="55"/>
      <c r="Z207" s="6"/>
      <c r="AA207" s="55"/>
      <c r="AB207" s="6"/>
      <c r="AC207" s="55"/>
    </row>
    <row r="208" spans="1:29" s="28" customFormat="1" ht="15.6">
      <c r="A208" s="58" t="s">
        <v>873</v>
      </c>
      <c r="B208" s="38"/>
      <c r="C208" s="38"/>
      <c r="D208" s="8" t="s">
        <v>1</v>
      </c>
      <c r="E208" s="59">
        <v>1642</v>
      </c>
      <c r="F208" s="6"/>
      <c r="G208" s="55"/>
      <c r="H208" s="6"/>
      <c r="I208" s="55"/>
      <c r="J208" s="6"/>
      <c r="K208" s="55"/>
      <c r="L208" s="6"/>
      <c r="M208" s="55"/>
      <c r="N208" s="6"/>
      <c r="O208" s="55"/>
      <c r="P208" s="6"/>
      <c r="Q208" s="55"/>
      <c r="R208" s="6"/>
      <c r="S208" s="55"/>
      <c r="T208" s="6"/>
      <c r="U208" s="55"/>
      <c r="V208" s="6"/>
      <c r="W208" s="55"/>
      <c r="X208" s="6"/>
      <c r="Y208" s="55"/>
      <c r="Z208" s="6"/>
      <c r="AA208" s="55"/>
      <c r="AB208" s="6"/>
      <c r="AC208" s="55"/>
    </row>
    <row r="209" spans="1:29" s="28" customFormat="1" ht="15.6">
      <c r="A209" s="14" t="s">
        <v>145</v>
      </c>
      <c r="B209" s="38"/>
      <c r="C209" s="38">
        <v>3</v>
      </c>
      <c r="D209" s="8" t="s">
        <v>34</v>
      </c>
      <c r="E209" s="59">
        <v>1400</v>
      </c>
      <c r="F209" s="6"/>
      <c r="G209" s="55"/>
      <c r="H209" s="6"/>
      <c r="I209" s="55"/>
      <c r="J209" s="6"/>
      <c r="K209" s="55"/>
      <c r="L209" s="6"/>
      <c r="M209" s="55"/>
      <c r="N209" s="6"/>
      <c r="O209" s="55"/>
      <c r="P209" s="6"/>
      <c r="Q209" s="55"/>
      <c r="R209" s="6"/>
      <c r="S209" s="55"/>
      <c r="T209" s="6"/>
      <c r="U209" s="55"/>
      <c r="V209" s="6"/>
      <c r="W209" s="55"/>
      <c r="X209" s="6"/>
      <c r="Y209" s="55"/>
      <c r="Z209" s="6"/>
      <c r="AA209" s="55"/>
      <c r="AB209" s="6"/>
      <c r="AC209" s="55"/>
    </row>
    <row r="210" spans="1:29" s="28" customFormat="1" ht="15.6">
      <c r="A210" s="58" t="s">
        <v>1161</v>
      </c>
      <c r="B210" s="38"/>
      <c r="C210" s="38"/>
      <c r="D210" s="8" t="s">
        <v>1</v>
      </c>
      <c r="E210" s="59">
        <v>1324.0113460270466</v>
      </c>
      <c r="F210" s="6"/>
      <c r="G210" s="55"/>
      <c r="H210" s="6">
        <v>123</v>
      </c>
      <c r="I210" s="55">
        <f>((($H$2+2)*($H$2+4)*($H$2+2-2*H210))/(2*($H$2+2*H210)*($H$2+4*H210))+(($H$2+1)-H210+1))*$H$1</f>
        <v>14.763035086364367</v>
      </c>
      <c r="J210" s="6"/>
      <c r="K210" s="55"/>
      <c r="L210" s="6"/>
      <c r="M210" s="55"/>
      <c r="N210" s="6"/>
      <c r="O210" s="55"/>
      <c r="P210" s="6"/>
      <c r="Q210" s="55"/>
      <c r="R210" s="6"/>
      <c r="S210" s="55"/>
      <c r="T210" s="6"/>
      <c r="U210" s="55"/>
      <c r="V210" s="6"/>
      <c r="W210" s="55"/>
      <c r="X210" s="6"/>
      <c r="Y210" s="55"/>
      <c r="Z210" s="6"/>
      <c r="AA210" s="55"/>
      <c r="AB210" s="6"/>
      <c r="AC210" s="55"/>
    </row>
    <row r="211" spans="1:29" s="28" customFormat="1" ht="15.6">
      <c r="A211" s="14" t="s">
        <v>490</v>
      </c>
      <c r="B211" s="38"/>
      <c r="C211" s="38"/>
      <c r="D211" s="8" t="s">
        <v>1</v>
      </c>
      <c r="E211" s="59">
        <v>1581.2745720255718</v>
      </c>
      <c r="F211" s="6"/>
      <c r="G211" s="55"/>
      <c r="H211" s="6"/>
      <c r="I211" s="55"/>
      <c r="J211" s="6"/>
      <c r="K211" s="55"/>
      <c r="L211" s="6"/>
      <c r="M211" s="55"/>
      <c r="N211" s="6"/>
      <c r="O211" s="55"/>
      <c r="P211" s="6"/>
      <c r="Q211" s="55"/>
      <c r="R211" s="6"/>
      <c r="S211" s="55"/>
      <c r="T211" s="6"/>
      <c r="U211" s="55"/>
      <c r="V211" s="6"/>
      <c r="W211" s="55"/>
      <c r="X211" s="6"/>
      <c r="Y211" s="55"/>
      <c r="Z211" s="6"/>
      <c r="AA211" s="55"/>
      <c r="AB211" s="6"/>
      <c r="AC211" s="55"/>
    </row>
    <row r="212" spans="1:29" s="28" customFormat="1" ht="15.6">
      <c r="A212" s="58" t="s">
        <v>1162</v>
      </c>
      <c r="B212" s="38"/>
      <c r="C212" s="38"/>
      <c r="D212" s="8" t="s">
        <v>1</v>
      </c>
      <c r="E212" s="59">
        <v>1483</v>
      </c>
      <c r="F212" s="6"/>
      <c r="G212" s="55"/>
      <c r="H212" s="6"/>
      <c r="I212" s="55"/>
      <c r="J212" s="6"/>
      <c r="K212" s="55"/>
      <c r="L212" s="6"/>
      <c r="M212" s="55"/>
      <c r="N212" s="6"/>
      <c r="O212" s="55"/>
      <c r="P212" s="6"/>
      <c r="Q212" s="55"/>
      <c r="R212" s="6"/>
      <c r="S212" s="55"/>
      <c r="T212" s="6"/>
      <c r="U212" s="55"/>
      <c r="V212" s="6"/>
      <c r="W212" s="55"/>
      <c r="X212" s="6"/>
      <c r="Y212" s="55"/>
      <c r="Z212" s="6"/>
      <c r="AA212" s="55"/>
      <c r="AB212" s="6"/>
      <c r="AC212" s="55"/>
    </row>
    <row r="213" spans="1:29" s="28" customFormat="1" ht="15.6">
      <c r="A213" s="14" t="s">
        <v>1077</v>
      </c>
      <c r="B213" s="38"/>
      <c r="C213" s="38"/>
      <c r="D213" s="8" t="s">
        <v>780</v>
      </c>
      <c r="E213" s="59">
        <v>1494.2893766794061</v>
      </c>
      <c r="F213" s="6">
        <v>2</v>
      </c>
      <c r="G213" s="55">
        <f>((($F$2+2)*($F$2+4)*($F$2+2-2*F213))/(2*($F$2+2*F213)*($F$2+4*F213))+(($F$2+1)-F213+1))*$F$1</f>
        <v>91.093117408906892</v>
      </c>
      <c r="H213" s="6"/>
      <c r="I213" s="55"/>
      <c r="J213" s="6"/>
      <c r="K213" s="55"/>
      <c r="L213" s="6"/>
      <c r="M213" s="55"/>
      <c r="N213" s="6"/>
      <c r="O213" s="55"/>
      <c r="P213" s="6"/>
      <c r="Q213" s="55"/>
      <c r="R213" s="6"/>
      <c r="S213" s="55"/>
      <c r="T213" s="6"/>
      <c r="U213" s="55"/>
      <c r="V213" s="6"/>
      <c r="W213" s="55"/>
      <c r="X213" s="6"/>
      <c r="Y213" s="55"/>
      <c r="Z213" s="6"/>
      <c r="AA213" s="55"/>
      <c r="AB213" s="6"/>
      <c r="AC213" s="55"/>
    </row>
    <row r="214" spans="1:29" s="28" customFormat="1" ht="15.6">
      <c r="A214" s="58" t="s">
        <v>4</v>
      </c>
      <c r="B214" s="38" t="s">
        <v>105</v>
      </c>
      <c r="C214" s="38" t="s">
        <v>35</v>
      </c>
      <c r="D214" s="8" t="s">
        <v>1</v>
      </c>
      <c r="E214" s="59">
        <v>1637.5613763192312</v>
      </c>
      <c r="F214" s="6"/>
      <c r="G214" s="55"/>
      <c r="H214" s="6"/>
      <c r="I214" s="55"/>
      <c r="J214" s="6"/>
      <c r="K214" s="55"/>
      <c r="L214" s="6"/>
      <c r="M214" s="55"/>
      <c r="N214" s="6"/>
      <c r="O214" s="55"/>
      <c r="P214" s="6"/>
      <c r="Q214" s="55"/>
      <c r="R214" s="6"/>
      <c r="S214" s="55"/>
      <c r="T214" s="6"/>
      <c r="U214" s="55"/>
      <c r="V214" s="6"/>
      <c r="W214" s="55"/>
      <c r="X214" s="6"/>
      <c r="Y214" s="55"/>
      <c r="Z214" s="6"/>
      <c r="AA214" s="55"/>
      <c r="AB214" s="6"/>
      <c r="AC214" s="55"/>
    </row>
    <row r="215" spans="1:29" s="28" customFormat="1" ht="15.6">
      <c r="A215" s="58" t="s">
        <v>947</v>
      </c>
      <c r="B215" s="38"/>
      <c r="C215" s="38"/>
      <c r="D215" s="8" t="s">
        <v>1</v>
      </c>
      <c r="E215" s="59">
        <v>1532.6398384516895</v>
      </c>
      <c r="F215" s="6"/>
      <c r="G215" s="55"/>
      <c r="H215" s="6"/>
      <c r="I215" s="55"/>
      <c r="J215" s="6"/>
      <c r="K215" s="55"/>
      <c r="L215" s="6"/>
      <c r="M215" s="55"/>
      <c r="N215" s="6"/>
      <c r="O215" s="55"/>
      <c r="P215" s="6"/>
      <c r="Q215" s="55"/>
      <c r="R215" s="6"/>
      <c r="S215" s="55"/>
      <c r="T215" s="6"/>
      <c r="U215" s="55"/>
      <c r="V215" s="6"/>
      <c r="W215" s="55"/>
      <c r="X215" s="6"/>
      <c r="Y215" s="55"/>
      <c r="Z215" s="6"/>
      <c r="AA215" s="55"/>
      <c r="AB215" s="6"/>
      <c r="AC215" s="55"/>
    </row>
    <row r="216" spans="1:29" s="28" customFormat="1" ht="15.6">
      <c r="A216" s="14" t="s">
        <v>1221</v>
      </c>
      <c r="B216" s="38"/>
      <c r="C216" s="38"/>
      <c r="D216" s="8" t="s">
        <v>3</v>
      </c>
      <c r="E216" s="59">
        <v>1208.5445494409366</v>
      </c>
      <c r="F216" s="6"/>
      <c r="G216" s="55"/>
      <c r="H216" s="6"/>
      <c r="I216" s="55"/>
      <c r="J216" s="6"/>
      <c r="K216" s="55"/>
      <c r="L216" s="6"/>
      <c r="M216" s="55"/>
      <c r="N216" s="6"/>
      <c r="O216" s="55"/>
      <c r="P216" s="6"/>
      <c r="Q216" s="55"/>
      <c r="R216" s="6"/>
      <c r="S216" s="55"/>
      <c r="T216" s="6"/>
      <c r="U216" s="55"/>
      <c r="V216" s="6"/>
      <c r="W216" s="55"/>
      <c r="X216" s="6"/>
      <c r="Y216" s="55"/>
      <c r="Z216" s="6"/>
      <c r="AA216" s="55"/>
      <c r="AB216" s="6"/>
      <c r="AC216" s="55"/>
    </row>
    <row r="217" spans="1:29" s="28" customFormat="1" ht="15.6">
      <c r="A217" s="58" t="s">
        <v>866</v>
      </c>
      <c r="B217" s="38"/>
      <c r="C217" s="38"/>
      <c r="D217" s="8" t="s">
        <v>34</v>
      </c>
      <c r="E217" s="59">
        <v>1191.1037764142393</v>
      </c>
      <c r="F217" s="6"/>
      <c r="G217" s="55"/>
      <c r="H217" s="6"/>
      <c r="I217" s="55"/>
      <c r="J217" s="6"/>
      <c r="K217" s="55"/>
      <c r="L217" s="6"/>
      <c r="M217" s="55"/>
      <c r="N217" s="6"/>
      <c r="O217" s="55"/>
      <c r="P217" s="6"/>
      <c r="Q217" s="55"/>
      <c r="R217" s="6"/>
      <c r="S217" s="55"/>
      <c r="T217" s="6"/>
      <c r="U217" s="55"/>
      <c r="V217" s="6"/>
      <c r="W217" s="55"/>
      <c r="X217" s="6"/>
      <c r="Y217" s="55"/>
      <c r="Z217" s="6"/>
      <c r="AA217" s="55"/>
      <c r="AB217" s="6"/>
      <c r="AC217" s="55"/>
    </row>
    <row r="218" spans="1:29" s="28" customFormat="1" ht="15.6">
      <c r="A218" s="58" t="s">
        <v>366</v>
      </c>
      <c r="B218" s="38" t="s">
        <v>194</v>
      </c>
      <c r="C218" s="38" t="s">
        <v>35</v>
      </c>
      <c r="D218" s="8" t="s">
        <v>3</v>
      </c>
      <c r="E218" s="59">
        <v>1535.9474070723813</v>
      </c>
      <c r="F218" s="6">
        <v>14</v>
      </c>
      <c r="G218" s="55">
        <f>((($F$2+2)*($F$2+4)*($F$2+2-2*F218))/(2*($F$2+2*F218)*($F$2+4*F218))+(($F$2+1)-F218+1))*$F$1</f>
        <v>41.184287428096837</v>
      </c>
      <c r="H218" s="6">
        <v>25</v>
      </c>
      <c r="I218" s="55">
        <f>((($H$2+2)*($H$2+4)*($H$2+2-2*H218))/(2*($H$2+2*H218)*($H$2+4*H218))+(($H$2+1)-H218+1))*$H$1</f>
        <v>68.285723752673917</v>
      </c>
      <c r="J218" s="6"/>
      <c r="K218" s="55"/>
      <c r="L218" s="6"/>
      <c r="M218" s="55"/>
      <c r="N218" s="6"/>
      <c r="O218" s="55"/>
      <c r="P218" s="6"/>
      <c r="Q218" s="55"/>
      <c r="R218" s="6"/>
      <c r="S218" s="55"/>
      <c r="T218" s="6"/>
      <c r="U218" s="55"/>
      <c r="V218" s="6"/>
      <c r="W218" s="55"/>
      <c r="X218" s="6"/>
      <c r="Y218" s="55"/>
      <c r="Z218" s="6"/>
      <c r="AA218" s="55"/>
      <c r="AB218" s="6"/>
      <c r="AC218" s="55"/>
    </row>
    <row r="219" spans="1:29" s="28" customFormat="1" ht="15.6">
      <c r="A219" s="58" t="s">
        <v>492</v>
      </c>
      <c r="B219" s="38"/>
      <c r="C219" s="38"/>
      <c r="D219" s="8" t="s">
        <v>1</v>
      </c>
      <c r="E219" s="59">
        <v>1435</v>
      </c>
      <c r="F219" s="6"/>
      <c r="G219" s="55"/>
      <c r="H219" s="6"/>
      <c r="I219" s="55"/>
      <c r="J219" s="6"/>
      <c r="K219" s="55"/>
      <c r="L219" s="6"/>
      <c r="M219" s="55"/>
      <c r="N219" s="6"/>
      <c r="O219" s="55"/>
      <c r="P219" s="6"/>
      <c r="Q219" s="55"/>
      <c r="R219" s="6"/>
      <c r="S219" s="55"/>
      <c r="T219" s="6"/>
      <c r="U219" s="55"/>
      <c r="V219" s="6"/>
      <c r="W219" s="55"/>
      <c r="X219" s="6"/>
      <c r="Y219" s="55"/>
      <c r="Z219" s="6"/>
      <c r="AA219" s="55"/>
      <c r="AB219" s="6"/>
      <c r="AC219" s="55"/>
    </row>
    <row r="220" spans="1:29" s="28" customFormat="1" ht="15.6">
      <c r="A220" s="58" t="s">
        <v>323</v>
      </c>
      <c r="B220" s="38"/>
      <c r="C220" s="38">
        <v>3</v>
      </c>
      <c r="D220" s="8" t="s">
        <v>1</v>
      </c>
      <c r="E220" s="59">
        <v>1400</v>
      </c>
      <c r="F220" s="6"/>
      <c r="G220" s="55"/>
      <c r="H220" s="6"/>
      <c r="I220" s="55"/>
      <c r="J220" s="6"/>
      <c r="K220" s="55"/>
      <c r="L220" s="6"/>
      <c r="M220" s="55"/>
      <c r="N220" s="6"/>
      <c r="O220" s="55"/>
      <c r="P220" s="6"/>
      <c r="Q220" s="55"/>
      <c r="R220" s="6"/>
      <c r="S220" s="55"/>
      <c r="T220" s="6"/>
      <c r="U220" s="55"/>
      <c r="V220" s="6"/>
      <c r="W220" s="55"/>
      <c r="X220" s="6"/>
      <c r="Y220" s="55"/>
      <c r="Z220" s="6"/>
      <c r="AA220" s="55"/>
      <c r="AB220" s="6"/>
      <c r="AC220" s="55"/>
    </row>
    <row r="221" spans="1:29" s="28" customFormat="1" ht="15.6">
      <c r="A221" s="58" t="s">
        <v>1243</v>
      </c>
      <c r="B221" s="38"/>
      <c r="C221" s="38"/>
      <c r="D221" s="8" t="s">
        <v>3</v>
      </c>
      <c r="E221" s="59">
        <v>1238.7691859589565</v>
      </c>
      <c r="F221" s="6"/>
      <c r="G221" s="55"/>
      <c r="H221" s="6">
        <v>143</v>
      </c>
      <c r="I221" s="55">
        <f>((($H$2+2)*($H$2+4)*($H$2+2-2*H221))/(2*($H$2+2*H221)*($H$2+4*H221))+(($H$2+1)-H221+1))*$H$1</f>
        <v>6.1656973646242328</v>
      </c>
      <c r="J221" s="6"/>
      <c r="K221" s="55"/>
      <c r="L221" s="6"/>
      <c r="M221" s="55"/>
      <c r="N221" s="6"/>
      <c r="O221" s="55"/>
      <c r="P221" s="6"/>
      <c r="Q221" s="55"/>
      <c r="R221" s="6"/>
      <c r="S221" s="55"/>
      <c r="T221" s="6"/>
      <c r="U221" s="55"/>
      <c r="V221" s="6"/>
      <c r="W221" s="55"/>
      <c r="X221" s="6"/>
      <c r="Y221" s="55"/>
      <c r="Z221" s="6"/>
      <c r="AA221" s="55"/>
      <c r="AB221" s="6"/>
      <c r="AC221" s="55"/>
    </row>
    <row r="222" spans="1:29" s="28" customFormat="1" ht="15.6">
      <c r="A222" s="58" t="s">
        <v>586</v>
      </c>
      <c r="B222" s="38"/>
      <c r="C222" s="38"/>
      <c r="D222" s="8" t="s">
        <v>1</v>
      </c>
      <c r="E222" s="59">
        <v>1585.7979754188541</v>
      </c>
      <c r="F222" s="6"/>
      <c r="G222" s="55"/>
      <c r="H222" s="6"/>
      <c r="I222" s="55"/>
      <c r="J222" s="6"/>
      <c r="K222" s="55"/>
      <c r="L222" s="6"/>
      <c r="M222" s="55"/>
      <c r="N222" s="6"/>
      <c r="O222" s="55"/>
      <c r="P222" s="6"/>
      <c r="Q222" s="55"/>
      <c r="R222" s="6"/>
      <c r="S222" s="55"/>
      <c r="T222" s="6"/>
      <c r="U222" s="55"/>
      <c r="V222" s="6"/>
      <c r="W222" s="55"/>
      <c r="X222" s="6"/>
      <c r="Y222" s="55"/>
      <c r="Z222" s="6"/>
      <c r="AA222" s="55"/>
      <c r="AB222" s="6"/>
      <c r="AC222" s="55"/>
    </row>
    <row r="223" spans="1:29" s="28" customFormat="1" ht="15.6">
      <c r="A223" s="58" t="s">
        <v>1104</v>
      </c>
      <c r="B223" s="71"/>
      <c r="C223" s="52"/>
      <c r="D223" s="38" t="s">
        <v>1</v>
      </c>
      <c r="E223" s="59">
        <v>1461.7843477438389</v>
      </c>
      <c r="F223" s="6"/>
      <c r="G223" s="55"/>
      <c r="H223" s="6">
        <v>73</v>
      </c>
      <c r="I223" s="55">
        <f>((($H$2+2)*($H$2+4)*($H$2+2-2*H223))/(2*($H$2+2*H223)*($H$2+4*H223))+(($H$2+1)-H223+1))*$H$1</f>
        <v>37.79126541237892</v>
      </c>
      <c r="J223" s="6"/>
      <c r="K223" s="55"/>
      <c r="L223" s="6"/>
      <c r="M223" s="56"/>
      <c r="N223" s="6"/>
      <c r="O223" s="56"/>
      <c r="P223" s="6"/>
      <c r="Q223" s="55"/>
      <c r="R223" s="6"/>
      <c r="S223" s="56"/>
      <c r="T223" s="6"/>
      <c r="U223" s="56"/>
      <c r="V223" s="6"/>
      <c r="W223" s="56"/>
      <c r="X223" s="6"/>
      <c r="Y223" s="56"/>
      <c r="Z223" s="6"/>
      <c r="AA223" s="56"/>
      <c r="AB223" s="6"/>
      <c r="AC223" s="56"/>
    </row>
    <row r="224" spans="1:29" s="28" customFormat="1" ht="15.6">
      <c r="A224" s="14" t="s">
        <v>48</v>
      </c>
      <c r="B224" s="38"/>
      <c r="C224" s="38">
        <v>4</v>
      </c>
      <c r="D224" s="8" t="s">
        <v>1</v>
      </c>
      <c r="E224" s="59">
        <v>1200</v>
      </c>
      <c r="F224" s="6"/>
      <c r="G224" s="55"/>
      <c r="H224" s="6"/>
      <c r="I224" s="55"/>
      <c r="J224" s="6"/>
      <c r="K224" s="55"/>
      <c r="L224" s="6"/>
      <c r="M224" s="55"/>
      <c r="N224" s="6"/>
      <c r="O224" s="55"/>
      <c r="P224" s="6"/>
      <c r="Q224" s="55"/>
      <c r="R224" s="6"/>
      <c r="S224" s="55"/>
      <c r="T224" s="6"/>
      <c r="U224" s="55"/>
      <c r="V224" s="6"/>
      <c r="W224" s="55"/>
      <c r="X224" s="6"/>
      <c r="Y224" s="55"/>
      <c r="Z224" s="6"/>
      <c r="AA224" s="55"/>
      <c r="AB224" s="6"/>
      <c r="AC224" s="55"/>
    </row>
    <row r="225" spans="1:29" s="28" customFormat="1" ht="15.6">
      <c r="A225" s="58" t="s">
        <v>124</v>
      </c>
      <c r="B225" s="38"/>
      <c r="C225" s="38" t="s">
        <v>36</v>
      </c>
      <c r="D225" s="8" t="s">
        <v>1</v>
      </c>
      <c r="E225" s="59">
        <v>1555.3908365138232</v>
      </c>
      <c r="F225" s="6"/>
      <c r="G225" s="55"/>
      <c r="H225" s="6"/>
      <c r="I225" s="55"/>
      <c r="J225" s="6"/>
      <c r="K225" s="55"/>
      <c r="L225" s="6"/>
      <c r="M225" s="55"/>
      <c r="N225" s="6"/>
      <c r="O225" s="55"/>
      <c r="P225" s="6"/>
      <c r="Q225" s="55"/>
      <c r="R225" s="6"/>
      <c r="S225" s="55"/>
      <c r="T225" s="6"/>
      <c r="U225" s="55"/>
      <c r="V225" s="6"/>
      <c r="W225" s="55"/>
      <c r="X225" s="6"/>
      <c r="Y225" s="55"/>
      <c r="Z225" s="6"/>
      <c r="AA225" s="55"/>
      <c r="AB225" s="6"/>
      <c r="AC225" s="55"/>
    </row>
    <row r="226" spans="1:29" s="28" customFormat="1" ht="15.6">
      <c r="A226" s="58" t="s">
        <v>915</v>
      </c>
      <c r="B226" s="38"/>
      <c r="C226" s="38"/>
      <c r="D226" s="8" t="s">
        <v>1</v>
      </c>
      <c r="E226" s="59">
        <v>1551.5034120419891</v>
      </c>
      <c r="F226" s="6"/>
      <c r="G226" s="55"/>
      <c r="H226" s="6">
        <v>28</v>
      </c>
      <c r="I226" s="55">
        <f>((($H$2+2)*($H$2+4)*($H$2+2-2*H226))/(2*($H$2+2*H226)*($H$2+4*H226))+(($H$2+1)-H226+1))*$H$1</f>
        <v>65.686031389865292</v>
      </c>
      <c r="J226" s="6"/>
      <c r="K226" s="55"/>
      <c r="L226" s="6"/>
      <c r="M226" s="55"/>
      <c r="N226" s="6"/>
      <c r="O226" s="55"/>
      <c r="P226" s="6"/>
      <c r="Q226" s="55"/>
      <c r="R226" s="6"/>
      <c r="S226" s="55"/>
      <c r="T226" s="6"/>
      <c r="U226" s="55"/>
      <c r="V226" s="6"/>
      <c r="W226" s="55"/>
      <c r="X226" s="6"/>
      <c r="Y226" s="55"/>
      <c r="Z226" s="6"/>
      <c r="AA226" s="55"/>
      <c r="AB226" s="6"/>
      <c r="AC226" s="55"/>
    </row>
    <row r="227" spans="1:29" s="28" customFormat="1" ht="15.6">
      <c r="A227" s="58" t="s">
        <v>570</v>
      </c>
      <c r="B227" s="38"/>
      <c r="C227" s="38"/>
      <c r="D227" s="8" t="s">
        <v>34</v>
      </c>
      <c r="E227" s="59">
        <v>1199.1497727681772</v>
      </c>
      <c r="F227" s="6"/>
      <c r="G227" s="55"/>
      <c r="H227" s="6"/>
      <c r="I227" s="55"/>
      <c r="J227" s="6"/>
      <c r="K227" s="55"/>
      <c r="L227" s="6"/>
      <c r="M227" s="55"/>
      <c r="N227" s="6"/>
      <c r="O227" s="55"/>
      <c r="P227" s="6"/>
      <c r="Q227" s="55"/>
      <c r="R227" s="6"/>
      <c r="S227" s="55"/>
      <c r="T227" s="6"/>
      <c r="U227" s="55"/>
      <c r="V227" s="6"/>
      <c r="W227" s="55"/>
      <c r="X227" s="6"/>
      <c r="Y227" s="55"/>
      <c r="Z227" s="6"/>
      <c r="AA227" s="55"/>
      <c r="AB227" s="6"/>
      <c r="AC227" s="55"/>
    </row>
    <row r="228" spans="1:29" s="28" customFormat="1" ht="15.6">
      <c r="A228" s="58" t="s">
        <v>188</v>
      </c>
      <c r="B228" s="38"/>
      <c r="C228" s="38">
        <v>2</v>
      </c>
      <c r="D228" s="8" t="s">
        <v>26</v>
      </c>
      <c r="E228" s="59">
        <v>1600</v>
      </c>
      <c r="F228" s="6"/>
      <c r="G228" s="55"/>
      <c r="H228" s="6"/>
      <c r="I228" s="55"/>
      <c r="J228" s="6"/>
      <c r="K228" s="55"/>
      <c r="L228" s="6"/>
      <c r="M228" s="55"/>
      <c r="N228" s="6"/>
      <c r="O228" s="55"/>
      <c r="P228" s="6"/>
      <c r="Q228" s="55"/>
      <c r="R228" s="6"/>
      <c r="S228" s="55"/>
      <c r="T228" s="6"/>
      <c r="U228" s="55"/>
      <c r="V228" s="6"/>
      <c r="W228" s="55"/>
      <c r="X228" s="6"/>
      <c r="Y228" s="55"/>
      <c r="Z228" s="6"/>
      <c r="AA228" s="55"/>
      <c r="AB228" s="6"/>
      <c r="AC228" s="55"/>
    </row>
    <row r="229" spans="1:29" s="28" customFormat="1" ht="15.6">
      <c r="A229" s="58" t="s">
        <v>849</v>
      </c>
      <c r="B229" s="38"/>
      <c r="C229" s="38"/>
      <c r="D229" s="8" t="s">
        <v>26</v>
      </c>
      <c r="E229" s="59">
        <v>1263.899349932293</v>
      </c>
      <c r="F229" s="6"/>
      <c r="G229" s="55"/>
      <c r="H229" s="6"/>
      <c r="I229" s="55"/>
      <c r="J229" s="6"/>
      <c r="K229" s="55"/>
      <c r="L229" s="6"/>
      <c r="M229" s="55"/>
      <c r="N229" s="6"/>
      <c r="O229" s="55"/>
      <c r="P229" s="6"/>
      <c r="Q229" s="55"/>
      <c r="R229" s="6"/>
      <c r="S229" s="55"/>
      <c r="T229" s="6"/>
      <c r="U229" s="55"/>
      <c r="V229" s="6"/>
      <c r="W229" s="55"/>
      <c r="X229" s="6"/>
      <c r="Y229" s="55"/>
      <c r="Z229" s="6"/>
      <c r="AA229" s="55"/>
      <c r="AB229" s="6"/>
      <c r="AC229" s="55"/>
    </row>
    <row r="230" spans="1:29" s="28" customFormat="1" ht="15.6">
      <c r="A230" s="58" t="s">
        <v>853</v>
      </c>
      <c r="B230" s="38"/>
      <c r="C230" s="38"/>
      <c r="D230" s="8" t="s">
        <v>26</v>
      </c>
      <c r="E230" s="59">
        <v>1266.2744869554397</v>
      </c>
      <c r="F230" s="6"/>
      <c r="G230" s="55"/>
      <c r="H230" s="6"/>
      <c r="I230" s="55"/>
      <c r="J230" s="6"/>
      <c r="K230" s="55"/>
      <c r="L230" s="6"/>
      <c r="M230" s="55"/>
      <c r="N230" s="6"/>
      <c r="O230" s="55"/>
      <c r="P230" s="6"/>
      <c r="Q230" s="55"/>
      <c r="R230" s="6"/>
      <c r="S230" s="55"/>
      <c r="T230" s="6"/>
      <c r="U230" s="55"/>
      <c r="V230" s="6"/>
      <c r="W230" s="55"/>
      <c r="X230" s="6"/>
      <c r="Y230" s="55"/>
      <c r="Z230" s="6"/>
      <c r="AA230" s="55"/>
      <c r="AB230" s="6"/>
      <c r="AC230" s="55"/>
    </row>
    <row r="231" spans="1:29" s="28" customFormat="1" ht="15.6">
      <c r="A231" s="58" t="s">
        <v>436</v>
      </c>
      <c r="B231" s="38"/>
      <c r="C231" s="38">
        <v>4</v>
      </c>
      <c r="D231" s="8" t="s">
        <v>34</v>
      </c>
      <c r="E231" s="59">
        <v>1200</v>
      </c>
      <c r="F231" s="6"/>
      <c r="G231" s="55"/>
      <c r="H231" s="6"/>
      <c r="I231" s="55"/>
      <c r="J231" s="6"/>
      <c r="K231" s="55"/>
      <c r="L231" s="6"/>
      <c r="M231" s="55"/>
      <c r="N231" s="6"/>
      <c r="O231" s="55"/>
      <c r="P231" s="6"/>
      <c r="Q231" s="55"/>
      <c r="R231" s="6"/>
      <c r="S231" s="55"/>
      <c r="T231" s="6"/>
      <c r="U231" s="55"/>
      <c r="V231" s="6"/>
      <c r="W231" s="55"/>
      <c r="X231" s="6"/>
      <c r="Y231" s="55"/>
      <c r="Z231" s="6"/>
      <c r="AA231" s="55"/>
      <c r="AB231" s="6"/>
      <c r="AC231" s="55"/>
    </row>
    <row r="232" spans="1:29" s="28" customFormat="1" ht="15.6">
      <c r="A232" s="58" t="s">
        <v>739</v>
      </c>
      <c r="B232" s="38"/>
      <c r="C232" s="38"/>
      <c r="D232" s="8" t="s">
        <v>1</v>
      </c>
      <c r="E232" s="59">
        <v>1479.735950321764</v>
      </c>
      <c r="F232" s="6"/>
      <c r="G232" s="55"/>
      <c r="H232" s="6">
        <v>72</v>
      </c>
      <c r="I232" s="55">
        <f>((($H$2+2)*($H$2+4)*($H$2+2-2*H232))/(2*($H$2+2*H232)*($H$2+4*H232))+(($H$2+1)-H232+1))*$H$1</f>
        <v>38.295146708382063</v>
      </c>
      <c r="J232" s="6"/>
      <c r="K232" s="55"/>
      <c r="L232" s="6"/>
      <c r="M232" s="55"/>
      <c r="N232" s="6"/>
      <c r="O232" s="55"/>
      <c r="P232" s="6"/>
      <c r="Q232" s="55"/>
      <c r="R232" s="6"/>
      <c r="S232" s="55"/>
      <c r="T232" s="6"/>
      <c r="U232" s="55"/>
      <c r="V232" s="6"/>
      <c r="W232" s="55"/>
      <c r="X232" s="6"/>
      <c r="Y232" s="55"/>
      <c r="Z232" s="6"/>
      <c r="AA232" s="55"/>
      <c r="AB232" s="6"/>
      <c r="AC232" s="55"/>
    </row>
    <row r="233" spans="1:29" s="28" customFormat="1" ht="15.6">
      <c r="A233" s="58" t="s">
        <v>782</v>
      </c>
      <c r="B233" s="38"/>
      <c r="C233" s="38"/>
      <c r="D233" s="8" t="s">
        <v>1</v>
      </c>
      <c r="E233" s="59">
        <v>1670.5018147110486</v>
      </c>
      <c r="F233" s="6"/>
      <c r="G233" s="55"/>
      <c r="H233" s="6"/>
      <c r="I233" s="55"/>
      <c r="J233" s="6"/>
      <c r="K233" s="55"/>
      <c r="L233" s="6"/>
      <c r="M233" s="55"/>
      <c r="N233" s="6"/>
      <c r="O233" s="55"/>
      <c r="P233" s="6"/>
      <c r="Q233" s="55"/>
      <c r="R233" s="6"/>
      <c r="S233" s="55"/>
      <c r="T233" s="6"/>
      <c r="U233" s="55"/>
      <c r="V233" s="6"/>
      <c r="W233" s="55"/>
      <c r="X233" s="6"/>
      <c r="Y233" s="55"/>
      <c r="Z233" s="6"/>
      <c r="AA233" s="55"/>
      <c r="AB233" s="6"/>
      <c r="AC233" s="55"/>
    </row>
    <row r="234" spans="1:29" s="28" customFormat="1" ht="15.6">
      <c r="A234" s="58" t="s">
        <v>1147</v>
      </c>
      <c r="B234" s="38"/>
      <c r="C234" s="38"/>
      <c r="D234" s="8" t="s">
        <v>1151</v>
      </c>
      <c r="E234" s="59">
        <v>1191.8618217567578</v>
      </c>
      <c r="F234" s="6"/>
      <c r="G234" s="55"/>
      <c r="H234" s="6"/>
      <c r="I234" s="55"/>
      <c r="J234" s="6"/>
      <c r="K234" s="55"/>
      <c r="L234" s="6"/>
      <c r="M234" s="55"/>
      <c r="N234" s="6"/>
      <c r="O234" s="55"/>
      <c r="P234" s="6"/>
      <c r="Q234" s="55"/>
      <c r="R234" s="6"/>
      <c r="S234" s="55"/>
      <c r="T234" s="6"/>
      <c r="U234" s="55"/>
      <c r="V234" s="6"/>
      <c r="W234" s="55"/>
      <c r="X234" s="6"/>
      <c r="Y234" s="55"/>
      <c r="Z234" s="6"/>
      <c r="AA234" s="55"/>
      <c r="AB234" s="6"/>
      <c r="AC234" s="55"/>
    </row>
    <row r="235" spans="1:29" s="28" customFormat="1" ht="15.6">
      <c r="A235" s="58" t="s">
        <v>1148</v>
      </c>
      <c r="B235" s="38"/>
      <c r="C235" s="38"/>
      <c r="D235" s="8" t="s">
        <v>1152</v>
      </c>
      <c r="E235" s="59">
        <v>1168.8367656523408</v>
      </c>
      <c r="F235" s="6"/>
      <c r="G235" s="55"/>
      <c r="H235" s="6"/>
      <c r="I235" s="55"/>
      <c r="J235" s="6"/>
      <c r="K235" s="55"/>
      <c r="L235" s="6"/>
      <c r="M235" s="55"/>
      <c r="N235" s="6"/>
      <c r="O235" s="55"/>
      <c r="P235" s="6"/>
      <c r="Q235" s="55"/>
      <c r="R235" s="6"/>
      <c r="S235" s="55"/>
      <c r="T235" s="6"/>
      <c r="U235" s="55"/>
      <c r="V235" s="6"/>
      <c r="W235" s="55"/>
      <c r="X235" s="6"/>
      <c r="Y235" s="55"/>
      <c r="Z235" s="6"/>
      <c r="AA235" s="55"/>
      <c r="AB235" s="6"/>
      <c r="AC235" s="55"/>
    </row>
    <row r="236" spans="1:29" s="28" customFormat="1" ht="15.6">
      <c r="A236" s="14" t="s">
        <v>412</v>
      </c>
      <c r="B236" s="71"/>
      <c r="C236" s="38">
        <v>4</v>
      </c>
      <c r="D236" s="8" t="s">
        <v>1</v>
      </c>
      <c r="E236" s="59">
        <v>1200</v>
      </c>
      <c r="F236" s="6"/>
      <c r="G236" s="55"/>
      <c r="H236" s="6"/>
      <c r="I236" s="56"/>
      <c r="J236" s="6"/>
      <c r="K236" s="55"/>
      <c r="L236" s="6"/>
      <c r="M236" s="55"/>
      <c r="N236" s="6"/>
      <c r="O236" s="55"/>
      <c r="P236" s="6"/>
      <c r="Q236" s="55"/>
      <c r="R236" s="6"/>
      <c r="S236" s="55"/>
      <c r="T236" s="6"/>
      <c r="U236" s="55"/>
      <c r="V236" s="6"/>
      <c r="W236" s="55"/>
      <c r="X236" s="6"/>
      <c r="Y236" s="55"/>
      <c r="Z236" s="6"/>
      <c r="AA236" s="55"/>
      <c r="AB236" s="6"/>
      <c r="AC236" s="55"/>
    </row>
    <row r="237" spans="1:29" s="28" customFormat="1" ht="15.6">
      <c r="A237" s="58" t="s">
        <v>295</v>
      </c>
      <c r="B237" s="38"/>
      <c r="C237" s="38" t="s">
        <v>35</v>
      </c>
      <c r="D237" s="8" t="s">
        <v>1</v>
      </c>
      <c r="E237" s="59">
        <v>1572.4473682137884</v>
      </c>
      <c r="F237" s="6"/>
      <c r="G237" s="55"/>
      <c r="H237" s="6">
        <v>21</v>
      </c>
      <c r="I237" s="55">
        <f>((($H$2+2)*($H$2+4)*($H$2+2-2*H237))/(2*($H$2+2*H237)*($H$2+4*H237))+(($H$2+1)-H237+1))*$H$1</f>
        <v>72.04797799471217</v>
      </c>
      <c r="J237" s="6"/>
      <c r="K237" s="55"/>
      <c r="L237" s="6"/>
      <c r="M237" s="55"/>
      <c r="N237" s="6"/>
      <c r="O237" s="55"/>
      <c r="P237" s="6"/>
      <c r="Q237" s="55"/>
      <c r="R237" s="6"/>
      <c r="S237" s="55"/>
      <c r="T237" s="6"/>
      <c r="U237" s="55"/>
      <c r="V237" s="6"/>
      <c r="W237" s="55"/>
      <c r="X237" s="6"/>
      <c r="Y237" s="55"/>
      <c r="Z237" s="6"/>
      <c r="AA237" s="55"/>
      <c r="AB237" s="6"/>
      <c r="AC237" s="55"/>
    </row>
    <row r="238" spans="1:29" s="28" customFormat="1" ht="15.6">
      <c r="A238" s="58" t="s">
        <v>1125</v>
      </c>
      <c r="B238" s="38"/>
      <c r="C238" s="38"/>
      <c r="D238" s="8" t="s">
        <v>1</v>
      </c>
      <c r="E238" s="59">
        <v>1280.011522396723</v>
      </c>
      <c r="F238" s="6"/>
      <c r="G238" s="55"/>
      <c r="H238" s="6">
        <v>144</v>
      </c>
      <c r="I238" s="55">
        <f>((($H$2+2)*($H$2+4)*($H$2+2-2*H238))/(2*($H$2+2*H238)*($H$2+4*H238))+(($H$2+1)-H238+1))*$H$1</f>
        <v>5.740331474672649</v>
      </c>
      <c r="J238" s="6"/>
      <c r="K238" s="55"/>
      <c r="L238" s="6"/>
      <c r="M238" s="55"/>
      <c r="N238" s="6"/>
      <c r="O238" s="55"/>
      <c r="P238" s="6"/>
      <c r="Q238" s="55"/>
      <c r="R238" s="6"/>
      <c r="S238" s="55"/>
      <c r="T238" s="6"/>
      <c r="U238" s="55"/>
      <c r="V238" s="6"/>
      <c r="W238" s="55"/>
      <c r="X238" s="6"/>
      <c r="Y238" s="55"/>
      <c r="Z238" s="6"/>
      <c r="AA238" s="55"/>
      <c r="AB238" s="6"/>
      <c r="AC238" s="55"/>
    </row>
    <row r="239" spans="1:29" s="28" customFormat="1" ht="15.6">
      <c r="A239" s="72" t="s">
        <v>448</v>
      </c>
      <c r="B239" s="71"/>
      <c r="C239" s="38">
        <v>4</v>
      </c>
      <c r="D239" s="8" t="s">
        <v>1</v>
      </c>
      <c r="E239" s="59">
        <v>0</v>
      </c>
      <c r="F239" s="6"/>
      <c r="G239" s="55"/>
      <c r="H239" s="6"/>
      <c r="I239" s="55"/>
      <c r="J239" s="6"/>
      <c r="K239" s="55"/>
      <c r="L239" s="6"/>
      <c r="M239" s="55"/>
      <c r="N239" s="6"/>
      <c r="O239" s="55"/>
      <c r="P239" s="6"/>
      <c r="Q239" s="55"/>
      <c r="R239" s="6"/>
      <c r="S239" s="55"/>
      <c r="T239" s="6"/>
      <c r="U239" s="55"/>
      <c r="V239" s="6"/>
      <c r="W239" s="55"/>
      <c r="X239" s="6"/>
      <c r="Y239" s="55"/>
      <c r="Z239" s="6"/>
      <c r="AA239" s="55"/>
      <c r="AB239" s="6"/>
      <c r="AC239" s="55"/>
    </row>
    <row r="240" spans="1:29" s="28" customFormat="1" ht="15.6">
      <c r="A240" s="58" t="s">
        <v>168</v>
      </c>
      <c r="B240" s="38"/>
      <c r="C240" s="38">
        <v>1</v>
      </c>
      <c r="D240" s="8" t="s">
        <v>1</v>
      </c>
      <c r="E240" s="59">
        <v>1555.6747063612202</v>
      </c>
      <c r="F240" s="6"/>
      <c r="G240" s="55"/>
      <c r="H240" s="6">
        <v>83</v>
      </c>
      <c r="I240" s="55">
        <f>((($H$2+2)*($H$2+4)*($H$2+2-2*H240))/(2*($H$2+2*H240)*($H$2+4*H240))+(($H$2+1)-H240+1))*$H$1</f>
        <v>32.886496259272683</v>
      </c>
      <c r="J240" s="6"/>
      <c r="K240" s="55"/>
      <c r="L240" s="6"/>
      <c r="M240" s="55"/>
      <c r="N240" s="6"/>
      <c r="O240" s="55"/>
      <c r="P240" s="6"/>
      <c r="Q240" s="55"/>
      <c r="R240" s="6"/>
      <c r="S240" s="55"/>
      <c r="T240" s="6"/>
      <c r="U240" s="55"/>
      <c r="V240" s="6"/>
      <c r="W240" s="55"/>
      <c r="X240" s="6"/>
      <c r="Y240" s="55"/>
      <c r="Z240" s="6"/>
      <c r="AA240" s="55"/>
      <c r="AB240" s="6"/>
      <c r="AC240" s="55"/>
    </row>
    <row r="241" spans="1:29" s="28" customFormat="1" ht="15.6">
      <c r="A241" s="14" t="s">
        <v>358</v>
      </c>
      <c r="B241" s="38"/>
      <c r="C241" s="38">
        <v>3</v>
      </c>
      <c r="D241" s="8" t="s">
        <v>1</v>
      </c>
      <c r="E241" s="59">
        <v>1400</v>
      </c>
      <c r="F241" s="6"/>
      <c r="G241" s="55"/>
      <c r="H241" s="6"/>
      <c r="I241" s="55"/>
      <c r="J241" s="6"/>
      <c r="K241" s="55"/>
      <c r="L241" s="6"/>
      <c r="M241" s="55"/>
      <c r="N241" s="6"/>
      <c r="O241" s="55"/>
      <c r="P241" s="6"/>
      <c r="Q241" s="55"/>
      <c r="R241" s="6"/>
      <c r="S241" s="55"/>
      <c r="T241" s="6"/>
      <c r="U241" s="55"/>
      <c r="V241" s="6"/>
      <c r="W241" s="55"/>
      <c r="X241" s="6"/>
      <c r="Y241" s="55"/>
      <c r="Z241" s="6"/>
      <c r="AA241" s="55"/>
      <c r="AB241" s="6"/>
      <c r="AC241" s="55"/>
    </row>
    <row r="242" spans="1:29" s="28" customFormat="1" ht="15.6">
      <c r="A242" s="58" t="s">
        <v>786</v>
      </c>
      <c r="B242" s="38"/>
      <c r="C242" s="38"/>
      <c r="D242" s="8" t="s">
        <v>1</v>
      </c>
      <c r="E242" s="59">
        <v>1508.1789472629521</v>
      </c>
      <c r="F242" s="6"/>
      <c r="G242" s="55"/>
      <c r="H242" s="6"/>
      <c r="I242" s="55"/>
      <c r="J242" s="6"/>
      <c r="K242" s="55"/>
      <c r="L242" s="6"/>
      <c r="M242" s="55"/>
      <c r="N242" s="6"/>
      <c r="O242" s="55"/>
      <c r="P242" s="6"/>
      <c r="Q242" s="55"/>
      <c r="R242" s="6"/>
      <c r="S242" s="55"/>
      <c r="T242" s="6"/>
      <c r="U242" s="55"/>
      <c r="V242" s="6"/>
      <c r="W242" s="55"/>
      <c r="X242" s="6"/>
      <c r="Y242" s="55"/>
      <c r="Z242" s="6"/>
      <c r="AA242" s="55"/>
      <c r="AB242" s="6"/>
      <c r="AC242" s="55"/>
    </row>
    <row r="243" spans="1:29" s="28" customFormat="1" ht="15.6">
      <c r="A243" s="14" t="s">
        <v>862</v>
      </c>
      <c r="B243" s="38"/>
      <c r="C243" s="38"/>
      <c r="D243" s="8" t="s">
        <v>360</v>
      </c>
      <c r="E243" s="59">
        <v>1234.884786380595</v>
      </c>
      <c r="F243" s="6"/>
      <c r="G243" s="55"/>
      <c r="H243" s="6"/>
      <c r="I243" s="55"/>
      <c r="J243" s="6"/>
      <c r="K243" s="55"/>
      <c r="L243" s="6"/>
      <c r="M243" s="55"/>
      <c r="N243" s="6"/>
      <c r="O243" s="55"/>
      <c r="P243" s="6"/>
      <c r="Q243" s="55"/>
      <c r="R243" s="6"/>
      <c r="S243" s="55"/>
      <c r="T243" s="6"/>
      <c r="U243" s="55"/>
      <c r="V243" s="6"/>
      <c r="W243" s="55"/>
      <c r="X243" s="6"/>
      <c r="Y243" s="55"/>
      <c r="Z243" s="6"/>
      <c r="AA243" s="55"/>
      <c r="AB243" s="6"/>
      <c r="AC243" s="55"/>
    </row>
    <row r="244" spans="1:29" s="28" customFormat="1" ht="15.6">
      <c r="A244" s="58" t="s">
        <v>1203</v>
      </c>
      <c r="B244" s="38"/>
      <c r="C244" s="38"/>
      <c r="D244" s="8" t="s">
        <v>1</v>
      </c>
      <c r="E244" s="59">
        <v>1304.6826545025558</v>
      </c>
      <c r="F244" s="6"/>
      <c r="G244" s="55"/>
      <c r="H244" s="6"/>
      <c r="I244" s="55"/>
      <c r="J244" s="6"/>
      <c r="K244" s="55"/>
      <c r="L244" s="6"/>
      <c r="M244" s="55"/>
      <c r="N244" s="6"/>
      <c r="O244" s="55"/>
      <c r="P244" s="6"/>
      <c r="Q244" s="55"/>
      <c r="R244" s="6"/>
      <c r="S244" s="55"/>
      <c r="T244" s="6"/>
      <c r="U244" s="55"/>
      <c r="V244" s="6"/>
      <c r="W244" s="55"/>
      <c r="X244" s="6"/>
      <c r="Y244" s="55"/>
      <c r="Z244" s="6"/>
      <c r="AA244" s="55"/>
      <c r="AB244" s="6"/>
      <c r="AC244" s="55"/>
    </row>
    <row r="245" spans="1:29" s="28" customFormat="1" ht="15.6">
      <c r="A245" s="58" t="s">
        <v>1264</v>
      </c>
      <c r="B245" s="38"/>
      <c r="C245" s="38"/>
      <c r="D245" s="8" t="s">
        <v>1</v>
      </c>
      <c r="E245" s="59">
        <v>1471.766020146247</v>
      </c>
      <c r="F245" s="6"/>
      <c r="G245" s="55"/>
      <c r="H245" s="6">
        <v>38</v>
      </c>
      <c r="I245" s="55">
        <f>((($H$2+2)*($H$2+4)*($H$2+2-2*H245))/(2*($H$2+2*H245)*($H$2+4*H245))+(($H$2+1)-H245+1))*$H$1</f>
        <v>58.050030039370121</v>
      </c>
      <c r="J245" s="6"/>
      <c r="K245" s="55"/>
      <c r="L245" s="6"/>
      <c r="M245" s="55"/>
      <c r="N245" s="6"/>
      <c r="O245" s="55"/>
      <c r="P245" s="6"/>
      <c r="Q245" s="55"/>
      <c r="R245" s="6"/>
      <c r="S245" s="55"/>
      <c r="T245" s="6"/>
      <c r="U245" s="55"/>
      <c r="V245" s="6"/>
      <c r="W245" s="55"/>
      <c r="X245" s="6"/>
      <c r="Y245" s="55"/>
      <c r="Z245" s="6"/>
      <c r="AA245" s="55"/>
      <c r="AB245" s="6"/>
      <c r="AC245" s="55"/>
    </row>
    <row r="246" spans="1:29" s="28" customFormat="1" ht="15.6">
      <c r="A246" s="58" t="s">
        <v>1265</v>
      </c>
      <c r="B246" s="38"/>
      <c r="C246" s="38"/>
      <c r="D246" s="8" t="s">
        <v>1</v>
      </c>
      <c r="E246" s="59">
        <v>1365.0120012280124</v>
      </c>
      <c r="F246" s="6"/>
      <c r="G246" s="55"/>
      <c r="H246" s="6">
        <v>113</v>
      </c>
      <c r="I246" s="55">
        <f>((($H$2+2)*($H$2+4)*($H$2+2-2*H246))/(2*($H$2+2*H246)*($H$2+4*H246))+(($H$2+1)-H246+1))*$H$1</f>
        <v>19.145908809487398</v>
      </c>
      <c r="J246" s="6"/>
      <c r="K246" s="55"/>
      <c r="L246" s="6"/>
      <c r="M246" s="55"/>
      <c r="N246" s="6"/>
      <c r="O246" s="55"/>
      <c r="P246" s="6"/>
      <c r="Q246" s="55"/>
      <c r="R246" s="6"/>
      <c r="S246" s="55"/>
      <c r="T246" s="6"/>
      <c r="U246" s="55"/>
      <c r="V246" s="6"/>
      <c r="W246" s="55"/>
      <c r="X246" s="6"/>
      <c r="Y246" s="55"/>
      <c r="Z246" s="6"/>
      <c r="AA246" s="55"/>
      <c r="AB246" s="6"/>
      <c r="AC246" s="55"/>
    </row>
    <row r="247" spans="1:29" s="28" customFormat="1" ht="15.6">
      <c r="A247" s="58" t="s">
        <v>95</v>
      </c>
      <c r="B247" s="38"/>
      <c r="C247" s="38">
        <v>2</v>
      </c>
      <c r="D247" s="8" t="s">
        <v>1</v>
      </c>
      <c r="E247" s="59">
        <v>1620.9090173347888</v>
      </c>
      <c r="F247" s="6"/>
      <c r="G247" s="55"/>
      <c r="H247" s="6"/>
      <c r="I247" s="55"/>
      <c r="J247" s="6"/>
      <c r="K247" s="55"/>
      <c r="L247" s="6"/>
      <c r="M247" s="55"/>
      <c r="N247" s="6"/>
      <c r="O247" s="55"/>
      <c r="P247" s="6"/>
      <c r="Q247" s="55"/>
      <c r="R247" s="6"/>
      <c r="S247" s="55"/>
      <c r="T247" s="6"/>
      <c r="U247" s="55"/>
      <c r="V247" s="6"/>
      <c r="W247" s="55"/>
      <c r="X247" s="6"/>
      <c r="Y247" s="55"/>
      <c r="Z247" s="6"/>
      <c r="AA247" s="55"/>
      <c r="AB247" s="6"/>
      <c r="AC247" s="55"/>
    </row>
    <row r="248" spans="1:29" s="28" customFormat="1" ht="15.6">
      <c r="A248" s="58" t="s">
        <v>998</v>
      </c>
      <c r="B248" s="38"/>
      <c r="C248" s="38"/>
      <c r="D248" s="8" t="s">
        <v>1</v>
      </c>
      <c r="E248" s="59">
        <v>1422.5445698499445</v>
      </c>
      <c r="F248" s="6"/>
      <c r="G248" s="55"/>
      <c r="H248" s="6">
        <v>62</v>
      </c>
      <c r="I248" s="55">
        <f>((($H$2+2)*($H$2+4)*($H$2+2-2*H248))/(2*($H$2+2*H248)*($H$2+4*H248))+(($H$2+1)-H248+1))*$H$1</f>
        <v>43.50483624684427</v>
      </c>
      <c r="J248" s="6"/>
      <c r="K248" s="55"/>
      <c r="L248" s="6"/>
      <c r="M248" s="55"/>
      <c r="N248" s="6"/>
      <c r="O248" s="55"/>
      <c r="P248" s="6"/>
      <c r="Q248" s="55"/>
      <c r="R248" s="6"/>
      <c r="S248" s="55"/>
      <c r="T248" s="6"/>
      <c r="U248" s="55"/>
      <c r="V248" s="6"/>
      <c r="W248" s="55"/>
      <c r="X248" s="6"/>
      <c r="Y248" s="55"/>
      <c r="Z248" s="6"/>
      <c r="AA248" s="55"/>
      <c r="AB248" s="6"/>
      <c r="AC248" s="55"/>
    </row>
    <row r="249" spans="1:29" s="28" customFormat="1" ht="15.6">
      <c r="A249" s="58" t="s">
        <v>1062</v>
      </c>
      <c r="B249" s="38"/>
      <c r="C249" s="38"/>
      <c r="D249" s="8" t="s">
        <v>1</v>
      </c>
      <c r="E249" s="59">
        <v>1237</v>
      </c>
      <c r="F249" s="6"/>
      <c r="G249" s="55"/>
      <c r="H249" s="6"/>
      <c r="I249" s="55"/>
      <c r="J249" s="6"/>
      <c r="K249" s="55"/>
      <c r="L249" s="6"/>
      <c r="M249" s="55"/>
      <c r="N249" s="6"/>
      <c r="O249" s="55"/>
      <c r="P249" s="6"/>
      <c r="Q249" s="55"/>
      <c r="R249" s="6"/>
      <c r="S249" s="55"/>
      <c r="T249" s="6"/>
      <c r="U249" s="55"/>
      <c r="V249" s="6"/>
      <c r="W249" s="55"/>
      <c r="X249" s="6"/>
      <c r="Y249" s="55"/>
      <c r="Z249" s="6"/>
      <c r="AA249" s="55"/>
      <c r="AB249" s="6"/>
      <c r="AC249" s="55"/>
    </row>
    <row r="250" spans="1:29" s="28" customFormat="1" ht="15.6">
      <c r="A250" s="58" t="s">
        <v>1244</v>
      </c>
      <c r="B250" s="38"/>
      <c r="C250" s="38"/>
      <c r="D250" s="8" t="s">
        <v>1248</v>
      </c>
      <c r="E250" s="59">
        <v>1177.5218479290049</v>
      </c>
      <c r="F250" s="6"/>
      <c r="G250" s="55"/>
      <c r="H250" s="6"/>
      <c r="I250" s="55"/>
      <c r="J250" s="6"/>
      <c r="K250" s="55"/>
      <c r="L250" s="6"/>
      <c r="M250" s="55"/>
      <c r="N250" s="6"/>
      <c r="O250" s="55"/>
      <c r="P250" s="6"/>
      <c r="Q250" s="55"/>
      <c r="R250" s="6"/>
      <c r="S250" s="55"/>
      <c r="T250" s="6"/>
      <c r="U250" s="55"/>
      <c r="V250" s="6"/>
      <c r="W250" s="55"/>
      <c r="X250" s="6"/>
      <c r="Y250" s="55"/>
      <c r="Z250" s="6"/>
      <c r="AA250" s="55"/>
      <c r="AB250" s="6"/>
      <c r="AC250" s="55"/>
    </row>
    <row r="251" spans="1:29" s="28" customFormat="1" ht="15.6">
      <c r="A251" s="58" t="s">
        <v>1180</v>
      </c>
      <c r="B251" s="38"/>
      <c r="C251" s="38"/>
      <c r="D251" s="8" t="s">
        <v>780</v>
      </c>
      <c r="E251" s="59">
        <v>1215.1099107993093</v>
      </c>
      <c r="F251" s="6"/>
      <c r="G251" s="55"/>
      <c r="H251" s="6"/>
      <c r="I251" s="55"/>
      <c r="J251" s="6"/>
      <c r="K251" s="55"/>
      <c r="L251" s="6"/>
      <c r="M251" s="55"/>
      <c r="N251" s="6"/>
      <c r="O251" s="55"/>
      <c r="P251" s="6"/>
      <c r="Q251" s="55"/>
      <c r="R251" s="6"/>
      <c r="S251" s="55"/>
      <c r="T251" s="6"/>
      <c r="U251" s="55"/>
      <c r="V251" s="6"/>
      <c r="W251" s="55"/>
      <c r="X251" s="6"/>
      <c r="Y251" s="55"/>
      <c r="Z251" s="6"/>
      <c r="AA251" s="55"/>
      <c r="AB251" s="6"/>
      <c r="AC251" s="55"/>
    </row>
    <row r="252" spans="1:29" s="28" customFormat="1" ht="15.6">
      <c r="A252" s="14" t="s">
        <v>1181</v>
      </c>
      <c r="B252" s="38"/>
      <c r="C252" s="38"/>
      <c r="D252" s="8" t="s">
        <v>780</v>
      </c>
      <c r="E252" s="59">
        <v>1132.5323960679141</v>
      </c>
      <c r="F252" s="6"/>
      <c r="G252" s="55"/>
      <c r="H252" s="6"/>
      <c r="I252" s="55"/>
      <c r="J252" s="6"/>
      <c r="K252" s="55"/>
      <c r="L252" s="6"/>
      <c r="M252" s="55"/>
      <c r="N252" s="6"/>
      <c r="O252" s="55"/>
      <c r="P252" s="6"/>
      <c r="Q252" s="55"/>
      <c r="R252" s="6"/>
      <c r="S252" s="55"/>
      <c r="T252" s="6"/>
      <c r="U252" s="55"/>
      <c r="V252" s="6"/>
      <c r="W252" s="55"/>
      <c r="X252" s="6"/>
      <c r="Y252" s="55"/>
      <c r="Z252" s="6"/>
      <c r="AA252" s="55"/>
      <c r="AB252" s="6"/>
      <c r="AC252" s="55"/>
    </row>
    <row r="253" spans="1:29" s="28" customFormat="1" ht="15.6">
      <c r="A253" s="14" t="s">
        <v>891</v>
      </c>
      <c r="B253" s="38"/>
      <c r="C253" s="38"/>
      <c r="D253" s="8" t="s">
        <v>1</v>
      </c>
      <c r="E253" s="59">
        <v>1208.4507000774488</v>
      </c>
      <c r="F253" s="6"/>
      <c r="G253" s="55"/>
      <c r="H253" s="6"/>
      <c r="I253" s="55"/>
      <c r="J253" s="6"/>
      <c r="K253" s="55"/>
      <c r="L253" s="6"/>
      <c r="M253" s="55"/>
      <c r="N253" s="6"/>
      <c r="O253" s="55"/>
      <c r="P253" s="6"/>
      <c r="Q253" s="55"/>
      <c r="R253" s="6"/>
      <c r="S253" s="55"/>
      <c r="T253" s="6"/>
      <c r="U253" s="55"/>
      <c r="V253" s="6"/>
      <c r="W253" s="55"/>
      <c r="X253" s="6"/>
      <c r="Y253" s="55"/>
      <c r="Z253" s="6"/>
      <c r="AA253" s="55"/>
      <c r="AB253" s="6"/>
      <c r="AC253" s="55"/>
    </row>
    <row r="254" spans="1:29" s="28" customFormat="1" ht="15.6">
      <c r="A254" s="14" t="s">
        <v>1105</v>
      </c>
      <c r="B254" s="71"/>
      <c r="C254" s="52"/>
      <c r="D254" s="38" t="s">
        <v>1</v>
      </c>
      <c r="E254" s="59">
        <v>1260.1286720425069</v>
      </c>
      <c r="F254" s="6"/>
      <c r="G254" s="55"/>
      <c r="H254" s="6">
        <v>134</v>
      </c>
      <c r="I254" s="55">
        <f>((($H$2+2)*($H$2+4)*($H$2+2-2*H254))/(2*($H$2+2*H254)*($H$2+4*H254))+(($H$2+1)-H254+1))*$H$1</f>
        <v>10.011480037364164</v>
      </c>
      <c r="J254" s="6"/>
      <c r="K254" s="55"/>
      <c r="L254" s="6"/>
      <c r="M254" s="55"/>
      <c r="N254" s="6"/>
      <c r="O254" s="56"/>
      <c r="P254" s="6"/>
      <c r="Q254" s="55"/>
      <c r="R254" s="6"/>
      <c r="S254" s="55"/>
      <c r="T254" s="6"/>
      <c r="U254" s="56"/>
      <c r="V254" s="6"/>
      <c r="W254" s="56"/>
      <c r="X254" s="6"/>
      <c r="Y254" s="56"/>
      <c r="Z254" s="6"/>
      <c r="AA254" s="56"/>
      <c r="AB254" s="6"/>
      <c r="AC254" s="56"/>
    </row>
    <row r="255" spans="1:29" s="28" customFormat="1" ht="15.6">
      <c r="A255" s="58" t="s">
        <v>1126</v>
      </c>
      <c r="B255" s="38"/>
      <c r="C255" s="38"/>
      <c r="D255" s="8" t="s">
        <v>1</v>
      </c>
      <c r="E255" s="59">
        <v>1174</v>
      </c>
      <c r="F255" s="6"/>
      <c r="G255" s="55"/>
      <c r="H255" s="6"/>
      <c r="I255" s="55"/>
      <c r="J255" s="6"/>
      <c r="K255" s="55"/>
      <c r="L255" s="6"/>
      <c r="M255" s="55"/>
      <c r="N255" s="6"/>
      <c r="O255" s="55"/>
      <c r="P255" s="6"/>
      <c r="Q255" s="55"/>
      <c r="R255" s="6"/>
      <c r="S255" s="55"/>
      <c r="T255" s="6"/>
      <c r="U255" s="55"/>
      <c r="V255" s="6"/>
      <c r="W255" s="55"/>
      <c r="X255" s="6"/>
      <c r="Y255" s="55"/>
      <c r="Z255" s="6"/>
      <c r="AA255" s="55"/>
      <c r="AB255" s="6"/>
      <c r="AC255" s="55"/>
    </row>
    <row r="256" spans="1:29" s="28" customFormat="1" ht="15.6">
      <c r="A256" s="58" t="s">
        <v>531</v>
      </c>
      <c r="B256" s="38"/>
      <c r="C256" s="38"/>
      <c r="D256" s="8" t="s">
        <v>15</v>
      </c>
      <c r="E256" s="59">
        <v>1082.8966054118087</v>
      </c>
      <c r="F256" s="6">
        <v>31</v>
      </c>
      <c r="G256" s="55">
        <f>((($F$2+2)*($F$2+4)*($F$2+2-2*F256))/(2*($F$2+2*F256)*($F$2+4*F256))+(($F$2+1)-F256+1))*$F$1</f>
        <v>1.7646092338025083</v>
      </c>
      <c r="H256" s="6"/>
      <c r="I256" s="55"/>
      <c r="J256" s="6"/>
      <c r="K256" s="55"/>
      <c r="L256" s="6"/>
      <c r="M256" s="55"/>
      <c r="N256" s="6"/>
      <c r="O256" s="55"/>
      <c r="P256" s="6"/>
      <c r="Q256" s="55"/>
      <c r="R256" s="6"/>
      <c r="S256" s="55"/>
      <c r="T256" s="6"/>
      <c r="U256" s="55"/>
      <c r="V256" s="6"/>
      <c r="W256" s="55"/>
      <c r="X256" s="6"/>
      <c r="Y256" s="55"/>
      <c r="Z256" s="6"/>
      <c r="AA256" s="55"/>
      <c r="AB256" s="6"/>
      <c r="AC256" s="55"/>
    </row>
    <row r="257" spans="1:29" s="28" customFormat="1" ht="15.6">
      <c r="A257" s="58" t="s">
        <v>304</v>
      </c>
      <c r="B257" s="38"/>
      <c r="C257" s="38">
        <v>2</v>
      </c>
      <c r="D257" s="8" t="s">
        <v>1</v>
      </c>
      <c r="E257" s="59">
        <v>1646.3258490157273</v>
      </c>
      <c r="F257" s="6"/>
      <c r="G257" s="55"/>
      <c r="H257" s="6"/>
      <c r="I257" s="55"/>
      <c r="J257" s="6"/>
      <c r="K257" s="55"/>
      <c r="L257" s="6"/>
      <c r="M257" s="55"/>
      <c r="N257" s="6"/>
      <c r="O257" s="55"/>
      <c r="P257" s="6"/>
      <c r="Q257" s="55"/>
      <c r="R257" s="6"/>
      <c r="S257" s="55"/>
      <c r="T257" s="6"/>
      <c r="U257" s="55"/>
      <c r="V257" s="6"/>
      <c r="W257" s="55"/>
      <c r="X257" s="6"/>
      <c r="Y257" s="55"/>
      <c r="Z257" s="6"/>
      <c r="AA257" s="55"/>
      <c r="AB257" s="6"/>
      <c r="AC257" s="55"/>
    </row>
    <row r="258" spans="1:29" s="28" customFormat="1" ht="15.6">
      <c r="A258" s="58" t="s">
        <v>52</v>
      </c>
      <c r="B258" s="38" t="s">
        <v>194</v>
      </c>
      <c r="C258" s="38" t="s">
        <v>35</v>
      </c>
      <c r="D258" s="8" t="s">
        <v>1</v>
      </c>
      <c r="E258" s="59">
        <v>1900</v>
      </c>
      <c r="F258" s="6"/>
      <c r="G258" s="55"/>
      <c r="H258" s="6"/>
      <c r="I258" s="55"/>
      <c r="J258" s="6"/>
      <c r="K258" s="55"/>
      <c r="L258" s="6"/>
      <c r="M258" s="55"/>
      <c r="N258" s="6"/>
      <c r="O258" s="55"/>
      <c r="P258" s="6"/>
      <c r="Q258" s="55"/>
      <c r="R258" s="6"/>
      <c r="S258" s="55"/>
      <c r="T258" s="6"/>
      <c r="U258" s="55"/>
      <c r="V258" s="6"/>
      <c r="W258" s="55"/>
      <c r="X258" s="6"/>
      <c r="Y258" s="55"/>
      <c r="Z258" s="6"/>
      <c r="AA258" s="55"/>
      <c r="AB258" s="6"/>
      <c r="AC258" s="55"/>
    </row>
    <row r="259" spans="1:29" s="28" customFormat="1" ht="15.6">
      <c r="A259" s="58" t="s">
        <v>954</v>
      </c>
      <c r="B259" s="38"/>
      <c r="C259" s="38"/>
      <c r="D259" s="8" t="s">
        <v>1</v>
      </c>
      <c r="E259" s="59">
        <v>1254.1024705356958</v>
      </c>
      <c r="F259" s="6"/>
      <c r="G259" s="55"/>
      <c r="H259" s="6"/>
      <c r="I259" s="55"/>
      <c r="J259" s="6"/>
      <c r="K259" s="55"/>
      <c r="L259" s="6"/>
      <c r="M259" s="55"/>
      <c r="N259" s="6"/>
      <c r="O259" s="55"/>
      <c r="P259" s="6"/>
      <c r="Q259" s="55"/>
      <c r="R259" s="6"/>
      <c r="S259" s="55"/>
      <c r="T259" s="6"/>
      <c r="U259" s="55"/>
      <c r="V259" s="6"/>
      <c r="W259" s="55"/>
      <c r="X259" s="6"/>
      <c r="Y259" s="55"/>
      <c r="Z259" s="6"/>
      <c r="AA259" s="55"/>
      <c r="AB259" s="6"/>
      <c r="AC259" s="55"/>
    </row>
    <row r="260" spans="1:29" s="28" customFormat="1" ht="15.6">
      <c r="A260" s="58" t="s">
        <v>110</v>
      </c>
      <c r="B260" s="38"/>
      <c r="C260" s="38">
        <v>2</v>
      </c>
      <c r="D260" s="8" t="s">
        <v>34</v>
      </c>
      <c r="E260" s="59">
        <v>1547</v>
      </c>
      <c r="F260" s="6"/>
      <c r="G260" s="55"/>
      <c r="H260" s="6"/>
      <c r="I260" s="55"/>
      <c r="J260" s="6"/>
      <c r="K260" s="55"/>
      <c r="L260" s="6"/>
      <c r="M260" s="55"/>
      <c r="N260" s="6"/>
      <c r="O260" s="55"/>
      <c r="P260" s="6"/>
      <c r="Q260" s="55"/>
      <c r="R260" s="6"/>
      <c r="S260" s="55"/>
      <c r="T260" s="6"/>
      <c r="U260" s="55"/>
      <c r="V260" s="6"/>
      <c r="W260" s="55"/>
      <c r="X260" s="6"/>
      <c r="Y260" s="55"/>
      <c r="Z260" s="6"/>
      <c r="AA260" s="55"/>
      <c r="AB260" s="6"/>
      <c r="AC260" s="55"/>
    </row>
    <row r="261" spans="1:29" s="28" customFormat="1" ht="15.6">
      <c r="A261" s="58" t="s">
        <v>999</v>
      </c>
      <c r="B261" s="38"/>
      <c r="C261" s="38"/>
      <c r="D261" s="8" t="s">
        <v>1</v>
      </c>
      <c r="E261" s="59">
        <v>1513.6655960475282</v>
      </c>
      <c r="F261" s="6"/>
      <c r="G261" s="55"/>
      <c r="H261" s="6">
        <v>40</v>
      </c>
      <c r="I261" s="55">
        <f>((($H$2+2)*($H$2+4)*($H$2+2-2*H261))/(2*($H$2+2*H261)*($H$2+4*H261))+(($H$2+1)-H261+1))*$H$1</f>
        <v>56.671222893018502</v>
      </c>
      <c r="J261" s="6"/>
      <c r="K261" s="55"/>
      <c r="L261" s="6"/>
      <c r="M261" s="55"/>
      <c r="N261" s="6"/>
      <c r="O261" s="55"/>
      <c r="P261" s="6"/>
      <c r="Q261" s="55"/>
      <c r="R261" s="6"/>
      <c r="S261" s="55"/>
      <c r="T261" s="6"/>
      <c r="U261" s="55"/>
      <c r="V261" s="6"/>
      <c r="W261" s="55"/>
      <c r="X261" s="6"/>
      <c r="Y261" s="55"/>
      <c r="Z261" s="6"/>
      <c r="AA261" s="55"/>
      <c r="AB261" s="6"/>
      <c r="AC261" s="55"/>
    </row>
    <row r="262" spans="1:29" s="28" customFormat="1" ht="15.6">
      <c r="A262" s="58" t="s">
        <v>14</v>
      </c>
      <c r="B262" s="38"/>
      <c r="C262" s="38">
        <v>1</v>
      </c>
      <c r="D262" s="8" t="s">
        <v>15</v>
      </c>
      <c r="E262" s="59">
        <v>1579.3667223437599</v>
      </c>
      <c r="F262" s="6"/>
      <c r="G262" s="55"/>
      <c r="H262" s="6"/>
      <c r="I262" s="55"/>
      <c r="J262" s="6"/>
      <c r="K262" s="55"/>
      <c r="L262" s="6"/>
      <c r="M262" s="55"/>
      <c r="N262" s="6"/>
      <c r="O262" s="55"/>
      <c r="P262" s="6"/>
      <c r="Q262" s="55"/>
      <c r="R262" s="6"/>
      <c r="S262" s="55"/>
      <c r="T262" s="6"/>
      <c r="U262" s="55"/>
      <c r="V262" s="6"/>
      <c r="W262" s="55"/>
      <c r="X262" s="6"/>
      <c r="Y262" s="55"/>
      <c r="Z262" s="6"/>
      <c r="AA262" s="55"/>
      <c r="AB262" s="6"/>
      <c r="AC262" s="55"/>
    </row>
    <row r="263" spans="1:29" s="28" customFormat="1" ht="15.6">
      <c r="A263" s="58" t="s">
        <v>923</v>
      </c>
      <c r="B263" s="38"/>
      <c r="C263" s="38"/>
      <c r="D263" s="8" t="s">
        <v>15</v>
      </c>
      <c r="E263" s="59">
        <v>1180.677215557123</v>
      </c>
      <c r="F263" s="6"/>
      <c r="G263" s="55"/>
      <c r="H263" s="6"/>
      <c r="I263" s="55"/>
      <c r="J263" s="6"/>
      <c r="K263" s="55"/>
      <c r="L263" s="6"/>
      <c r="M263" s="55"/>
      <c r="N263" s="6"/>
      <c r="O263" s="55"/>
      <c r="P263" s="6"/>
      <c r="Q263" s="55"/>
      <c r="R263" s="6"/>
      <c r="S263" s="55"/>
      <c r="T263" s="6"/>
      <c r="U263" s="55"/>
      <c r="V263" s="6"/>
      <c r="W263" s="55"/>
      <c r="X263" s="6"/>
      <c r="Y263" s="55"/>
      <c r="Z263" s="6"/>
      <c r="AA263" s="55"/>
      <c r="AB263" s="6"/>
      <c r="AC263" s="55"/>
    </row>
    <row r="264" spans="1:29" s="28" customFormat="1" ht="15.6">
      <c r="A264" s="58" t="s">
        <v>979</v>
      </c>
      <c r="B264" s="38"/>
      <c r="C264" s="38"/>
      <c r="D264" s="8" t="s">
        <v>1</v>
      </c>
      <c r="E264" s="59">
        <v>1174</v>
      </c>
      <c r="F264" s="6"/>
      <c r="G264" s="55"/>
      <c r="H264" s="6"/>
      <c r="I264" s="55"/>
      <c r="J264" s="6"/>
      <c r="K264" s="55"/>
      <c r="L264" s="6"/>
      <c r="M264" s="55"/>
      <c r="N264" s="6"/>
      <c r="O264" s="55"/>
      <c r="P264" s="6"/>
      <c r="Q264" s="55"/>
      <c r="R264" s="6"/>
      <c r="S264" s="55"/>
      <c r="T264" s="6"/>
      <c r="U264" s="55"/>
      <c r="V264" s="6"/>
      <c r="W264" s="55"/>
      <c r="X264" s="6"/>
      <c r="Y264" s="55"/>
      <c r="Z264" s="6"/>
      <c r="AA264" s="55"/>
      <c r="AB264" s="6"/>
      <c r="AC264" s="55"/>
    </row>
    <row r="265" spans="1:29" s="40" customFormat="1" ht="15.6">
      <c r="A265" s="58" t="s">
        <v>834</v>
      </c>
      <c r="B265" s="38"/>
      <c r="C265" s="38"/>
      <c r="D265" s="8" t="s">
        <v>1</v>
      </c>
      <c r="E265" s="59">
        <v>1295.0686407578801</v>
      </c>
      <c r="F265" s="6"/>
      <c r="G265" s="55"/>
      <c r="H265" s="6"/>
      <c r="I265" s="55"/>
      <c r="J265" s="6"/>
      <c r="K265" s="55"/>
      <c r="L265" s="6"/>
      <c r="M265" s="55"/>
      <c r="N265" s="6"/>
      <c r="O265" s="55"/>
      <c r="P265" s="6"/>
      <c r="Q265" s="55"/>
      <c r="R265" s="6"/>
      <c r="S265" s="55"/>
      <c r="T265" s="6"/>
      <c r="U265" s="55"/>
      <c r="V265" s="6"/>
      <c r="W265" s="55"/>
      <c r="X265" s="6"/>
      <c r="Y265" s="55"/>
      <c r="Z265" s="6"/>
      <c r="AA265" s="55"/>
      <c r="AB265" s="6"/>
      <c r="AC265" s="55"/>
    </row>
    <row r="266" spans="1:29" s="40" customFormat="1" ht="15.6">
      <c r="A266" s="58" t="s">
        <v>1269</v>
      </c>
      <c r="B266" s="38"/>
      <c r="C266" s="38"/>
      <c r="D266" s="8"/>
      <c r="E266" s="59">
        <v>1240.4533202904386</v>
      </c>
      <c r="F266" s="6"/>
      <c r="G266" s="55"/>
      <c r="H266" s="6">
        <v>126</v>
      </c>
      <c r="I266" s="55">
        <f>((($H$2+2)*($H$2+4)*($H$2+2-2*H266))/(2*($H$2+2*H266)*($H$2+4*H266))+(($H$2+1)-H266+1))*$H$1</f>
        <v>13.460731782527885</v>
      </c>
      <c r="J266" s="6"/>
      <c r="K266" s="55"/>
      <c r="L266" s="6"/>
      <c r="M266" s="55"/>
      <c r="N266" s="6"/>
      <c r="O266" s="55"/>
      <c r="P266" s="6"/>
      <c r="Q266" s="55"/>
      <c r="R266" s="6"/>
      <c r="S266" s="55"/>
      <c r="T266" s="6"/>
      <c r="U266" s="55"/>
      <c r="V266" s="6"/>
      <c r="W266" s="55"/>
      <c r="X266" s="6"/>
      <c r="Y266" s="55"/>
      <c r="Z266" s="6"/>
      <c r="AA266" s="55"/>
      <c r="AB266" s="6"/>
      <c r="AC266" s="55"/>
    </row>
    <row r="267" spans="1:29" s="40" customFormat="1" ht="15.6">
      <c r="A267" s="58" t="s">
        <v>160</v>
      </c>
      <c r="B267" s="38"/>
      <c r="C267" s="38">
        <v>2</v>
      </c>
      <c r="D267" s="8" t="s">
        <v>1</v>
      </c>
      <c r="E267" s="59">
        <v>1640.8142999566346</v>
      </c>
      <c r="F267" s="6"/>
      <c r="G267" s="55"/>
      <c r="H267" s="6"/>
      <c r="I267" s="55"/>
      <c r="J267" s="6"/>
      <c r="K267" s="55"/>
      <c r="L267" s="6"/>
      <c r="M267" s="55"/>
      <c r="N267" s="6"/>
      <c r="O267" s="55"/>
      <c r="P267" s="6"/>
      <c r="Q267" s="55"/>
      <c r="R267" s="6"/>
      <c r="S267" s="55"/>
      <c r="T267" s="6"/>
      <c r="U267" s="55"/>
      <c r="V267" s="6"/>
      <c r="W267" s="55"/>
      <c r="X267" s="6"/>
      <c r="Y267" s="55"/>
      <c r="Z267" s="6"/>
      <c r="AA267" s="55"/>
      <c r="AB267" s="6"/>
      <c r="AC267" s="55"/>
    </row>
    <row r="268" spans="1:29" s="40" customFormat="1" ht="15.6">
      <c r="A268" s="58" t="s">
        <v>535</v>
      </c>
      <c r="B268" s="38"/>
      <c r="C268" s="38"/>
      <c r="D268" s="8" t="s">
        <v>1</v>
      </c>
      <c r="E268" s="59">
        <v>1628</v>
      </c>
      <c r="F268" s="6"/>
      <c r="G268" s="55"/>
      <c r="H268" s="6"/>
      <c r="I268" s="55"/>
      <c r="J268" s="6"/>
      <c r="K268" s="55"/>
      <c r="L268" s="6"/>
      <c r="M268" s="55"/>
      <c r="N268" s="6"/>
      <c r="O268" s="55"/>
      <c r="P268" s="6"/>
      <c r="Q268" s="55"/>
      <c r="R268" s="6"/>
      <c r="S268" s="55"/>
      <c r="T268" s="6"/>
      <c r="U268" s="55"/>
      <c r="V268" s="6"/>
      <c r="W268" s="55"/>
      <c r="X268" s="6"/>
      <c r="Y268" s="55"/>
      <c r="Z268" s="6"/>
      <c r="AA268" s="55"/>
      <c r="AB268" s="6"/>
      <c r="AC268" s="55"/>
    </row>
    <row r="269" spans="1:29" s="40" customFormat="1" ht="15.6">
      <c r="A269" s="58" t="s">
        <v>1249</v>
      </c>
      <c r="B269" s="38"/>
      <c r="C269" s="38"/>
      <c r="D269" s="8" t="s">
        <v>1</v>
      </c>
      <c r="E269" s="59">
        <v>1440.930409067769</v>
      </c>
      <c r="F269" s="6"/>
      <c r="G269" s="55"/>
      <c r="H269" s="6">
        <v>27</v>
      </c>
      <c r="I269" s="55">
        <f>((($H$2+2)*($H$2+4)*($H$2+2-2*H269))/(2*($H$2+2*H269)*($H$2+4*H269))+(($H$2+1)-H269+1))*$H$1</f>
        <v>66.533660012174693</v>
      </c>
      <c r="J269" s="6"/>
      <c r="K269" s="55"/>
      <c r="L269" s="6"/>
      <c r="M269" s="55"/>
      <c r="N269" s="6"/>
      <c r="O269" s="55"/>
      <c r="P269" s="6"/>
      <c r="Q269" s="55"/>
      <c r="R269" s="6"/>
      <c r="S269" s="55"/>
      <c r="T269" s="6"/>
      <c r="U269" s="55"/>
      <c r="V269" s="6"/>
      <c r="W269" s="55"/>
      <c r="X269" s="6"/>
      <c r="Y269" s="55"/>
      <c r="Z269" s="6"/>
      <c r="AA269" s="55"/>
      <c r="AB269" s="6"/>
      <c r="AC269" s="55"/>
    </row>
    <row r="270" spans="1:29" s="40" customFormat="1" ht="15.6">
      <c r="A270" s="58" t="s">
        <v>1250</v>
      </c>
      <c r="B270" s="38"/>
      <c r="C270" s="38"/>
      <c r="D270" s="8" t="s">
        <v>1</v>
      </c>
      <c r="E270" s="59">
        <v>1410.5445494409366</v>
      </c>
      <c r="F270" s="6"/>
      <c r="G270" s="55"/>
      <c r="H270" s="6">
        <v>63</v>
      </c>
      <c r="I270" s="55">
        <f>((($H$2+2)*($H$2+4)*($H$2+2-2*H270))/(2*($H$2+2*H270)*($H$2+4*H270))+(($H$2+1)-H270+1))*$H$1</f>
        <v>42.968123437541713</v>
      </c>
      <c r="J270" s="6"/>
      <c r="K270" s="55"/>
      <c r="L270" s="6"/>
      <c r="M270" s="55"/>
      <c r="N270" s="6"/>
      <c r="O270" s="55"/>
      <c r="P270" s="6"/>
      <c r="Q270" s="55"/>
      <c r="R270" s="6"/>
      <c r="S270" s="55"/>
      <c r="T270" s="6"/>
      <c r="U270" s="55"/>
      <c r="V270" s="6"/>
      <c r="W270" s="55"/>
      <c r="X270" s="6"/>
      <c r="Y270" s="55"/>
      <c r="Z270" s="6"/>
      <c r="AA270" s="55"/>
      <c r="AB270" s="6"/>
      <c r="AC270" s="55"/>
    </row>
    <row r="271" spans="1:29" s="57" customFormat="1" ht="15.6">
      <c r="A271" s="58" t="s">
        <v>1204</v>
      </c>
      <c r="B271" s="38"/>
      <c r="C271" s="38"/>
      <c r="D271" s="8" t="s">
        <v>1</v>
      </c>
      <c r="E271" s="59">
        <v>1443.1656494433898</v>
      </c>
      <c r="F271" s="6"/>
      <c r="G271" s="55"/>
      <c r="H271" s="6">
        <v>34</v>
      </c>
      <c r="I271" s="55">
        <f>((($H$2+2)*($H$2+4)*($H$2+2-2*H271))/(2*($H$2+2*H271)*($H$2+4*H271))+(($H$2+1)-H271+1))*$H$1</f>
        <v>60.941590760165468</v>
      </c>
      <c r="J271" s="6"/>
      <c r="K271" s="55"/>
      <c r="L271" s="6"/>
      <c r="M271" s="55"/>
      <c r="N271" s="6"/>
      <c r="O271" s="55"/>
      <c r="P271" s="6"/>
      <c r="Q271" s="55"/>
      <c r="R271" s="6"/>
      <c r="S271" s="55"/>
      <c r="T271" s="6"/>
      <c r="U271" s="55"/>
      <c r="V271" s="6"/>
      <c r="W271" s="55"/>
      <c r="X271" s="6"/>
      <c r="Y271" s="55"/>
      <c r="Z271" s="6"/>
      <c r="AA271" s="55"/>
      <c r="AB271" s="6"/>
      <c r="AC271" s="55"/>
    </row>
    <row r="272" spans="1:29" s="40" customFormat="1" ht="15.6">
      <c r="A272" s="58" t="s">
        <v>333</v>
      </c>
      <c r="B272" s="38"/>
      <c r="C272" s="38">
        <v>1</v>
      </c>
      <c r="D272" s="8" t="s">
        <v>1</v>
      </c>
      <c r="E272" s="59">
        <v>1800</v>
      </c>
      <c r="F272" s="6"/>
      <c r="G272" s="55"/>
      <c r="H272" s="6"/>
      <c r="I272" s="55"/>
      <c r="J272" s="6"/>
      <c r="K272" s="55"/>
      <c r="L272" s="6"/>
      <c r="M272" s="55"/>
      <c r="N272" s="6"/>
      <c r="O272" s="55"/>
      <c r="P272" s="6"/>
      <c r="Q272" s="55"/>
      <c r="R272" s="6"/>
      <c r="S272" s="55"/>
      <c r="T272" s="6"/>
      <c r="U272" s="55"/>
      <c r="V272" s="6"/>
      <c r="W272" s="55"/>
      <c r="X272" s="6"/>
      <c r="Y272" s="55"/>
      <c r="Z272" s="6"/>
      <c r="AA272" s="55"/>
      <c r="AB272" s="6"/>
      <c r="AC272" s="55"/>
    </row>
    <row r="273" spans="1:29" s="40" customFormat="1" ht="15.6">
      <c r="A273" s="58" t="s">
        <v>1205</v>
      </c>
      <c r="B273" s="38"/>
      <c r="C273" s="38"/>
      <c r="D273" s="8" t="s">
        <v>1</v>
      </c>
      <c r="E273" s="59">
        <v>1268</v>
      </c>
      <c r="F273" s="6"/>
      <c r="G273" s="55"/>
      <c r="H273" s="6"/>
      <c r="I273" s="55"/>
      <c r="J273" s="6"/>
      <c r="K273" s="55"/>
      <c r="L273" s="6"/>
      <c r="M273" s="55"/>
      <c r="N273" s="6"/>
      <c r="O273" s="55"/>
      <c r="P273" s="6"/>
      <c r="Q273" s="55"/>
      <c r="R273" s="6"/>
      <c r="S273" s="55"/>
      <c r="T273" s="6"/>
      <c r="U273" s="55"/>
      <c r="V273" s="6"/>
      <c r="W273" s="55"/>
      <c r="X273" s="6"/>
      <c r="Y273" s="55"/>
      <c r="Z273" s="6"/>
      <c r="AA273" s="55"/>
      <c r="AB273" s="6"/>
      <c r="AC273" s="55"/>
    </row>
    <row r="274" spans="1:29" s="40" customFormat="1" ht="15.6">
      <c r="A274" s="58" t="s">
        <v>1000</v>
      </c>
      <c r="B274" s="38"/>
      <c r="C274" s="38"/>
      <c r="D274" s="8" t="s">
        <v>1</v>
      </c>
      <c r="E274" s="59">
        <v>1326</v>
      </c>
      <c r="F274" s="6"/>
      <c r="G274" s="55"/>
      <c r="H274" s="6"/>
      <c r="I274" s="55"/>
      <c r="J274" s="6"/>
      <c r="K274" s="55"/>
      <c r="L274" s="6"/>
      <c r="M274" s="55"/>
      <c r="N274" s="6"/>
      <c r="O274" s="55"/>
      <c r="P274" s="6"/>
      <c r="Q274" s="55"/>
      <c r="R274" s="6"/>
      <c r="S274" s="55"/>
      <c r="T274" s="6"/>
      <c r="U274" s="55"/>
      <c r="V274" s="6"/>
      <c r="W274" s="55"/>
      <c r="X274" s="6"/>
      <c r="Y274" s="55"/>
      <c r="Z274" s="6"/>
      <c r="AA274" s="55"/>
      <c r="AB274" s="6"/>
      <c r="AC274" s="55"/>
    </row>
    <row r="275" spans="1:29" s="40" customFormat="1" ht="15.6">
      <c r="A275" s="14" t="s">
        <v>1001</v>
      </c>
      <c r="B275" s="38"/>
      <c r="C275" s="38"/>
      <c r="D275" s="8" t="s">
        <v>1</v>
      </c>
      <c r="E275" s="59">
        <v>1413.6536893933023</v>
      </c>
      <c r="F275" s="6"/>
      <c r="G275" s="55"/>
      <c r="H275" s="6"/>
      <c r="I275" s="55"/>
      <c r="J275" s="6"/>
      <c r="K275" s="55"/>
      <c r="L275" s="6"/>
      <c r="M275" s="55"/>
      <c r="N275" s="6"/>
      <c r="O275" s="55"/>
      <c r="P275" s="6"/>
      <c r="Q275" s="55"/>
      <c r="R275" s="6"/>
      <c r="S275" s="55"/>
      <c r="T275" s="6"/>
      <c r="U275" s="55"/>
      <c r="V275" s="6"/>
      <c r="W275" s="55"/>
      <c r="X275" s="6"/>
      <c r="Y275" s="55"/>
      <c r="Z275" s="6"/>
      <c r="AA275" s="55"/>
      <c r="AB275" s="6"/>
      <c r="AC275" s="55"/>
    </row>
    <row r="276" spans="1:29" s="40" customFormat="1" ht="15.6">
      <c r="A276" s="58" t="s">
        <v>1002</v>
      </c>
      <c r="B276" s="38"/>
      <c r="C276" s="38"/>
      <c r="D276" s="8" t="s">
        <v>1</v>
      </c>
      <c r="E276" s="59">
        <v>1331.4505480065075</v>
      </c>
      <c r="F276" s="6"/>
      <c r="G276" s="55"/>
      <c r="H276" s="6"/>
      <c r="I276" s="55"/>
      <c r="J276" s="6"/>
      <c r="K276" s="55"/>
      <c r="L276" s="6"/>
      <c r="M276" s="55"/>
      <c r="N276" s="6"/>
      <c r="O276" s="55"/>
      <c r="P276" s="6"/>
      <c r="Q276" s="55"/>
      <c r="R276" s="6"/>
      <c r="S276" s="55"/>
      <c r="T276" s="6"/>
      <c r="U276" s="55"/>
      <c r="V276" s="6"/>
      <c r="W276" s="55"/>
      <c r="X276" s="6"/>
      <c r="Y276" s="55"/>
      <c r="Z276" s="6"/>
      <c r="AA276" s="55"/>
      <c r="AB276" s="6"/>
      <c r="AC276" s="55"/>
    </row>
    <row r="277" spans="1:29" s="40" customFormat="1" ht="15.6">
      <c r="A277" s="58" t="s">
        <v>1063</v>
      </c>
      <c r="B277" s="38"/>
      <c r="C277" s="38"/>
      <c r="D277" s="8" t="s">
        <v>1</v>
      </c>
      <c r="E277" s="59">
        <v>1246</v>
      </c>
      <c r="F277" s="6"/>
      <c r="G277" s="55"/>
      <c r="H277" s="6"/>
      <c r="I277" s="55"/>
      <c r="J277" s="6"/>
      <c r="K277" s="55"/>
      <c r="L277" s="6"/>
      <c r="M277" s="55"/>
      <c r="N277" s="6"/>
      <c r="O277" s="55"/>
      <c r="P277" s="6"/>
      <c r="Q277" s="55"/>
      <c r="R277" s="6"/>
      <c r="S277" s="55"/>
      <c r="T277" s="6"/>
      <c r="U277" s="55"/>
      <c r="V277" s="6"/>
      <c r="W277" s="55"/>
      <c r="X277" s="6"/>
      <c r="Y277" s="55"/>
      <c r="Z277" s="6"/>
      <c r="AA277" s="55"/>
      <c r="AB277" s="6"/>
      <c r="AC277" s="55"/>
    </row>
    <row r="278" spans="1:29" s="40" customFormat="1" ht="15.6">
      <c r="A278" s="58" t="s">
        <v>155</v>
      </c>
      <c r="B278" s="38"/>
      <c r="C278" s="38" t="s">
        <v>35</v>
      </c>
      <c r="D278" s="8" t="s">
        <v>1</v>
      </c>
      <c r="E278" s="59">
        <v>1900</v>
      </c>
      <c r="F278" s="6"/>
      <c r="G278" s="55"/>
      <c r="H278" s="6"/>
      <c r="I278" s="55"/>
      <c r="J278" s="6"/>
      <c r="K278" s="55"/>
      <c r="L278" s="6"/>
      <c r="M278" s="55"/>
      <c r="N278" s="6"/>
      <c r="O278" s="55"/>
      <c r="P278" s="6"/>
      <c r="Q278" s="55"/>
      <c r="R278" s="6"/>
      <c r="S278" s="55"/>
      <c r="T278" s="6"/>
      <c r="U278" s="55"/>
      <c r="V278" s="6"/>
      <c r="W278" s="55"/>
      <c r="X278" s="6"/>
      <c r="Y278" s="55"/>
      <c r="Z278" s="6"/>
      <c r="AA278" s="55"/>
      <c r="AB278" s="6"/>
      <c r="AC278" s="55"/>
    </row>
    <row r="279" spans="1:29" s="40" customFormat="1" ht="15.6">
      <c r="A279" s="58" t="s">
        <v>892</v>
      </c>
      <c r="B279" s="38"/>
      <c r="C279" s="38">
        <v>1</v>
      </c>
      <c r="D279" s="8" t="s">
        <v>1</v>
      </c>
      <c r="E279" s="59">
        <v>1846</v>
      </c>
      <c r="F279" s="6"/>
      <c r="G279" s="55"/>
      <c r="H279" s="6"/>
      <c r="I279" s="55"/>
      <c r="J279" s="6"/>
      <c r="K279" s="55"/>
      <c r="L279" s="6"/>
      <c r="M279" s="55"/>
      <c r="N279" s="6"/>
      <c r="O279" s="55"/>
      <c r="P279" s="6"/>
      <c r="Q279" s="55"/>
      <c r="R279" s="6"/>
      <c r="S279" s="55"/>
      <c r="T279" s="6"/>
      <c r="U279" s="55"/>
      <c r="V279" s="6"/>
      <c r="W279" s="55"/>
      <c r="X279" s="6"/>
      <c r="Y279" s="55"/>
      <c r="Z279" s="6"/>
      <c r="AA279" s="55"/>
      <c r="AB279" s="6"/>
      <c r="AC279" s="55"/>
    </row>
    <row r="280" spans="1:29" s="40" customFormat="1" ht="15.6">
      <c r="A280" s="58" t="s">
        <v>1206</v>
      </c>
      <c r="B280" s="38"/>
      <c r="C280" s="38"/>
      <c r="D280" s="8" t="s">
        <v>1</v>
      </c>
      <c r="E280" s="59">
        <v>1381.3332248937445</v>
      </c>
      <c r="F280" s="6"/>
      <c r="G280" s="55"/>
      <c r="H280" s="6">
        <v>76</v>
      </c>
      <c r="I280" s="55">
        <f>((($H$2+2)*($H$2+4)*($H$2+2-2*H280))/(2*($H$2+2*H280)*($H$2+4*H280))+(($H$2+1)-H280+1))*$H$1</f>
        <v>36.295395939825177</v>
      </c>
      <c r="J280" s="6"/>
      <c r="K280" s="55"/>
      <c r="L280" s="6"/>
      <c r="M280" s="55"/>
      <c r="N280" s="6"/>
      <c r="O280" s="55"/>
      <c r="P280" s="6"/>
      <c r="Q280" s="55"/>
      <c r="R280" s="6"/>
      <c r="S280" s="55"/>
      <c r="T280" s="6"/>
      <c r="U280" s="55"/>
      <c r="V280" s="6"/>
      <c r="W280" s="55"/>
      <c r="X280" s="6"/>
      <c r="Y280" s="55"/>
      <c r="Z280" s="6"/>
      <c r="AA280" s="55"/>
      <c r="AB280" s="6"/>
      <c r="AC280" s="55"/>
    </row>
    <row r="281" spans="1:29" s="40" customFormat="1" ht="15.6">
      <c r="A281" s="58" t="s">
        <v>687</v>
      </c>
      <c r="B281" s="38"/>
      <c r="C281" s="38"/>
      <c r="D281" s="8" t="s">
        <v>1</v>
      </c>
      <c r="E281" s="59">
        <v>1689.4120540840531</v>
      </c>
      <c r="F281" s="6"/>
      <c r="G281" s="55"/>
      <c r="H281" s="6"/>
      <c r="I281" s="55"/>
      <c r="J281" s="6"/>
      <c r="K281" s="55"/>
      <c r="L281" s="6"/>
      <c r="M281" s="55"/>
      <c r="N281" s="6"/>
      <c r="O281" s="55"/>
      <c r="P281" s="6"/>
      <c r="Q281" s="55"/>
      <c r="R281" s="6"/>
      <c r="S281" s="55"/>
      <c r="T281" s="6"/>
      <c r="U281" s="55"/>
      <c r="V281" s="6"/>
      <c r="W281" s="55"/>
      <c r="X281" s="6"/>
      <c r="Y281" s="55"/>
      <c r="Z281" s="6"/>
      <c r="AA281" s="55"/>
      <c r="AB281" s="6"/>
      <c r="AC281" s="55"/>
    </row>
    <row r="282" spans="1:29" s="40" customFormat="1" ht="15.6">
      <c r="A282" s="58" t="s">
        <v>1251</v>
      </c>
      <c r="B282" s="38"/>
      <c r="C282" s="38"/>
      <c r="D282" s="8" t="s">
        <v>780</v>
      </c>
      <c r="E282" s="59">
        <v>1208</v>
      </c>
      <c r="F282" s="6"/>
      <c r="G282" s="55"/>
      <c r="H282" s="6"/>
      <c r="I282" s="55"/>
      <c r="J282" s="6"/>
      <c r="K282" s="55"/>
      <c r="L282" s="6"/>
      <c r="M282" s="55"/>
      <c r="N282" s="6"/>
      <c r="O282" s="55"/>
      <c r="P282" s="6"/>
      <c r="Q282" s="55"/>
      <c r="R282" s="6"/>
      <c r="S282" s="55"/>
      <c r="T282" s="6"/>
      <c r="U282" s="55"/>
      <c r="V282" s="6"/>
      <c r="W282" s="55"/>
      <c r="X282" s="6"/>
      <c r="Y282" s="55"/>
      <c r="Z282" s="6"/>
      <c r="AA282" s="55"/>
      <c r="AB282" s="6"/>
      <c r="AC282" s="55"/>
    </row>
    <row r="283" spans="1:29" s="40" customFormat="1" ht="15.6">
      <c r="A283" s="58" t="s">
        <v>108</v>
      </c>
      <c r="B283" s="38" t="s">
        <v>194</v>
      </c>
      <c r="C283" s="38" t="s">
        <v>35</v>
      </c>
      <c r="D283" s="8" t="s">
        <v>1</v>
      </c>
      <c r="E283" s="59">
        <v>1900</v>
      </c>
      <c r="F283" s="6"/>
      <c r="G283" s="55"/>
      <c r="H283" s="6"/>
      <c r="I283" s="55"/>
      <c r="J283" s="6"/>
      <c r="K283" s="55"/>
      <c r="L283" s="6"/>
      <c r="M283" s="55"/>
      <c r="N283" s="6"/>
      <c r="O283" s="55"/>
      <c r="P283" s="6"/>
      <c r="Q283" s="55"/>
      <c r="R283" s="6"/>
      <c r="S283" s="55"/>
      <c r="T283" s="6"/>
      <c r="U283" s="55"/>
      <c r="V283" s="6"/>
      <c r="W283" s="55"/>
      <c r="X283" s="6"/>
      <c r="Y283" s="55"/>
      <c r="Z283" s="6"/>
      <c r="AA283" s="55"/>
      <c r="AB283" s="6"/>
      <c r="AC283" s="55"/>
    </row>
    <row r="284" spans="1:29" s="40" customFormat="1" ht="15.6">
      <c r="A284" s="58" t="s">
        <v>126</v>
      </c>
      <c r="B284" s="38" t="s">
        <v>105</v>
      </c>
      <c r="C284" s="38" t="s">
        <v>105</v>
      </c>
      <c r="D284" s="8" t="s">
        <v>1</v>
      </c>
      <c r="E284" s="59">
        <v>1900</v>
      </c>
      <c r="F284" s="6"/>
      <c r="G284" s="55"/>
      <c r="H284" s="6"/>
      <c r="I284" s="55"/>
      <c r="J284" s="6"/>
      <c r="K284" s="55"/>
      <c r="L284" s="6"/>
      <c r="M284" s="55"/>
      <c r="N284" s="6"/>
      <c r="O284" s="55"/>
      <c r="P284" s="6"/>
      <c r="Q284" s="55"/>
      <c r="R284" s="6"/>
      <c r="S284" s="55"/>
      <c r="T284" s="6"/>
      <c r="U284" s="55"/>
      <c r="V284" s="6"/>
      <c r="W284" s="55"/>
      <c r="X284" s="6"/>
      <c r="Y284" s="55"/>
      <c r="Z284" s="6"/>
      <c r="AA284" s="55"/>
      <c r="AB284" s="6"/>
      <c r="AC284" s="55"/>
    </row>
    <row r="285" spans="1:29" s="40" customFormat="1" ht="15.6">
      <c r="A285" s="58" t="s">
        <v>456</v>
      </c>
      <c r="B285" s="38"/>
      <c r="C285" s="38">
        <v>2</v>
      </c>
      <c r="D285" s="8" t="s">
        <v>15</v>
      </c>
      <c r="E285" s="59">
        <v>1326.7253315611285</v>
      </c>
      <c r="F285" s="6"/>
      <c r="G285" s="55"/>
      <c r="H285" s="6">
        <v>159</v>
      </c>
      <c r="I285" s="55">
        <v>0.01</v>
      </c>
      <c r="J285" s="6"/>
      <c r="K285" s="55"/>
      <c r="L285" s="6"/>
      <c r="M285" s="55"/>
      <c r="N285" s="6"/>
      <c r="O285" s="55"/>
      <c r="P285" s="6"/>
      <c r="Q285" s="55"/>
      <c r="R285" s="6"/>
      <c r="S285" s="55"/>
      <c r="T285" s="6"/>
      <c r="U285" s="55"/>
      <c r="V285" s="6"/>
      <c r="W285" s="55"/>
      <c r="X285" s="6"/>
      <c r="Y285" s="55"/>
      <c r="Z285" s="6"/>
      <c r="AA285" s="55"/>
      <c r="AB285" s="6"/>
      <c r="AC285" s="55"/>
    </row>
    <row r="286" spans="1:29" s="40" customFormat="1" ht="15.6">
      <c r="A286" s="58" t="s">
        <v>437</v>
      </c>
      <c r="B286" s="38"/>
      <c r="C286" s="38">
        <v>4</v>
      </c>
      <c r="D286" s="8" t="s">
        <v>34</v>
      </c>
      <c r="E286" s="59">
        <v>1277.6649846426653</v>
      </c>
      <c r="F286" s="6"/>
      <c r="G286" s="55"/>
      <c r="H286" s="6"/>
      <c r="I286" s="55"/>
      <c r="J286" s="6"/>
      <c r="K286" s="55"/>
      <c r="L286" s="6"/>
      <c r="M286" s="55"/>
      <c r="N286" s="6"/>
      <c r="O286" s="55"/>
      <c r="P286" s="6"/>
      <c r="Q286" s="55"/>
      <c r="R286" s="6"/>
      <c r="S286" s="55"/>
      <c r="T286" s="6"/>
      <c r="U286" s="55"/>
      <c r="V286" s="6"/>
      <c r="W286" s="55"/>
      <c r="X286" s="6"/>
      <c r="Y286" s="55"/>
      <c r="Z286" s="6"/>
      <c r="AA286" s="55"/>
      <c r="AB286" s="6"/>
      <c r="AC286" s="55"/>
    </row>
    <row r="287" spans="1:29" s="40" customFormat="1" ht="15.6">
      <c r="A287" s="58" t="s">
        <v>1078</v>
      </c>
      <c r="B287" s="38"/>
      <c r="C287" s="38"/>
      <c r="D287" s="8" t="s">
        <v>780</v>
      </c>
      <c r="E287" s="59">
        <v>1269</v>
      </c>
      <c r="F287" s="6"/>
      <c r="G287" s="55"/>
      <c r="H287" s="6"/>
      <c r="I287" s="55"/>
      <c r="J287" s="6"/>
      <c r="K287" s="55"/>
      <c r="L287" s="6"/>
      <c r="M287" s="55"/>
      <c r="N287" s="6"/>
      <c r="O287" s="55"/>
      <c r="P287" s="6"/>
      <c r="Q287" s="55"/>
      <c r="R287" s="6"/>
      <c r="S287" s="55"/>
      <c r="T287" s="6"/>
      <c r="U287" s="55"/>
      <c r="V287" s="6"/>
      <c r="W287" s="55"/>
      <c r="X287" s="6"/>
      <c r="Y287" s="55"/>
      <c r="Z287" s="6"/>
      <c r="AA287" s="55"/>
      <c r="AB287" s="6"/>
      <c r="AC287" s="55"/>
    </row>
    <row r="288" spans="1:29" s="40" customFormat="1" ht="15.6">
      <c r="A288" s="58" t="s">
        <v>1270</v>
      </c>
      <c r="B288" s="38"/>
      <c r="C288" s="38"/>
      <c r="D288" s="8"/>
      <c r="E288" s="59">
        <v>1352.1388473189515</v>
      </c>
      <c r="F288" s="6"/>
      <c r="G288" s="55"/>
      <c r="H288" s="6">
        <v>81</v>
      </c>
      <c r="I288" s="55">
        <f>((($H$2+2)*($H$2+4)*($H$2+2-2*H288))/(2*($H$2+2*H288)*($H$2+4*H288))+(($H$2+1)-H288+1))*$H$1</f>
        <v>33.84983154591135</v>
      </c>
      <c r="J288" s="6"/>
      <c r="K288" s="55"/>
      <c r="L288" s="6"/>
      <c r="M288" s="55"/>
      <c r="N288" s="6"/>
      <c r="O288" s="55"/>
      <c r="P288" s="6"/>
      <c r="Q288" s="55"/>
      <c r="R288" s="6"/>
      <c r="S288" s="55"/>
      <c r="T288" s="6"/>
      <c r="U288" s="55"/>
      <c r="V288" s="6"/>
      <c r="W288" s="55"/>
      <c r="X288" s="6"/>
      <c r="Y288" s="55"/>
      <c r="Z288" s="6"/>
      <c r="AA288" s="55"/>
      <c r="AB288" s="6"/>
      <c r="AC288" s="55"/>
    </row>
    <row r="289" spans="1:29" s="40" customFormat="1" ht="15.6">
      <c r="A289" s="58" t="s">
        <v>1164</v>
      </c>
      <c r="B289" s="38"/>
      <c r="C289" s="38"/>
      <c r="D289" s="8" t="s">
        <v>1</v>
      </c>
      <c r="E289" s="59">
        <v>1545.6084858199961</v>
      </c>
      <c r="F289" s="6"/>
      <c r="G289" s="55"/>
      <c r="H289" s="6">
        <v>52</v>
      </c>
      <c r="I289" s="55">
        <f>((($H$2+2)*($H$2+4)*($H$2+2-2*H289))/(2*($H$2+2*H289)*($H$2+4*H289))+(($H$2+1)-H289+1))*$H$1</f>
        <v>49.119069871889145</v>
      </c>
      <c r="J289" s="6"/>
      <c r="K289" s="55"/>
      <c r="L289" s="6"/>
      <c r="M289" s="55"/>
      <c r="N289" s="6"/>
      <c r="O289" s="55"/>
      <c r="P289" s="6"/>
      <c r="Q289" s="55"/>
      <c r="R289" s="6"/>
      <c r="S289" s="55"/>
      <c r="T289" s="6"/>
      <c r="U289" s="55"/>
      <c r="V289" s="6"/>
      <c r="W289" s="55"/>
      <c r="X289" s="6"/>
      <c r="Y289" s="55"/>
      <c r="Z289" s="6"/>
      <c r="AA289" s="55"/>
      <c r="AB289" s="6"/>
      <c r="AC289" s="55"/>
    </row>
    <row r="290" spans="1:29" s="40" customFormat="1" ht="15.6">
      <c r="A290" s="58" t="s">
        <v>1163</v>
      </c>
      <c r="B290" s="38"/>
      <c r="C290" s="38"/>
      <c r="D290" s="8" t="s">
        <v>1</v>
      </c>
      <c r="E290" s="59">
        <v>1280.6940275006912</v>
      </c>
      <c r="F290" s="6"/>
      <c r="G290" s="55"/>
      <c r="H290" s="6"/>
      <c r="I290" s="55"/>
      <c r="J290" s="6"/>
      <c r="K290" s="55"/>
      <c r="L290" s="6"/>
      <c r="M290" s="55"/>
      <c r="N290" s="6"/>
      <c r="O290" s="55"/>
      <c r="P290" s="6"/>
      <c r="Q290" s="55"/>
      <c r="R290" s="6"/>
      <c r="S290" s="55"/>
      <c r="T290" s="6"/>
      <c r="U290" s="55"/>
      <c r="V290" s="6"/>
      <c r="W290" s="55"/>
      <c r="X290" s="6"/>
      <c r="Y290" s="55"/>
      <c r="Z290" s="6"/>
      <c r="AA290" s="55"/>
      <c r="AB290" s="6"/>
      <c r="AC290" s="55"/>
    </row>
    <row r="291" spans="1:29" s="40" customFormat="1" ht="15.6">
      <c r="A291" s="72" t="s">
        <v>568</v>
      </c>
      <c r="B291" s="38"/>
      <c r="C291" s="38"/>
      <c r="D291" s="8" t="s">
        <v>34</v>
      </c>
      <c r="E291" s="59">
        <v>0</v>
      </c>
      <c r="F291" s="6"/>
      <c r="G291" s="55"/>
      <c r="H291" s="6"/>
      <c r="I291" s="55"/>
      <c r="J291" s="6"/>
      <c r="K291" s="55"/>
      <c r="L291" s="6"/>
      <c r="M291" s="55"/>
      <c r="N291" s="6"/>
      <c r="O291" s="55"/>
      <c r="P291" s="6"/>
      <c r="Q291" s="55"/>
      <c r="R291" s="6"/>
      <c r="S291" s="55"/>
      <c r="T291" s="6"/>
      <c r="U291" s="55"/>
      <c r="V291" s="6"/>
      <c r="W291" s="55"/>
      <c r="X291" s="6"/>
      <c r="Y291" s="55"/>
      <c r="Z291" s="6"/>
      <c r="AA291" s="55"/>
      <c r="AB291" s="6"/>
      <c r="AC291" s="55"/>
    </row>
    <row r="292" spans="1:29" s="40" customFormat="1" ht="15.6">
      <c r="A292" s="58" t="s">
        <v>460</v>
      </c>
      <c r="B292" s="38"/>
      <c r="C292" s="38">
        <v>4</v>
      </c>
      <c r="D292" s="8" t="s">
        <v>34</v>
      </c>
      <c r="E292" s="59">
        <v>1216.4908470695868</v>
      </c>
      <c r="F292" s="6"/>
      <c r="G292" s="55"/>
      <c r="H292" s="6"/>
      <c r="I292" s="55"/>
      <c r="J292" s="6"/>
      <c r="K292" s="55"/>
      <c r="L292" s="6"/>
      <c r="M292" s="55"/>
      <c r="N292" s="6"/>
      <c r="O292" s="55"/>
      <c r="P292" s="6"/>
      <c r="Q292" s="55"/>
      <c r="R292" s="6"/>
      <c r="S292" s="55"/>
      <c r="T292" s="6"/>
      <c r="U292" s="55"/>
      <c r="V292" s="6"/>
      <c r="W292" s="55"/>
      <c r="X292" s="6"/>
      <c r="Y292" s="55"/>
      <c r="Z292" s="6"/>
      <c r="AA292" s="55"/>
      <c r="AB292" s="6"/>
      <c r="AC292" s="55"/>
    </row>
    <row r="293" spans="1:29" s="40" customFormat="1" ht="15.6">
      <c r="A293" s="58" t="s">
        <v>696</v>
      </c>
      <c r="B293" s="38"/>
      <c r="C293" s="38"/>
      <c r="D293" s="8" t="s">
        <v>1</v>
      </c>
      <c r="E293" s="59">
        <v>1184.0028101370415</v>
      </c>
      <c r="F293" s="6"/>
      <c r="G293" s="55"/>
      <c r="H293" s="6"/>
      <c r="I293" s="55"/>
      <c r="J293" s="6"/>
      <c r="K293" s="55"/>
      <c r="L293" s="6"/>
      <c r="M293" s="55"/>
      <c r="N293" s="6"/>
      <c r="O293" s="55"/>
      <c r="P293" s="6"/>
      <c r="Q293" s="55"/>
      <c r="R293" s="6"/>
      <c r="S293" s="55"/>
      <c r="T293" s="6"/>
      <c r="U293" s="55"/>
      <c r="V293" s="6"/>
      <c r="W293" s="55"/>
      <c r="X293" s="6"/>
      <c r="Y293" s="55"/>
      <c r="Z293" s="6"/>
      <c r="AA293" s="55"/>
      <c r="AB293" s="6"/>
      <c r="AC293" s="55"/>
    </row>
    <row r="294" spans="1:29" s="40" customFormat="1" ht="15.6">
      <c r="A294" s="58" t="s">
        <v>969</v>
      </c>
      <c r="B294" s="38"/>
      <c r="C294" s="38"/>
      <c r="D294" s="8" t="s">
        <v>1</v>
      </c>
      <c r="E294" s="59">
        <v>1408.8466650711241</v>
      </c>
      <c r="F294" s="6"/>
      <c r="G294" s="55"/>
      <c r="H294" s="6"/>
      <c r="I294" s="55"/>
      <c r="J294" s="6"/>
      <c r="K294" s="55"/>
      <c r="L294" s="6"/>
      <c r="M294" s="55"/>
      <c r="N294" s="6"/>
      <c r="O294" s="55"/>
      <c r="P294" s="6"/>
      <c r="Q294" s="55"/>
      <c r="R294" s="6"/>
      <c r="S294" s="55"/>
      <c r="T294" s="6"/>
      <c r="U294" s="55"/>
      <c r="V294" s="6"/>
      <c r="W294" s="55"/>
      <c r="X294" s="6"/>
      <c r="Y294" s="55"/>
      <c r="Z294" s="6"/>
      <c r="AA294" s="55"/>
      <c r="AB294" s="6"/>
      <c r="AC294" s="55"/>
    </row>
    <row r="295" spans="1:29" s="40" customFormat="1" ht="15.6">
      <c r="A295" s="58" t="s">
        <v>1003</v>
      </c>
      <c r="B295" s="38"/>
      <c r="C295" s="38"/>
      <c r="D295" s="8" t="s">
        <v>1</v>
      </c>
      <c r="E295" s="59">
        <v>1556</v>
      </c>
      <c r="F295" s="6"/>
      <c r="G295" s="55"/>
      <c r="H295" s="6"/>
      <c r="I295" s="55"/>
      <c r="J295" s="6"/>
      <c r="K295" s="55"/>
      <c r="L295" s="6"/>
      <c r="M295" s="55"/>
      <c r="N295" s="6"/>
      <c r="O295" s="55"/>
      <c r="P295" s="6"/>
      <c r="Q295" s="55"/>
      <c r="R295" s="6"/>
      <c r="S295" s="55"/>
      <c r="T295" s="6"/>
      <c r="U295" s="55"/>
      <c r="V295" s="6"/>
      <c r="W295" s="55"/>
      <c r="X295" s="6"/>
      <c r="Y295" s="55"/>
      <c r="Z295" s="6"/>
      <c r="AA295" s="55"/>
      <c r="AB295" s="6"/>
      <c r="AC295" s="55"/>
    </row>
    <row r="296" spans="1:29" s="40" customFormat="1" ht="15.6">
      <c r="A296" s="14" t="s">
        <v>180</v>
      </c>
      <c r="B296" s="38"/>
      <c r="C296" s="38">
        <v>1</v>
      </c>
      <c r="D296" s="8" t="s">
        <v>3</v>
      </c>
      <c r="E296" s="59">
        <v>1800</v>
      </c>
      <c r="F296" s="6"/>
      <c r="G296" s="55"/>
      <c r="H296" s="6"/>
      <c r="I296" s="55"/>
      <c r="J296" s="6"/>
      <c r="K296" s="55"/>
      <c r="L296" s="6"/>
      <c r="M296" s="55"/>
      <c r="N296" s="6"/>
      <c r="O296" s="55"/>
      <c r="P296" s="6"/>
      <c r="Q296" s="55"/>
      <c r="R296" s="6"/>
      <c r="S296" s="55"/>
      <c r="T296" s="6"/>
      <c r="U296" s="55"/>
      <c r="V296" s="6"/>
      <c r="W296" s="55"/>
      <c r="X296" s="6"/>
      <c r="Y296" s="55"/>
      <c r="Z296" s="6"/>
      <c r="AA296" s="55"/>
      <c r="AB296" s="6"/>
      <c r="AC296" s="55"/>
    </row>
    <row r="297" spans="1:29" s="40" customFormat="1" ht="15.6">
      <c r="A297" s="58" t="s">
        <v>377</v>
      </c>
      <c r="B297" s="38"/>
      <c r="C297" s="38">
        <v>4</v>
      </c>
      <c r="D297" s="8" t="s">
        <v>15</v>
      </c>
      <c r="E297" s="59">
        <v>1354</v>
      </c>
      <c r="F297" s="6"/>
      <c r="G297" s="55"/>
      <c r="H297" s="6"/>
      <c r="I297" s="55"/>
      <c r="J297" s="6"/>
      <c r="K297" s="55"/>
      <c r="L297" s="6"/>
      <c r="M297" s="55"/>
      <c r="N297" s="6"/>
      <c r="O297" s="55"/>
      <c r="P297" s="6"/>
      <c r="Q297" s="55"/>
      <c r="R297" s="6"/>
      <c r="S297" s="55"/>
      <c r="T297" s="6"/>
      <c r="U297" s="55"/>
      <c r="V297" s="6"/>
      <c r="W297" s="55"/>
      <c r="X297" s="6"/>
      <c r="Y297" s="55"/>
      <c r="Z297" s="6"/>
      <c r="AA297" s="55"/>
      <c r="AB297" s="6"/>
      <c r="AC297" s="55"/>
    </row>
    <row r="298" spans="1:29" s="40" customFormat="1" ht="15.6">
      <c r="A298" s="58" t="s">
        <v>378</v>
      </c>
      <c r="B298" s="38"/>
      <c r="C298" s="38">
        <v>4</v>
      </c>
      <c r="D298" s="8" t="s">
        <v>15</v>
      </c>
      <c r="E298" s="59">
        <v>1202.6386222793581</v>
      </c>
      <c r="F298" s="6"/>
      <c r="G298" s="55"/>
      <c r="H298" s="6"/>
      <c r="I298" s="55"/>
      <c r="J298" s="6"/>
      <c r="K298" s="55"/>
      <c r="L298" s="6"/>
      <c r="M298" s="55"/>
      <c r="N298" s="6"/>
      <c r="O298" s="55"/>
      <c r="P298" s="6"/>
      <c r="Q298" s="55"/>
      <c r="R298" s="6"/>
      <c r="S298" s="55"/>
      <c r="T298" s="6"/>
      <c r="U298" s="55"/>
      <c r="V298" s="6"/>
      <c r="W298" s="55"/>
      <c r="X298" s="6"/>
      <c r="Y298" s="55"/>
      <c r="Z298" s="6"/>
      <c r="AA298" s="55"/>
      <c r="AB298" s="6"/>
      <c r="AC298" s="55"/>
    </row>
    <row r="299" spans="1:29" s="40" customFormat="1" ht="15.6">
      <c r="A299" s="58" t="s">
        <v>528</v>
      </c>
      <c r="B299" s="38"/>
      <c r="C299" s="38"/>
      <c r="D299" s="8" t="s">
        <v>34</v>
      </c>
      <c r="E299" s="59">
        <v>1256</v>
      </c>
      <c r="F299" s="6"/>
      <c r="G299" s="55"/>
      <c r="H299" s="6"/>
      <c r="I299" s="55"/>
      <c r="J299" s="6"/>
      <c r="K299" s="55"/>
      <c r="L299" s="6"/>
      <c r="M299" s="55"/>
      <c r="N299" s="6"/>
      <c r="O299" s="55"/>
      <c r="P299" s="6"/>
      <c r="Q299" s="55"/>
      <c r="R299" s="6"/>
      <c r="S299" s="55"/>
      <c r="T299" s="6"/>
      <c r="U299" s="55"/>
      <c r="V299" s="6"/>
      <c r="W299" s="55"/>
      <c r="X299" s="6"/>
      <c r="Y299" s="55"/>
      <c r="Z299" s="6"/>
      <c r="AA299" s="55"/>
      <c r="AB299" s="6"/>
      <c r="AC299" s="55"/>
    </row>
    <row r="300" spans="1:29" s="40" customFormat="1" ht="15.6">
      <c r="A300" s="58" t="s">
        <v>55</v>
      </c>
      <c r="B300" s="38"/>
      <c r="C300" s="38">
        <v>4</v>
      </c>
      <c r="D300" s="8" t="s">
        <v>15</v>
      </c>
      <c r="E300" s="59">
        <v>1200</v>
      </c>
      <c r="F300" s="6"/>
      <c r="G300" s="55"/>
      <c r="H300" s="6"/>
      <c r="I300" s="55"/>
      <c r="J300" s="6"/>
      <c r="K300" s="55"/>
      <c r="L300" s="6"/>
      <c r="M300" s="55"/>
      <c r="N300" s="6"/>
      <c r="O300" s="55"/>
      <c r="P300" s="6"/>
      <c r="Q300" s="55"/>
      <c r="R300" s="6"/>
      <c r="S300" s="55"/>
      <c r="T300" s="6"/>
      <c r="U300" s="55"/>
      <c r="V300" s="6"/>
      <c r="W300" s="55"/>
      <c r="X300" s="6"/>
      <c r="Y300" s="55"/>
      <c r="Z300" s="6"/>
      <c r="AA300" s="55"/>
      <c r="AB300" s="6"/>
      <c r="AC300" s="55"/>
    </row>
    <row r="301" spans="1:29" s="40" customFormat="1" ht="15.6">
      <c r="A301" s="58" t="s">
        <v>916</v>
      </c>
      <c r="B301" s="38"/>
      <c r="C301" s="38"/>
      <c r="D301" s="8" t="s">
        <v>3</v>
      </c>
      <c r="E301" s="59">
        <v>1225.4867223028887</v>
      </c>
      <c r="F301" s="6"/>
      <c r="G301" s="55"/>
      <c r="H301" s="6"/>
      <c r="I301" s="55"/>
      <c r="J301" s="6"/>
      <c r="K301" s="55"/>
      <c r="L301" s="6"/>
      <c r="M301" s="55"/>
      <c r="N301" s="6"/>
      <c r="O301" s="55"/>
      <c r="P301" s="6"/>
      <c r="Q301" s="55"/>
      <c r="R301" s="6"/>
      <c r="S301" s="55"/>
      <c r="T301" s="6"/>
      <c r="U301" s="55"/>
      <c r="V301" s="6"/>
      <c r="W301" s="55"/>
      <c r="X301" s="6"/>
      <c r="Y301" s="55"/>
      <c r="Z301" s="6"/>
      <c r="AA301" s="55"/>
      <c r="AB301" s="6"/>
      <c r="AC301" s="55"/>
    </row>
    <row r="302" spans="1:29" s="40" customFormat="1" ht="15.6">
      <c r="A302" s="58" t="s">
        <v>311</v>
      </c>
      <c r="B302" s="38"/>
      <c r="C302" s="38">
        <v>4</v>
      </c>
      <c r="D302" s="8" t="s">
        <v>1</v>
      </c>
      <c r="E302" s="59">
        <v>1200</v>
      </c>
      <c r="F302" s="6"/>
      <c r="G302" s="55"/>
      <c r="H302" s="6"/>
      <c r="I302" s="55"/>
      <c r="J302" s="6"/>
      <c r="K302" s="55"/>
      <c r="L302" s="6"/>
      <c r="M302" s="55"/>
      <c r="N302" s="6"/>
      <c r="O302" s="55"/>
      <c r="P302" s="6"/>
      <c r="Q302" s="55"/>
      <c r="R302" s="6"/>
      <c r="S302" s="55"/>
      <c r="T302" s="6"/>
      <c r="U302" s="55"/>
      <c r="V302" s="6"/>
      <c r="W302" s="55"/>
      <c r="X302" s="6"/>
      <c r="Y302" s="55"/>
      <c r="Z302" s="6"/>
      <c r="AA302" s="55"/>
      <c r="AB302" s="6"/>
      <c r="AC302" s="55"/>
    </row>
    <row r="303" spans="1:29" s="40" customFormat="1" ht="15.6">
      <c r="A303" s="58" t="s">
        <v>1127</v>
      </c>
      <c r="B303" s="38"/>
      <c r="C303" s="38"/>
      <c r="D303" s="8" t="s">
        <v>1</v>
      </c>
      <c r="E303" s="59">
        <v>1267.7992433666761</v>
      </c>
      <c r="F303" s="6"/>
      <c r="G303" s="55"/>
      <c r="H303" s="6">
        <v>136</v>
      </c>
      <c r="I303" s="55">
        <f>((($H$2+2)*($H$2+4)*($H$2+2-2*H303))/(2*($H$2+2*H303)*($H$2+4*H303))+(($H$2+1)-H303+1))*$H$1</f>
        <v>9.1539563141100473</v>
      </c>
      <c r="J303" s="6"/>
      <c r="K303" s="55"/>
      <c r="L303" s="6"/>
      <c r="M303" s="55"/>
      <c r="N303" s="6"/>
      <c r="O303" s="55"/>
      <c r="P303" s="6"/>
      <c r="Q303" s="55"/>
      <c r="R303" s="6"/>
      <c r="S303" s="55"/>
      <c r="T303" s="6"/>
      <c r="U303" s="55"/>
      <c r="V303" s="6"/>
      <c r="W303" s="55"/>
      <c r="X303" s="6"/>
      <c r="Y303" s="55"/>
      <c r="Z303" s="6"/>
      <c r="AA303" s="55"/>
      <c r="AB303" s="6"/>
      <c r="AC303" s="55"/>
    </row>
    <row r="304" spans="1:29" s="40" customFormat="1" ht="15.6">
      <c r="A304" s="58" t="s">
        <v>2</v>
      </c>
      <c r="B304" s="38" t="s">
        <v>194</v>
      </c>
      <c r="C304" s="38" t="s">
        <v>35</v>
      </c>
      <c r="D304" s="8" t="s">
        <v>3</v>
      </c>
      <c r="E304" s="59">
        <v>1557.3688938494515</v>
      </c>
      <c r="F304" s="6"/>
      <c r="G304" s="55"/>
      <c r="H304" s="6"/>
      <c r="I304" s="55"/>
      <c r="J304" s="6"/>
      <c r="K304" s="55"/>
      <c r="L304" s="6"/>
      <c r="M304" s="55"/>
      <c r="N304" s="6"/>
      <c r="O304" s="55"/>
      <c r="P304" s="6"/>
      <c r="Q304" s="55"/>
      <c r="R304" s="6"/>
      <c r="S304" s="55"/>
      <c r="T304" s="6"/>
      <c r="U304" s="55"/>
      <c r="V304" s="6"/>
      <c r="W304" s="55"/>
      <c r="X304" s="6"/>
      <c r="Y304" s="55"/>
      <c r="Z304" s="6"/>
      <c r="AA304" s="55"/>
      <c r="AB304" s="6"/>
      <c r="AC304" s="55"/>
    </row>
    <row r="305" spans="1:29" s="40" customFormat="1" ht="15.6">
      <c r="A305" s="58" t="s">
        <v>423</v>
      </c>
      <c r="B305" s="38"/>
      <c r="C305" s="38">
        <v>4</v>
      </c>
      <c r="D305" s="8"/>
      <c r="E305" s="59">
        <v>1200</v>
      </c>
      <c r="F305" s="6"/>
      <c r="G305" s="55"/>
      <c r="H305" s="6"/>
      <c r="I305" s="55"/>
      <c r="J305" s="6"/>
      <c r="K305" s="55"/>
      <c r="L305" s="6"/>
      <c r="M305" s="55"/>
      <c r="N305" s="6"/>
      <c r="O305" s="55"/>
      <c r="P305" s="6"/>
      <c r="Q305" s="55"/>
      <c r="R305" s="6"/>
      <c r="S305" s="55"/>
      <c r="T305" s="6"/>
      <c r="U305" s="55"/>
      <c r="V305" s="6"/>
      <c r="W305" s="55"/>
      <c r="X305" s="6"/>
      <c r="Y305" s="55"/>
      <c r="Z305" s="6"/>
      <c r="AA305" s="55"/>
      <c r="AB305" s="6"/>
      <c r="AC305" s="55"/>
    </row>
    <row r="306" spans="1:29" s="40" customFormat="1" ht="15.6">
      <c r="A306" s="58" t="s">
        <v>1165</v>
      </c>
      <c r="B306" s="38"/>
      <c r="C306" s="38"/>
      <c r="D306" s="8" t="s">
        <v>1</v>
      </c>
      <c r="E306" s="59">
        <v>1425.6316104218163</v>
      </c>
      <c r="F306" s="6"/>
      <c r="G306" s="55"/>
      <c r="H306" s="6">
        <v>89</v>
      </c>
      <c r="I306" s="55">
        <f>((($H$2+2)*($H$2+4)*($H$2+2-2*H306))/(2*($H$2+2*H306)*($H$2+4*H306))+(($H$2+1)-H306+1))*$H$1</f>
        <v>30.040860536486225</v>
      </c>
      <c r="J306" s="6"/>
      <c r="K306" s="55"/>
      <c r="L306" s="6"/>
      <c r="M306" s="55"/>
      <c r="N306" s="6"/>
      <c r="O306" s="55"/>
      <c r="P306" s="6"/>
      <c r="Q306" s="55"/>
      <c r="R306" s="6"/>
      <c r="S306" s="55"/>
      <c r="T306" s="6"/>
      <c r="U306" s="55"/>
      <c r="V306" s="6"/>
      <c r="W306" s="55"/>
      <c r="X306" s="6"/>
      <c r="Y306" s="55"/>
      <c r="Z306" s="6"/>
      <c r="AA306" s="55"/>
      <c r="AB306" s="6"/>
      <c r="AC306" s="55"/>
    </row>
    <row r="307" spans="1:29" s="40" customFormat="1" ht="15.6">
      <c r="A307" s="58" t="s">
        <v>837</v>
      </c>
      <c r="B307" s="38"/>
      <c r="C307" s="38"/>
      <c r="D307" s="8" t="s">
        <v>672</v>
      </c>
      <c r="E307" s="59">
        <v>1208.735950321764</v>
      </c>
      <c r="F307" s="6"/>
      <c r="G307" s="55"/>
      <c r="H307" s="6"/>
      <c r="I307" s="55"/>
      <c r="J307" s="6"/>
      <c r="K307" s="55"/>
      <c r="L307" s="6"/>
      <c r="M307" s="55"/>
      <c r="N307" s="6"/>
      <c r="O307" s="55"/>
      <c r="P307" s="6"/>
      <c r="Q307" s="55"/>
      <c r="R307" s="6"/>
      <c r="S307" s="55"/>
      <c r="T307" s="6"/>
      <c r="U307" s="55"/>
      <c r="V307" s="6"/>
      <c r="W307" s="55"/>
      <c r="X307" s="6"/>
      <c r="Y307" s="55"/>
      <c r="Z307" s="6"/>
      <c r="AA307" s="55"/>
      <c r="AB307" s="6"/>
      <c r="AC307" s="55"/>
    </row>
    <row r="308" spans="1:29" s="40" customFormat="1" ht="15.6">
      <c r="A308" s="58" t="s">
        <v>185</v>
      </c>
      <c r="B308" s="71"/>
      <c r="C308" s="38">
        <v>2</v>
      </c>
      <c r="D308" s="8" t="s">
        <v>34</v>
      </c>
      <c r="E308" s="59">
        <v>1465.7145224218496</v>
      </c>
      <c r="F308" s="6"/>
      <c r="G308" s="55"/>
      <c r="H308" s="6"/>
      <c r="I308" s="55"/>
      <c r="J308" s="6"/>
      <c r="K308" s="55"/>
      <c r="L308" s="6"/>
      <c r="M308" s="55"/>
      <c r="N308" s="6"/>
      <c r="O308" s="55"/>
      <c r="P308" s="6"/>
      <c r="Q308" s="55"/>
      <c r="R308" s="6"/>
      <c r="S308" s="55"/>
      <c r="T308" s="6"/>
      <c r="U308" s="55"/>
      <c r="V308" s="6"/>
      <c r="W308" s="55"/>
      <c r="X308" s="6"/>
      <c r="Y308" s="55"/>
      <c r="Z308" s="6"/>
      <c r="AA308" s="55"/>
      <c r="AB308" s="6"/>
      <c r="AC308" s="55"/>
    </row>
    <row r="309" spans="1:29" s="40" customFormat="1" ht="15.6">
      <c r="A309" s="58" t="s">
        <v>222</v>
      </c>
      <c r="B309" s="38"/>
      <c r="C309" s="38">
        <v>2</v>
      </c>
      <c r="D309" s="8" t="s">
        <v>26</v>
      </c>
      <c r="E309" s="59">
        <v>1600</v>
      </c>
      <c r="F309" s="6"/>
      <c r="G309" s="55"/>
      <c r="H309" s="6"/>
      <c r="I309" s="55"/>
      <c r="J309" s="6"/>
      <c r="K309" s="55"/>
      <c r="L309" s="6"/>
      <c r="M309" s="55"/>
      <c r="N309" s="6"/>
      <c r="O309" s="55"/>
      <c r="P309" s="6"/>
      <c r="Q309" s="55"/>
      <c r="R309" s="6"/>
      <c r="S309" s="55"/>
      <c r="T309" s="6"/>
      <c r="U309" s="55"/>
      <c r="V309" s="6"/>
      <c r="W309" s="55"/>
      <c r="X309" s="6"/>
      <c r="Y309" s="55"/>
      <c r="Z309" s="6"/>
      <c r="AA309" s="55"/>
      <c r="AB309" s="6"/>
      <c r="AC309" s="55"/>
    </row>
    <row r="310" spans="1:29" s="40" customFormat="1" ht="15.6">
      <c r="A310" s="58" t="s">
        <v>353</v>
      </c>
      <c r="B310" s="38"/>
      <c r="C310" s="38" t="s">
        <v>36</v>
      </c>
      <c r="D310" s="8" t="s">
        <v>1</v>
      </c>
      <c r="E310" s="59">
        <v>1458.4405640263178</v>
      </c>
      <c r="F310" s="6"/>
      <c r="G310" s="55"/>
      <c r="H310" s="6">
        <v>88</v>
      </c>
      <c r="I310" s="55">
        <f>((($H$2+2)*($H$2+4)*($H$2+2-2*H310))/(2*($H$2+2*H310)*($H$2+4*H310))+(($H$2+1)-H310+1))*$H$1</f>
        <v>30.51084480552948</v>
      </c>
      <c r="J310" s="6"/>
      <c r="K310" s="55"/>
      <c r="L310" s="6"/>
      <c r="M310" s="55"/>
      <c r="N310" s="6"/>
      <c r="O310" s="55"/>
      <c r="P310" s="6"/>
      <c r="Q310" s="55"/>
      <c r="R310" s="6"/>
      <c r="S310" s="55"/>
      <c r="T310" s="6"/>
      <c r="U310" s="55"/>
      <c r="V310" s="6"/>
      <c r="W310" s="55"/>
      <c r="X310" s="6"/>
      <c r="Y310" s="55"/>
      <c r="Z310" s="6"/>
      <c r="AA310" s="55"/>
      <c r="AB310" s="6"/>
      <c r="AC310" s="55"/>
    </row>
    <row r="311" spans="1:29" s="40" customFormat="1" ht="15.6">
      <c r="A311" s="58" t="s">
        <v>854</v>
      </c>
      <c r="B311" s="38"/>
      <c r="C311" s="38"/>
      <c r="D311" s="8" t="s">
        <v>26</v>
      </c>
      <c r="E311" s="59">
        <v>1266.4602036287424</v>
      </c>
      <c r="F311" s="6"/>
      <c r="G311" s="55"/>
      <c r="H311" s="6"/>
      <c r="I311" s="55"/>
      <c r="J311" s="6"/>
      <c r="K311" s="55"/>
      <c r="L311" s="6"/>
      <c r="M311" s="55"/>
      <c r="N311" s="6"/>
      <c r="O311" s="55"/>
      <c r="P311" s="6"/>
      <c r="Q311" s="55"/>
      <c r="R311" s="6"/>
      <c r="S311" s="55"/>
      <c r="T311" s="6"/>
      <c r="U311" s="55"/>
      <c r="V311" s="6"/>
      <c r="W311" s="55"/>
      <c r="X311" s="6"/>
      <c r="Y311" s="55"/>
      <c r="Z311" s="6"/>
      <c r="AA311" s="55"/>
      <c r="AB311" s="6"/>
      <c r="AC311" s="55"/>
    </row>
    <row r="312" spans="1:29" s="40" customFormat="1" ht="15.6">
      <c r="A312" s="58" t="s">
        <v>1252</v>
      </c>
      <c r="B312" s="38"/>
      <c r="C312" s="38"/>
      <c r="D312" s="8" t="s">
        <v>1256</v>
      </c>
      <c r="E312" s="59">
        <v>1301.3171973384458</v>
      </c>
      <c r="F312" s="6"/>
      <c r="G312" s="55"/>
      <c r="H312" s="6">
        <v>98</v>
      </c>
      <c r="I312" s="55">
        <f>((($H$2+2)*($H$2+4)*($H$2+2-2*H312))/(2*($H$2+2*H312)*($H$2+4*H312))+(($H$2+1)-H312+1))*$H$1</f>
        <v>25.877186317565002</v>
      </c>
      <c r="J312" s="6"/>
      <c r="K312" s="55"/>
      <c r="L312" s="6"/>
      <c r="M312" s="55"/>
      <c r="N312" s="6"/>
      <c r="O312" s="55"/>
      <c r="P312" s="6"/>
      <c r="Q312" s="55"/>
      <c r="R312" s="6"/>
      <c r="S312" s="55"/>
      <c r="T312" s="6"/>
      <c r="U312" s="55"/>
      <c r="V312" s="6"/>
      <c r="W312" s="55"/>
      <c r="X312" s="6"/>
      <c r="Y312" s="55"/>
      <c r="Z312" s="6"/>
      <c r="AA312" s="55"/>
      <c r="AB312" s="6"/>
      <c r="AC312" s="55"/>
    </row>
    <row r="313" spans="1:29" s="40" customFormat="1" ht="15.6">
      <c r="A313" s="58" t="s">
        <v>341</v>
      </c>
      <c r="B313" s="71"/>
      <c r="C313" s="38">
        <v>1</v>
      </c>
      <c r="D313" s="8" t="s">
        <v>3</v>
      </c>
      <c r="E313" s="59">
        <v>1325.8547092567903</v>
      </c>
      <c r="F313" s="6"/>
      <c r="G313" s="55"/>
      <c r="H313" s="6"/>
      <c r="I313" s="55"/>
      <c r="J313" s="6"/>
      <c r="K313" s="55"/>
      <c r="L313" s="6"/>
      <c r="M313" s="55"/>
      <c r="N313" s="6"/>
      <c r="O313" s="55"/>
      <c r="P313" s="6"/>
      <c r="Q313" s="55"/>
      <c r="R313" s="6"/>
      <c r="S313" s="55"/>
      <c r="T313" s="6"/>
      <c r="U313" s="55"/>
      <c r="V313" s="6"/>
      <c r="W313" s="55"/>
      <c r="X313" s="6"/>
      <c r="Y313" s="55"/>
      <c r="Z313" s="6"/>
      <c r="AA313" s="55"/>
      <c r="AB313" s="6"/>
      <c r="AC313" s="55"/>
    </row>
    <row r="314" spans="1:29" s="40" customFormat="1" ht="15.6">
      <c r="A314" s="72" t="s">
        <v>497</v>
      </c>
      <c r="B314" s="38"/>
      <c r="C314" s="38"/>
      <c r="D314" s="8" t="s">
        <v>1</v>
      </c>
      <c r="E314" s="59">
        <v>0</v>
      </c>
      <c r="F314" s="6"/>
      <c r="G314" s="55"/>
      <c r="H314" s="6"/>
      <c r="I314" s="55"/>
      <c r="J314" s="6"/>
      <c r="K314" s="55"/>
      <c r="L314" s="6"/>
      <c r="M314" s="55"/>
      <c r="N314" s="6"/>
      <c r="O314" s="55"/>
      <c r="P314" s="6"/>
      <c r="Q314" s="55"/>
      <c r="R314" s="6"/>
      <c r="S314" s="55"/>
      <c r="T314" s="6"/>
      <c r="U314" s="55"/>
      <c r="V314" s="6"/>
      <c r="W314" s="55"/>
      <c r="X314" s="6"/>
      <c r="Y314" s="55"/>
      <c r="Z314" s="6"/>
      <c r="AA314" s="55"/>
      <c r="AB314" s="6"/>
      <c r="AC314" s="55"/>
    </row>
    <row r="315" spans="1:29" s="40" customFormat="1" ht="15.6">
      <c r="A315" s="58" t="s">
        <v>202</v>
      </c>
      <c r="B315" s="38"/>
      <c r="C315" s="38">
        <v>3</v>
      </c>
      <c r="D315" s="8" t="s">
        <v>1</v>
      </c>
      <c r="E315" s="59">
        <v>1400</v>
      </c>
      <c r="F315" s="6"/>
      <c r="G315" s="55"/>
      <c r="H315" s="6"/>
      <c r="I315" s="55"/>
      <c r="J315" s="6"/>
      <c r="K315" s="55"/>
      <c r="L315" s="6"/>
      <c r="M315" s="55"/>
      <c r="N315" s="6"/>
      <c r="O315" s="55"/>
      <c r="P315" s="6"/>
      <c r="Q315" s="55"/>
      <c r="R315" s="6"/>
      <c r="S315" s="55"/>
      <c r="T315" s="6"/>
      <c r="U315" s="55"/>
      <c r="V315" s="6"/>
      <c r="W315" s="55"/>
      <c r="X315" s="6"/>
      <c r="Y315" s="55"/>
      <c r="Z315" s="6"/>
      <c r="AA315" s="55"/>
      <c r="AB315" s="6"/>
      <c r="AC315" s="55"/>
    </row>
    <row r="316" spans="1:29" s="40" customFormat="1" ht="15.6">
      <c r="A316" s="58" t="s">
        <v>937</v>
      </c>
      <c r="B316" s="38"/>
      <c r="C316" s="38"/>
      <c r="D316" s="8" t="s">
        <v>1</v>
      </c>
      <c r="E316" s="59">
        <v>1444</v>
      </c>
      <c r="F316" s="6"/>
      <c r="G316" s="55"/>
      <c r="H316" s="6"/>
      <c r="I316" s="55"/>
      <c r="J316" s="6"/>
      <c r="K316" s="55"/>
      <c r="L316" s="6"/>
      <c r="M316" s="55"/>
      <c r="N316" s="6"/>
      <c r="O316" s="55"/>
      <c r="P316" s="6"/>
      <c r="Q316" s="55"/>
      <c r="R316" s="6"/>
      <c r="S316" s="55"/>
      <c r="T316" s="6"/>
      <c r="U316" s="55"/>
      <c r="V316" s="6"/>
      <c r="W316" s="55"/>
      <c r="X316" s="6"/>
      <c r="Y316" s="55"/>
      <c r="Z316" s="6"/>
      <c r="AA316" s="55"/>
      <c r="AB316" s="6"/>
      <c r="AC316" s="55"/>
    </row>
    <row r="317" spans="1:29" s="40" customFormat="1" ht="15.6">
      <c r="A317" s="58" t="s">
        <v>1004</v>
      </c>
      <c r="B317" s="38"/>
      <c r="C317" s="38"/>
      <c r="D317" s="8" t="s">
        <v>1</v>
      </c>
      <c r="E317" s="59">
        <v>1306.8410384196504</v>
      </c>
      <c r="F317" s="6"/>
      <c r="G317" s="55"/>
      <c r="H317" s="6">
        <v>157</v>
      </c>
      <c r="I317" s="55">
        <f>((($H$2+2)*($H$2+4)*($H$2+2-2*H317))/(2*($H$2+2*H317)*($H$2+4*H317))+(($H$2+1)-H317+1))*$H$1</f>
        <v>0.23995428184745884</v>
      </c>
      <c r="J317" s="6"/>
      <c r="K317" s="55"/>
      <c r="L317" s="6"/>
      <c r="M317" s="55"/>
      <c r="N317" s="6"/>
      <c r="O317" s="55"/>
      <c r="P317" s="6"/>
      <c r="Q317" s="55"/>
      <c r="R317" s="6"/>
      <c r="S317" s="55"/>
      <c r="T317" s="6"/>
      <c r="U317" s="55"/>
      <c r="V317" s="6"/>
      <c r="W317" s="55"/>
      <c r="X317" s="6"/>
      <c r="Y317" s="55"/>
      <c r="Z317" s="6"/>
      <c r="AA317" s="55"/>
      <c r="AB317" s="6"/>
      <c r="AC317" s="55"/>
    </row>
    <row r="318" spans="1:29" s="40" customFormat="1" ht="15.6">
      <c r="A318" s="58" t="s">
        <v>1116</v>
      </c>
      <c r="B318" s="38"/>
      <c r="C318" s="38"/>
      <c r="D318" s="8" t="s">
        <v>360</v>
      </c>
      <c r="E318" s="59">
        <v>1263.4897824169027</v>
      </c>
      <c r="F318" s="6"/>
      <c r="G318" s="55"/>
      <c r="H318" s="6"/>
      <c r="I318" s="55"/>
      <c r="J318" s="6"/>
      <c r="K318" s="55"/>
      <c r="L318" s="6"/>
      <c r="M318" s="55"/>
      <c r="N318" s="6"/>
      <c r="O318" s="55"/>
      <c r="P318" s="6"/>
      <c r="Q318" s="55"/>
      <c r="R318" s="6"/>
      <c r="S318" s="55"/>
      <c r="T318" s="6"/>
      <c r="U318" s="55"/>
      <c r="V318" s="6"/>
      <c r="W318" s="55"/>
      <c r="X318" s="6"/>
      <c r="Y318" s="55"/>
      <c r="Z318" s="6"/>
      <c r="AA318" s="55"/>
      <c r="AB318" s="6"/>
      <c r="AC318" s="55"/>
    </row>
    <row r="319" spans="1:29" s="40" customFormat="1" ht="15.6">
      <c r="A319" s="58" t="s">
        <v>1117</v>
      </c>
      <c r="B319" s="38"/>
      <c r="C319" s="38"/>
      <c r="D319" s="8" t="s">
        <v>360</v>
      </c>
      <c r="E319" s="59">
        <v>1231.7521040577096</v>
      </c>
      <c r="F319" s="6"/>
      <c r="G319" s="55"/>
      <c r="H319" s="6"/>
      <c r="I319" s="55"/>
      <c r="J319" s="6"/>
      <c r="K319" s="55"/>
      <c r="L319" s="6"/>
      <c r="M319" s="55"/>
      <c r="N319" s="6"/>
      <c r="O319" s="55"/>
      <c r="P319" s="6"/>
      <c r="Q319" s="55"/>
      <c r="R319" s="6"/>
      <c r="S319" s="55"/>
      <c r="T319" s="6"/>
      <c r="U319" s="55"/>
      <c r="V319" s="6"/>
      <c r="W319" s="55"/>
      <c r="X319" s="6"/>
      <c r="Y319" s="55"/>
      <c r="Z319" s="6"/>
      <c r="AA319" s="55"/>
      <c r="AB319" s="6"/>
      <c r="AC319" s="55"/>
    </row>
    <row r="320" spans="1:29" s="40" customFormat="1" ht="15.6">
      <c r="A320" s="58" t="s">
        <v>443</v>
      </c>
      <c r="B320" s="38"/>
      <c r="C320" s="38">
        <v>1</v>
      </c>
      <c r="D320" s="8" t="s">
        <v>1</v>
      </c>
      <c r="E320" s="59">
        <v>1800</v>
      </c>
      <c r="F320" s="6"/>
      <c r="G320" s="55"/>
      <c r="H320" s="6"/>
      <c r="I320" s="55"/>
      <c r="J320" s="6"/>
      <c r="K320" s="55"/>
      <c r="L320" s="6"/>
      <c r="M320" s="55"/>
      <c r="N320" s="6"/>
      <c r="O320" s="55"/>
      <c r="P320" s="6"/>
      <c r="Q320" s="55"/>
      <c r="R320" s="6"/>
      <c r="S320" s="55"/>
      <c r="T320" s="6"/>
      <c r="U320" s="55"/>
      <c r="V320" s="6"/>
      <c r="W320" s="55"/>
      <c r="X320" s="6"/>
      <c r="Y320" s="55"/>
      <c r="Z320" s="6"/>
      <c r="AA320" s="55"/>
      <c r="AB320" s="6"/>
      <c r="AC320" s="55"/>
    </row>
    <row r="321" spans="1:29" s="40" customFormat="1" ht="15.6">
      <c r="A321" s="14" t="s">
        <v>617</v>
      </c>
      <c r="B321" s="38" t="s">
        <v>194</v>
      </c>
      <c r="C321" s="38">
        <v>1</v>
      </c>
      <c r="D321" s="8" t="s">
        <v>1</v>
      </c>
      <c r="E321" s="59">
        <v>1454.6338018826509</v>
      </c>
      <c r="F321" s="6"/>
      <c r="G321" s="55"/>
      <c r="H321" s="6"/>
      <c r="I321" s="55"/>
      <c r="J321" s="6"/>
      <c r="K321" s="55"/>
      <c r="L321" s="6"/>
      <c r="M321" s="55"/>
      <c r="N321" s="6"/>
      <c r="O321" s="55"/>
      <c r="P321" s="6"/>
      <c r="Q321" s="55"/>
      <c r="R321" s="6"/>
      <c r="S321" s="55"/>
      <c r="T321" s="6"/>
      <c r="U321" s="55"/>
      <c r="V321" s="6"/>
      <c r="W321" s="55"/>
      <c r="X321" s="6"/>
      <c r="Y321" s="55"/>
      <c r="Z321" s="6"/>
      <c r="AA321" s="55"/>
      <c r="AB321" s="6"/>
      <c r="AC321" s="55"/>
    </row>
    <row r="322" spans="1:29" s="40" customFormat="1" ht="15.6">
      <c r="A322" s="58" t="s">
        <v>1057</v>
      </c>
      <c r="B322" s="38"/>
      <c r="C322" s="38"/>
      <c r="D322" s="8" t="s">
        <v>1</v>
      </c>
      <c r="E322" s="59">
        <v>1433.5142874063793</v>
      </c>
      <c r="F322" s="6"/>
      <c r="G322" s="55"/>
      <c r="H322" s="6">
        <v>67</v>
      </c>
      <c r="I322" s="55">
        <f>((($H$2+2)*($H$2+4)*($H$2+2-2*H322))/(2*($H$2+2*H322)*($H$2+4*H322))+(($H$2+1)-H322+1))*$H$1</f>
        <v>40.858344870226745</v>
      </c>
      <c r="J322" s="6"/>
      <c r="K322" s="55"/>
      <c r="L322" s="6"/>
      <c r="M322" s="55"/>
      <c r="N322" s="6"/>
      <c r="O322" s="55"/>
      <c r="P322" s="6"/>
      <c r="Q322" s="55"/>
      <c r="R322" s="6"/>
      <c r="S322" s="55"/>
      <c r="T322" s="6"/>
      <c r="U322" s="55"/>
      <c r="V322" s="6"/>
      <c r="W322" s="55"/>
      <c r="X322" s="6"/>
      <c r="Y322" s="55"/>
      <c r="Z322" s="6"/>
      <c r="AA322" s="55"/>
      <c r="AB322" s="6"/>
      <c r="AC322" s="55"/>
    </row>
    <row r="323" spans="1:29" s="40" customFormat="1" ht="15.6">
      <c r="A323" s="58" t="s">
        <v>74</v>
      </c>
      <c r="B323" s="38"/>
      <c r="C323" s="38">
        <v>1</v>
      </c>
      <c r="D323" s="8" t="s">
        <v>34</v>
      </c>
      <c r="E323" s="59">
        <v>1800</v>
      </c>
      <c r="F323" s="6"/>
      <c r="G323" s="55"/>
      <c r="H323" s="6"/>
      <c r="I323" s="55"/>
      <c r="J323" s="6"/>
      <c r="K323" s="55"/>
      <c r="L323" s="6"/>
      <c r="M323" s="55"/>
      <c r="N323" s="6"/>
      <c r="O323" s="55"/>
      <c r="P323" s="6"/>
      <c r="Q323" s="55"/>
      <c r="R323" s="6"/>
      <c r="S323" s="55"/>
      <c r="T323" s="6"/>
      <c r="U323" s="55"/>
      <c r="V323" s="6"/>
      <c r="W323" s="55"/>
      <c r="X323" s="6"/>
      <c r="Y323" s="55"/>
      <c r="Z323" s="6"/>
      <c r="AA323" s="55"/>
      <c r="AB323" s="6"/>
      <c r="AC323" s="55"/>
    </row>
    <row r="324" spans="1:29" s="40" customFormat="1" ht="15.6">
      <c r="A324" s="58" t="s">
        <v>141</v>
      </c>
      <c r="B324" s="38"/>
      <c r="C324" s="38" t="s">
        <v>36</v>
      </c>
      <c r="D324" s="8" t="s">
        <v>34</v>
      </c>
      <c r="E324" s="59">
        <v>1588.2723488750842</v>
      </c>
      <c r="F324" s="6"/>
      <c r="G324" s="55"/>
      <c r="H324" s="6"/>
      <c r="I324" s="55"/>
      <c r="J324" s="6"/>
      <c r="K324" s="55"/>
      <c r="L324" s="6"/>
      <c r="M324" s="55"/>
      <c r="N324" s="6"/>
      <c r="O324" s="55"/>
      <c r="P324" s="6"/>
      <c r="Q324" s="55"/>
      <c r="R324" s="6"/>
      <c r="S324" s="55"/>
      <c r="T324" s="6"/>
      <c r="U324" s="55"/>
      <c r="V324" s="6"/>
      <c r="W324" s="55"/>
      <c r="X324" s="6"/>
      <c r="Y324" s="55"/>
      <c r="Z324" s="6"/>
      <c r="AA324" s="55"/>
      <c r="AB324" s="6"/>
      <c r="AC324" s="55"/>
    </row>
    <row r="325" spans="1:29" s="40" customFormat="1" ht="15.6">
      <c r="A325" s="58" t="s">
        <v>140</v>
      </c>
      <c r="B325" s="38"/>
      <c r="C325" s="38">
        <v>1</v>
      </c>
      <c r="D325" s="8" t="s">
        <v>34</v>
      </c>
      <c r="E325" s="59">
        <v>1614</v>
      </c>
      <c r="F325" s="6"/>
      <c r="G325" s="55"/>
      <c r="H325" s="6"/>
      <c r="I325" s="55"/>
      <c r="J325" s="6"/>
      <c r="K325" s="55"/>
      <c r="L325" s="6"/>
      <c r="M325" s="55"/>
      <c r="N325" s="6"/>
      <c r="O325" s="55"/>
      <c r="P325" s="6"/>
      <c r="Q325" s="55"/>
      <c r="R325" s="6"/>
      <c r="S325" s="55"/>
      <c r="T325" s="6"/>
      <c r="U325" s="55"/>
      <c r="V325" s="6"/>
      <c r="W325" s="55"/>
      <c r="X325" s="6"/>
      <c r="Y325" s="55"/>
      <c r="Z325" s="6"/>
      <c r="AA325" s="55"/>
      <c r="AB325" s="6"/>
      <c r="AC325" s="55"/>
    </row>
    <row r="326" spans="1:29" s="40" customFormat="1" ht="15.6">
      <c r="A326" s="58" t="s">
        <v>83</v>
      </c>
      <c r="B326" s="38"/>
      <c r="C326" s="38">
        <v>2</v>
      </c>
      <c r="D326" s="8" t="s">
        <v>34</v>
      </c>
      <c r="E326" s="59">
        <v>1471.0726421685242</v>
      </c>
      <c r="F326" s="6"/>
      <c r="G326" s="55"/>
      <c r="H326" s="6"/>
      <c r="I326" s="55"/>
      <c r="J326" s="6"/>
      <c r="K326" s="55"/>
      <c r="L326" s="6"/>
      <c r="M326" s="55"/>
      <c r="N326" s="6"/>
      <c r="O326" s="55"/>
      <c r="P326" s="6"/>
      <c r="Q326" s="55"/>
      <c r="R326" s="6"/>
      <c r="S326" s="55"/>
      <c r="T326" s="6"/>
      <c r="U326" s="55"/>
      <c r="V326" s="6"/>
      <c r="W326" s="55"/>
      <c r="X326" s="6"/>
      <c r="Y326" s="55"/>
      <c r="Z326" s="6"/>
      <c r="AA326" s="55"/>
      <c r="AB326" s="6"/>
      <c r="AC326" s="55"/>
    </row>
    <row r="327" spans="1:29" s="40" customFormat="1" ht="15.6">
      <c r="A327" s="58" t="s">
        <v>1149</v>
      </c>
      <c r="B327" s="38"/>
      <c r="C327" s="38"/>
      <c r="D327" s="8" t="s">
        <v>1153</v>
      </c>
      <c r="E327" s="59">
        <v>1150.6158560022609</v>
      </c>
      <c r="F327" s="6"/>
      <c r="G327" s="55"/>
      <c r="H327" s="6"/>
      <c r="I327" s="55"/>
      <c r="J327" s="6"/>
      <c r="K327" s="55"/>
      <c r="L327" s="6"/>
      <c r="M327" s="55"/>
      <c r="N327" s="6"/>
      <c r="O327" s="55"/>
      <c r="P327" s="6"/>
      <c r="Q327" s="55"/>
      <c r="R327" s="6"/>
      <c r="S327" s="55"/>
      <c r="T327" s="6"/>
      <c r="U327" s="55"/>
      <c r="V327" s="6"/>
      <c r="W327" s="55"/>
      <c r="X327" s="6"/>
      <c r="Y327" s="55"/>
      <c r="Z327" s="6"/>
      <c r="AA327" s="55"/>
      <c r="AB327" s="6"/>
      <c r="AC327" s="55"/>
    </row>
    <row r="328" spans="1:29" s="40" customFormat="1" ht="15.6">
      <c r="A328" s="58" t="s">
        <v>795</v>
      </c>
      <c r="B328" s="38"/>
      <c r="C328" s="38"/>
      <c r="D328" s="8" t="s">
        <v>1</v>
      </c>
      <c r="E328" s="59">
        <v>1280.5357668688334</v>
      </c>
      <c r="F328" s="6"/>
      <c r="G328" s="55"/>
      <c r="H328" s="6"/>
      <c r="I328" s="55"/>
      <c r="J328" s="6"/>
      <c r="K328" s="55"/>
      <c r="L328" s="6"/>
      <c r="M328" s="55"/>
      <c r="N328" s="6"/>
      <c r="O328" s="55"/>
      <c r="P328" s="6"/>
      <c r="Q328" s="55"/>
      <c r="R328" s="6"/>
      <c r="S328" s="55"/>
      <c r="T328" s="6"/>
      <c r="U328" s="55"/>
      <c r="V328" s="6"/>
      <c r="W328" s="55"/>
      <c r="X328" s="6"/>
      <c r="Y328" s="55"/>
      <c r="Z328" s="6"/>
      <c r="AA328" s="55"/>
      <c r="AB328" s="6"/>
      <c r="AC328" s="55"/>
    </row>
    <row r="329" spans="1:29" s="40" customFormat="1" ht="15.6">
      <c r="A329" s="58" t="s">
        <v>1114</v>
      </c>
      <c r="B329" s="38"/>
      <c r="C329" s="38"/>
      <c r="D329" s="8" t="s">
        <v>360</v>
      </c>
      <c r="E329" s="59">
        <v>1240.4160088255471</v>
      </c>
      <c r="F329" s="6"/>
      <c r="G329" s="55"/>
      <c r="H329" s="6"/>
      <c r="I329" s="55"/>
      <c r="J329" s="6"/>
      <c r="K329" s="55"/>
      <c r="L329" s="6"/>
      <c r="M329" s="55"/>
      <c r="N329" s="6"/>
      <c r="O329" s="55"/>
      <c r="P329" s="6"/>
      <c r="Q329" s="55"/>
      <c r="R329" s="6"/>
      <c r="S329" s="55"/>
      <c r="T329" s="6"/>
      <c r="U329" s="55"/>
      <c r="V329" s="6"/>
      <c r="W329" s="55"/>
      <c r="X329" s="6"/>
      <c r="Y329" s="55"/>
      <c r="Z329" s="6"/>
      <c r="AA329" s="55"/>
      <c r="AB329" s="6"/>
      <c r="AC329" s="55"/>
    </row>
    <row r="330" spans="1:29" s="40" customFormat="1" ht="15.6">
      <c r="A330" s="58" t="s">
        <v>31</v>
      </c>
      <c r="B330" s="38"/>
      <c r="C330" s="38">
        <v>3</v>
      </c>
      <c r="D330" s="8" t="s">
        <v>26</v>
      </c>
      <c r="E330" s="59">
        <v>1400</v>
      </c>
      <c r="F330" s="6"/>
      <c r="G330" s="55"/>
      <c r="H330" s="6"/>
      <c r="I330" s="55"/>
      <c r="J330" s="6"/>
      <c r="K330" s="55"/>
      <c r="L330" s="6"/>
      <c r="M330" s="55"/>
      <c r="N330" s="6"/>
      <c r="O330" s="55"/>
      <c r="P330" s="6"/>
      <c r="Q330" s="55"/>
      <c r="R330" s="6"/>
      <c r="S330" s="55"/>
      <c r="T330" s="6"/>
      <c r="U330" s="55"/>
      <c r="V330" s="6"/>
      <c r="W330" s="55"/>
      <c r="X330" s="6"/>
      <c r="Y330" s="55"/>
      <c r="Z330" s="6"/>
      <c r="AA330" s="55"/>
      <c r="AB330" s="6"/>
      <c r="AC330" s="55"/>
    </row>
    <row r="331" spans="1:29" s="40" customFormat="1" ht="15.6">
      <c r="A331" s="58" t="s">
        <v>673</v>
      </c>
      <c r="B331" s="38"/>
      <c r="C331" s="38"/>
      <c r="D331" s="8" t="s">
        <v>1</v>
      </c>
      <c r="E331" s="59">
        <v>1368</v>
      </c>
      <c r="F331" s="6"/>
      <c r="G331" s="55"/>
      <c r="H331" s="6"/>
      <c r="I331" s="55"/>
      <c r="J331" s="6"/>
      <c r="K331" s="55"/>
      <c r="L331" s="6"/>
      <c r="M331" s="55"/>
      <c r="N331" s="6"/>
      <c r="O331" s="55"/>
      <c r="P331" s="6"/>
      <c r="Q331" s="55"/>
      <c r="R331" s="6"/>
      <c r="S331" s="55"/>
      <c r="T331" s="6"/>
      <c r="U331" s="55"/>
      <c r="V331" s="6"/>
      <c r="W331" s="55"/>
      <c r="X331" s="6"/>
      <c r="Y331" s="55"/>
      <c r="Z331" s="6"/>
      <c r="AA331" s="55"/>
      <c r="AB331" s="6"/>
      <c r="AC331" s="55"/>
    </row>
    <row r="332" spans="1:29" s="40" customFormat="1" ht="15.6">
      <c r="A332" s="58" t="s">
        <v>501</v>
      </c>
      <c r="B332" s="38"/>
      <c r="C332" s="38"/>
      <c r="D332" s="8" t="s">
        <v>1</v>
      </c>
      <c r="E332" s="59">
        <v>1313</v>
      </c>
      <c r="F332" s="6"/>
      <c r="G332" s="55"/>
      <c r="H332" s="6"/>
      <c r="I332" s="55"/>
      <c r="J332" s="6"/>
      <c r="K332" s="55"/>
      <c r="L332" s="6"/>
      <c r="M332" s="55"/>
      <c r="N332" s="6"/>
      <c r="O332" s="55"/>
      <c r="P332" s="6"/>
      <c r="Q332" s="55"/>
      <c r="R332" s="6"/>
      <c r="S332" s="55"/>
      <c r="T332" s="6"/>
      <c r="U332" s="55"/>
      <c r="V332" s="6"/>
      <c r="W332" s="55"/>
      <c r="X332" s="6"/>
      <c r="Y332" s="55"/>
      <c r="Z332" s="6"/>
      <c r="AA332" s="55"/>
      <c r="AB332" s="6"/>
      <c r="AC332" s="55"/>
    </row>
    <row r="333" spans="1:29" s="40" customFormat="1" ht="15.6">
      <c r="A333" s="58" t="s">
        <v>714</v>
      </c>
      <c r="B333" s="38"/>
      <c r="C333" s="38"/>
      <c r="D333" s="8" t="s">
        <v>1</v>
      </c>
      <c r="E333" s="59">
        <v>1639.9831477392224</v>
      </c>
      <c r="F333" s="6"/>
      <c r="G333" s="55"/>
      <c r="H333" s="6"/>
      <c r="I333" s="55"/>
      <c r="J333" s="6"/>
      <c r="K333" s="55"/>
      <c r="L333" s="6"/>
      <c r="M333" s="55"/>
      <c r="N333" s="6"/>
      <c r="O333" s="55"/>
      <c r="P333" s="6"/>
      <c r="Q333" s="55"/>
      <c r="R333" s="6"/>
      <c r="S333" s="55"/>
      <c r="T333" s="6"/>
      <c r="U333" s="55"/>
      <c r="V333" s="6"/>
      <c r="W333" s="55"/>
      <c r="X333" s="6"/>
      <c r="Y333" s="55"/>
      <c r="Z333" s="6"/>
      <c r="AA333" s="55"/>
      <c r="AB333" s="6"/>
      <c r="AC333" s="55"/>
    </row>
    <row r="334" spans="1:29" s="40" customFormat="1" ht="15.6">
      <c r="A334" s="58" t="s">
        <v>749</v>
      </c>
      <c r="B334" s="38" t="s">
        <v>194</v>
      </c>
      <c r="C334" s="38" t="s">
        <v>36</v>
      </c>
      <c r="D334" s="8" t="s">
        <v>1</v>
      </c>
      <c r="E334" s="59">
        <v>1481.1108392777787</v>
      </c>
      <c r="F334" s="6"/>
      <c r="G334" s="55"/>
      <c r="H334" s="6"/>
      <c r="I334" s="55"/>
      <c r="J334" s="6"/>
      <c r="K334" s="55"/>
      <c r="L334" s="6"/>
      <c r="M334" s="55"/>
      <c r="N334" s="6"/>
      <c r="O334" s="55"/>
      <c r="P334" s="6"/>
      <c r="Q334" s="55"/>
      <c r="R334" s="6"/>
      <c r="S334" s="55"/>
      <c r="T334" s="6"/>
      <c r="U334" s="55"/>
      <c r="V334" s="6"/>
      <c r="W334" s="55"/>
      <c r="X334" s="6"/>
      <c r="Y334" s="55"/>
      <c r="Z334" s="6"/>
      <c r="AA334" s="55"/>
      <c r="AB334" s="6"/>
      <c r="AC334" s="55"/>
    </row>
    <row r="335" spans="1:29" s="40" customFormat="1" ht="15.6">
      <c r="A335" s="58" t="s">
        <v>579</v>
      </c>
      <c r="B335" s="38"/>
      <c r="C335" s="38" t="s">
        <v>35</v>
      </c>
      <c r="D335" s="8" t="s">
        <v>1</v>
      </c>
      <c r="E335" s="59">
        <v>1900</v>
      </c>
      <c r="F335" s="6"/>
      <c r="G335" s="55"/>
      <c r="H335" s="6"/>
      <c r="I335" s="55"/>
      <c r="J335" s="6"/>
      <c r="K335" s="55"/>
      <c r="L335" s="6"/>
      <c r="M335" s="55"/>
      <c r="N335" s="6"/>
      <c r="O335" s="55"/>
      <c r="P335" s="6"/>
      <c r="Q335" s="55"/>
      <c r="R335" s="6"/>
      <c r="S335" s="55"/>
      <c r="T335" s="6"/>
      <c r="U335" s="55"/>
      <c r="V335" s="6"/>
      <c r="W335" s="55"/>
      <c r="X335" s="6"/>
      <c r="Y335" s="55"/>
      <c r="Z335" s="6"/>
      <c r="AA335" s="55"/>
      <c r="AB335" s="6"/>
      <c r="AC335" s="55"/>
    </row>
    <row r="336" spans="1:29" s="40" customFormat="1" ht="15.6">
      <c r="A336" s="58" t="s">
        <v>196</v>
      </c>
      <c r="B336" s="38"/>
      <c r="C336" s="38">
        <v>2</v>
      </c>
      <c r="D336" s="8" t="s">
        <v>1</v>
      </c>
      <c r="E336" s="59">
        <v>1600</v>
      </c>
      <c r="F336" s="6"/>
      <c r="G336" s="55"/>
      <c r="H336" s="6"/>
      <c r="I336" s="55"/>
      <c r="J336" s="6"/>
      <c r="K336" s="55"/>
      <c r="L336" s="6"/>
      <c r="M336" s="55"/>
      <c r="N336" s="6"/>
      <c r="O336" s="55"/>
      <c r="P336" s="6"/>
      <c r="Q336" s="55"/>
      <c r="R336" s="6"/>
      <c r="S336" s="55"/>
      <c r="T336" s="6"/>
      <c r="U336" s="55"/>
      <c r="V336" s="6"/>
      <c r="W336" s="55"/>
      <c r="X336" s="6"/>
      <c r="Y336" s="55"/>
      <c r="Z336" s="6"/>
      <c r="AA336" s="55"/>
      <c r="AB336" s="6"/>
      <c r="AC336" s="55"/>
    </row>
    <row r="337" spans="1:29" s="40" customFormat="1" ht="15.6">
      <c r="A337" s="58" t="s">
        <v>49</v>
      </c>
      <c r="B337" s="38"/>
      <c r="C337" s="38">
        <v>2</v>
      </c>
      <c r="D337" s="8" t="s">
        <v>1</v>
      </c>
      <c r="E337" s="59">
        <v>1638.0407011073414</v>
      </c>
      <c r="F337" s="6"/>
      <c r="G337" s="55"/>
      <c r="H337" s="6"/>
      <c r="I337" s="55"/>
      <c r="J337" s="6"/>
      <c r="K337" s="55"/>
      <c r="L337" s="6"/>
      <c r="M337" s="55"/>
      <c r="N337" s="6"/>
      <c r="O337" s="55"/>
      <c r="P337" s="6"/>
      <c r="Q337" s="55"/>
      <c r="R337" s="6"/>
      <c r="S337" s="55"/>
      <c r="T337" s="6"/>
      <c r="U337" s="55"/>
      <c r="V337" s="6"/>
      <c r="W337" s="55"/>
      <c r="X337" s="6"/>
      <c r="Y337" s="55"/>
      <c r="Z337" s="6"/>
      <c r="AA337" s="55"/>
      <c r="AB337" s="6"/>
      <c r="AC337" s="55"/>
    </row>
    <row r="338" spans="1:29" s="40" customFormat="1" ht="15.6">
      <c r="A338" s="58" t="s">
        <v>1207</v>
      </c>
      <c r="B338" s="38"/>
      <c r="C338" s="38"/>
      <c r="D338" s="8" t="s">
        <v>780</v>
      </c>
      <c r="E338" s="59">
        <v>1335.9907543201841</v>
      </c>
      <c r="F338" s="6"/>
      <c r="G338" s="55"/>
      <c r="H338" s="6">
        <v>118</v>
      </c>
      <c r="I338" s="55">
        <f>((($H$2+2)*($H$2+4)*($H$2+2-2*H338))/(2*($H$2+2*H338)*($H$2+4*H338))+(($H$2+1)-H338+1))*$H$1</f>
        <v>16.945838598202993</v>
      </c>
      <c r="J338" s="6"/>
      <c r="K338" s="55"/>
      <c r="L338" s="6"/>
      <c r="M338" s="55"/>
      <c r="N338" s="6"/>
      <c r="O338" s="55"/>
      <c r="P338" s="6"/>
      <c r="Q338" s="55"/>
      <c r="R338" s="6"/>
      <c r="S338" s="55"/>
      <c r="T338" s="6"/>
      <c r="U338" s="55"/>
      <c r="V338" s="6"/>
      <c r="W338" s="55"/>
      <c r="X338" s="6"/>
      <c r="Y338" s="55"/>
      <c r="Z338" s="6"/>
      <c r="AA338" s="55"/>
      <c r="AB338" s="6"/>
      <c r="AC338" s="55"/>
    </row>
    <row r="339" spans="1:29" s="40" customFormat="1" ht="15.6">
      <c r="A339" s="58" t="s">
        <v>98</v>
      </c>
      <c r="B339" s="38"/>
      <c r="C339" s="38" t="s">
        <v>35</v>
      </c>
      <c r="D339" s="8" t="s">
        <v>3</v>
      </c>
      <c r="E339" s="59">
        <v>1900</v>
      </c>
      <c r="F339" s="6"/>
      <c r="G339" s="55"/>
      <c r="H339" s="6"/>
      <c r="I339" s="55"/>
      <c r="J339" s="6"/>
      <c r="K339" s="55"/>
      <c r="L339" s="6"/>
      <c r="M339" s="55"/>
      <c r="N339" s="6"/>
      <c r="O339" s="55"/>
      <c r="P339" s="6"/>
      <c r="Q339" s="55"/>
      <c r="R339" s="6"/>
      <c r="S339" s="55"/>
      <c r="T339" s="6"/>
      <c r="U339" s="55"/>
      <c r="V339" s="6"/>
      <c r="W339" s="55"/>
      <c r="X339" s="6"/>
      <c r="Y339" s="55"/>
      <c r="Z339" s="6"/>
      <c r="AA339" s="55"/>
      <c r="AB339" s="6"/>
      <c r="AC339" s="55"/>
    </row>
    <row r="340" spans="1:29" s="40" customFormat="1" ht="15.6">
      <c r="A340" s="58" t="s">
        <v>757</v>
      </c>
      <c r="B340" s="38"/>
      <c r="C340" s="38"/>
      <c r="D340" s="8" t="s">
        <v>672</v>
      </c>
      <c r="E340" s="59">
        <v>1252.0535093477411</v>
      </c>
      <c r="F340" s="6"/>
      <c r="G340" s="55"/>
      <c r="H340" s="6"/>
      <c r="I340" s="55"/>
      <c r="J340" s="6"/>
      <c r="K340" s="55"/>
      <c r="L340" s="6"/>
      <c r="M340" s="55"/>
      <c r="N340" s="6"/>
      <c r="O340" s="55"/>
      <c r="P340" s="6"/>
      <c r="Q340" s="55"/>
      <c r="R340" s="6"/>
      <c r="S340" s="55"/>
      <c r="T340" s="6"/>
      <c r="U340" s="55"/>
      <c r="V340" s="6"/>
      <c r="W340" s="55"/>
      <c r="X340" s="6"/>
      <c r="Y340" s="55"/>
      <c r="Z340" s="6"/>
      <c r="AA340" s="55"/>
      <c r="AB340" s="6"/>
      <c r="AC340" s="55"/>
    </row>
    <row r="341" spans="1:29" s="40" customFormat="1" ht="15.6">
      <c r="A341" s="72" t="s">
        <v>127</v>
      </c>
      <c r="B341" s="38" t="s">
        <v>194</v>
      </c>
      <c r="C341" s="38" t="s">
        <v>35</v>
      </c>
      <c r="D341" s="8" t="s">
        <v>1</v>
      </c>
      <c r="E341" s="59">
        <v>0</v>
      </c>
      <c r="F341" s="6"/>
      <c r="G341" s="55"/>
      <c r="H341" s="6"/>
      <c r="I341" s="55"/>
      <c r="J341" s="6"/>
      <c r="K341" s="55"/>
      <c r="L341" s="6"/>
      <c r="M341" s="55"/>
      <c r="N341" s="6"/>
      <c r="O341" s="55"/>
      <c r="P341" s="6"/>
      <c r="Q341" s="55"/>
      <c r="R341" s="6"/>
      <c r="S341" s="55"/>
      <c r="T341" s="6"/>
      <c r="U341" s="55"/>
      <c r="V341" s="6"/>
      <c r="W341" s="55"/>
      <c r="X341" s="6"/>
      <c r="Y341" s="55"/>
      <c r="Z341" s="6"/>
      <c r="AA341" s="55"/>
      <c r="AB341" s="6"/>
      <c r="AC341" s="55"/>
    </row>
    <row r="342" spans="1:29" s="40" customFormat="1" ht="15.6">
      <c r="A342" s="58" t="s">
        <v>1166</v>
      </c>
      <c r="B342" s="38"/>
      <c r="C342" s="38"/>
      <c r="D342" s="8" t="s">
        <v>1</v>
      </c>
      <c r="E342" s="59">
        <v>1305</v>
      </c>
      <c r="F342" s="6"/>
      <c r="G342" s="55"/>
      <c r="H342" s="6"/>
      <c r="I342" s="55"/>
      <c r="J342" s="6"/>
      <c r="K342" s="55"/>
      <c r="L342" s="6"/>
      <c r="M342" s="55"/>
      <c r="N342" s="6"/>
      <c r="O342" s="55"/>
      <c r="P342" s="6"/>
      <c r="Q342" s="55"/>
      <c r="R342" s="6"/>
      <c r="S342" s="55"/>
      <c r="T342" s="6"/>
      <c r="U342" s="55"/>
      <c r="V342" s="6"/>
      <c r="W342" s="55"/>
      <c r="X342" s="6"/>
      <c r="Y342" s="55"/>
      <c r="Z342" s="6"/>
      <c r="AA342" s="55"/>
      <c r="AB342" s="6"/>
      <c r="AC342" s="55"/>
    </row>
    <row r="343" spans="1:29" s="40" customFormat="1" ht="15.6">
      <c r="A343" s="58" t="s">
        <v>1266</v>
      </c>
      <c r="B343" s="38"/>
      <c r="C343" s="38"/>
      <c r="D343" s="8" t="s">
        <v>1</v>
      </c>
      <c r="E343" s="59">
        <v>1362.3294638902648</v>
      </c>
      <c r="F343" s="6"/>
      <c r="G343" s="55"/>
      <c r="H343" s="6">
        <v>71</v>
      </c>
      <c r="I343" s="55">
        <f>((($H$2+2)*($H$2+4)*($H$2+2-2*H343))/(2*($H$2+2*H343)*($H$2+4*H343))+(($H$2+1)-H343+1))*$H$1</f>
        <v>38.801811607084488</v>
      </c>
      <c r="J343" s="6"/>
      <c r="K343" s="55"/>
      <c r="L343" s="6"/>
      <c r="M343" s="55"/>
      <c r="N343" s="6"/>
      <c r="O343" s="55"/>
      <c r="P343" s="6"/>
      <c r="Q343" s="55"/>
      <c r="R343" s="6"/>
      <c r="S343" s="55"/>
      <c r="T343" s="6"/>
      <c r="U343" s="55"/>
      <c r="V343" s="6"/>
      <c r="W343" s="55"/>
      <c r="X343" s="6"/>
      <c r="Y343" s="55"/>
      <c r="Z343" s="6"/>
      <c r="AA343" s="55"/>
      <c r="AB343" s="6"/>
      <c r="AC343" s="55"/>
    </row>
    <row r="344" spans="1:29" s="40" customFormat="1" ht="15.6">
      <c r="A344" s="58" t="s">
        <v>1271</v>
      </c>
      <c r="B344" s="38"/>
      <c r="C344" s="38"/>
      <c r="D344" s="8"/>
      <c r="E344" s="59">
        <v>1362.9966678275634</v>
      </c>
      <c r="F344" s="6"/>
      <c r="G344" s="55"/>
      <c r="H344" s="6">
        <v>68</v>
      </c>
      <c r="I344" s="55">
        <f>((($H$2+2)*($H$2+4)*($H$2+2-2*H344))/(2*($H$2+2*H344)*($H$2+4*H344))+(($H$2+1)-H344+1))*$H$1</f>
        <v>40.339515725816049</v>
      </c>
      <c r="J344" s="6"/>
      <c r="K344" s="55"/>
      <c r="L344" s="6"/>
      <c r="M344" s="55"/>
      <c r="N344" s="6"/>
      <c r="O344" s="55"/>
      <c r="P344" s="6"/>
      <c r="Q344" s="55"/>
      <c r="R344" s="6"/>
      <c r="S344" s="55"/>
      <c r="T344" s="6"/>
      <c r="U344" s="55"/>
      <c r="V344" s="6"/>
      <c r="W344" s="55"/>
      <c r="X344" s="6"/>
      <c r="Y344" s="55"/>
      <c r="Z344" s="6"/>
      <c r="AA344" s="55"/>
      <c r="AB344" s="6"/>
      <c r="AC344" s="55"/>
    </row>
    <row r="345" spans="1:29" s="40" customFormat="1" ht="15.6">
      <c r="A345" s="58" t="s">
        <v>967</v>
      </c>
      <c r="B345" s="38"/>
      <c r="C345" s="38"/>
      <c r="D345" s="8" t="s">
        <v>672</v>
      </c>
      <c r="E345" s="59">
        <v>1182.7018379964081</v>
      </c>
      <c r="F345" s="6"/>
      <c r="G345" s="55"/>
      <c r="H345" s="6"/>
      <c r="I345" s="55"/>
      <c r="J345" s="6"/>
      <c r="K345" s="55"/>
      <c r="L345" s="6"/>
      <c r="M345" s="55"/>
      <c r="N345" s="6"/>
      <c r="O345" s="55"/>
      <c r="P345" s="6"/>
      <c r="Q345" s="55"/>
      <c r="R345" s="6"/>
      <c r="S345" s="55"/>
      <c r="T345" s="6"/>
      <c r="U345" s="55"/>
      <c r="V345" s="6"/>
      <c r="W345" s="55"/>
      <c r="X345" s="6"/>
      <c r="Y345" s="55"/>
      <c r="Z345" s="6"/>
      <c r="AA345" s="55"/>
      <c r="AB345" s="6"/>
      <c r="AC345" s="55"/>
    </row>
    <row r="346" spans="1:29" s="40" customFormat="1" ht="15.6">
      <c r="A346" s="58" t="s">
        <v>1182</v>
      </c>
      <c r="B346" s="38"/>
      <c r="C346" s="38"/>
      <c r="D346" s="8" t="s">
        <v>780</v>
      </c>
      <c r="E346" s="59">
        <v>1172.8775746896113</v>
      </c>
      <c r="F346" s="6"/>
      <c r="G346" s="55"/>
      <c r="H346" s="6"/>
      <c r="I346" s="55"/>
      <c r="J346" s="6"/>
      <c r="K346" s="55"/>
      <c r="L346" s="6"/>
      <c r="M346" s="55"/>
      <c r="N346" s="6"/>
      <c r="O346" s="55"/>
      <c r="P346" s="6"/>
      <c r="Q346" s="55"/>
      <c r="R346" s="6"/>
      <c r="S346" s="55"/>
      <c r="T346" s="6"/>
      <c r="U346" s="55"/>
      <c r="V346" s="6"/>
      <c r="W346" s="55"/>
      <c r="X346" s="6"/>
      <c r="Y346" s="55"/>
      <c r="Z346" s="6"/>
      <c r="AA346" s="55"/>
      <c r="AB346" s="6"/>
      <c r="AC346" s="55"/>
    </row>
    <row r="347" spans="1:29" s="40" customFormat="1" ht="15.6">
      <c r="A347" s="58" t="s">
        <v>927</v>
      </c>
      <c r="B347" s="38"/>
      <c r="C347" s="38"/>
      <c r="D347" s="8" t="s">
        <v>360</v>
      </c>
      <c r="E347" s="59">
        <v>1222.4685371561354</v>
      </c>
      <c r="F347" s="6"/>
      <c r="G347" s="55"/>
      <c r="H347" s="6"/>
      <c r="I347" s="55"/>
      <c r="J347" s="6"/>
      <c r="K347" s="55"/>
      <c r="L347" s="6"/>
      <c r="M347" s="55"/>
      <c r="N347" s="6"/>
      <c r="O347" s="55"/>
      <c r="P347" s="6"/>
      <c r="Q347" s="55"/>
      <c r="R347" s="6"/>
      <c r="S347" s="55"/>
      <c r="T347" s="6"/>
      <c r="U347" s="55"/>
      <c r="V347" s="6"/>
      <c r="W347" s="55"/>
      <c r="X347" s="6"/>
      <c r="Y347" s="55"/>
      <c r="Z347" s="6"/>
      <c r="AA347" s="55"/>
      <c r="AB347" s="6"/>
      <c r="AC347" s="55"/>
    </row>
    <row r="348" spans="1:29" s="40" customFormat="1" ht="15.6">
      <c r="A348" s="58" t="s">
        <v>970</v>
      </c>
      <c r="B348" s="38"/>
      <c r="C348" s="38"/>
      <c r="D348" s="8" t="s">
        <v>3</v>
      </c>
      <c r="E348" s="59">
        <v>1432.505189012352</v>
      </c>
      <c r="F348" s="6"/>
      <c r="G348" s="55"/>
      <c r="H348" s="6"/>
      <c r="I348" s="55"/>
      <c r="J348" s="6"/>
      <c r="K348" s="55"/>
      <c r="L348" s="6"/>
      <c r="M348" s="55"/>
      <c r="N348" s="6"/>
      <c r="O348" s="55"/>
      <c r="P348" s="6"/>
      <c r="Q348" s="55"/>
      <c r="R348" s="6"/>
      <c r="S348" s="55"/>
      <c r="T348" s="6"/>
      <c r="U348" s="55"/>
      <c r="V348" s="6"/>
      <c r="W348" s="55"/>
      <c r="X348" s="6"/>
      <c r="Y348" s="55"/>
      <c r="Z348" s="6"/>
      <c r="AA348" s="55"/>
      <c r="AB348" s="6"/>
      <c r="AC348" s="55"/>
    </row>
    <row r="349" spans="1:29" s="40" customFormat="1" ht="15.6">
      <c r="A349" s="58" t="s">
        <v>1144</v>
      </c>
      <c r="B349" s="38"/>
      <c r="C349" s="38">
        <v>1</v>
      </c>
      <c r="D349" s="8" t="s">
        <v>3</v>
      </c>
      <c r="E349" s="59">
        <v>1645.8421855371919</v>
      </c>
      <c r="F349" s="6"/>
      <c r="G349" s="55"/>
      <c r="H349" s="6"/>
      <c r="I349" s="55"/>
      <c r="J349" s="6"/>
      <c r="K349" s="55"/>
      <c r="L349" s="6"/>
      <c r="M349" s="55"/>
      <c r="N349" s="6"/>
      <c r="O349" s="55"/>
      <c r="P349" s="6"/>
      <c r="Q349" s="55"/>
      <c r="R349" s="6"/>
      <c r="S349" s="55"/>
      <c r="T349" s="6"/>
      <c r="U349" s="55"/>
      <c r="V349" s="6"/>
      <c r="W349" s="55"/>
      <c r="X349" s="6"/>
      <c r="Y349" s="55"/>
      <c r="Z349" s="6"/>
      <c r="AA349" s="55"/>
      <c r="AB349" s="6"/>
      <c r="AC349" s="55"/>
    </row>
    <row r="350" spans="1:29" s="40" customFormat="1" ht="15.6">
      <c r="A350" s="14" t="s">
        <v>1167</v>
      </c>
      <c r="B350" s="38"/>
      <c r="C350" s="38"/>
      <c r="D350" s="8" t="s">
        <v>1</v>
      </c>
      <c r="E350" s="59">
        <v>1372.9565378593363</v>
      </c>
      <c r="F350" s="6"/>
      <c r="G350" s="55"/>
      <c r="H350" s="6"/>
      <c r="I350" s="55"/>
      <c r="J350" s="6"/>
      <c r="K350" s="55"/>
      <c r="L350" s="6"/>
      <c r="M350" s="55"/>
      <c r="N350" s="6"/>
      <c r="O350" s="55"/>
      <c r="P350" s="6"/>
      <c r="Q350" s="55"/>
      <c r="R350" s="6"/>
      <c r="S350" s="55"/>
      <c r="T350" s="6"/>
      <c r="U350" s="55"/>
      <c r="V350" s="6"/>
      <c r="W350" s="55"/>
      <c r="X350" s="6"/>
      <c r="Y350" s="55"/>
      <c r="Z350" s="6"/>
      <c r="AA350" s="55"/>
      <c r="AB350" s="6"/>
      <c r="AC350" s="55"/>
    </row>
    <row r="351" spans="1:29" s="40" customFormat="1" ht="15.6">
      <c r="A351" s="58" t="s">
        <v>20</v>
      </c>
      <c r="B351" s="38"/>
      <c r="C351" s="38">
        <v>1</v>
      </c>
      <c r="D351" s="8" t="s">
        <v>3</v>
      </c>
      <c r="E351" s="59">
        <v>1800</v>
      </c>
      <c r="F351" s="6"/>
      <c r="G351" s="55"/>
      <c r="H351" s="6"/>
      <c r="I351" s="55"/>
      <c r="J351" s="6"/>
      <c r="K351" s="55"/>
      <c r="L351" s="6"/>
      <c r="M351" s="55"/>
      <c r="N351" s="6"/>
      <c r="O351" s="55"/>
      <c r="P351" s="6"/>
      <c r="Q351" s="55"/>
      <c r="R351" s="6"/>
      <c r="S351" s="55"/>
      <c r="T351" s="6"/>
      <c r="U351" s="55"/>
      <c r="V351" s="6"/>
      <c r="W351" s="55"/>
      <c r="X351" s="6"/>
      <c r="Y351" s="55"/>
      <c r="Z351" s="6"/>
      <c r="AA351" s="55"/>
      <c r="AB351" s="6"/>
      <c r="AC351" s="55"/>
    </row>
    <row r="352" spans="1:29" s="40" customFormat="1" ht="15.6">
      <c r="A352" s="58" t="s">
        <v>686</v>
      </c>
      <c r="B352" s="38" t="s">
        <v>105</v>
      </c>
      <c r="C352" s="38" t="s">
        <v>35</v>
      </c>
      <c r="D352" s="8" t="s">
        <v>1</v>
      </c>
      <c r="E352" s="59">
        <v>1721.9388750842686</v>
      </c>
      <c r="F352" s="6"/>
      <c r="G352" s="55"/>
      <c r="H352" s="6">
        <v>9</v>
      </c>
      <c r="I352" s="55">
        <f>((($H$2+2)*($H$2+4)*($H$2+2-2*H352))/(2*($H$2+2*H352)*($H$2+4*H352))+(($H$2+1)-H352+1))*$H$1</f>
        <v>86.307449384024778</v>
      </c>
      <c r="J352" s="6"/>
      <c r="K352" s="55"/>
      <c r="L352" s="6"/>
      <c r="M352" s="55"/>
      <c r="N352" s="6"/>
      <c r="O352" s="55"/>
      <c r="P352" s="6"/>
      <c r="Q352" s="55"/>
      <c r="R352" s="6"/>
      <c r="S352" s="55"/>
      <c r="T352" s="6"/>
      <c r="U352" s="55"/>
      <c r="V352" s="6"/>
      <c r="W352" s="55"/>
      <c r="X352" s="6"/>
      <c r="Y352" s="55"/>
      <c r="Z352" s="6"/>
      <c r="AA352" s="55"/>
      <c r="AB352" s="6"/>
      <c r="AC352" s="55"/>
    </row>
    <row r="353" spans="1:29" s="40" customFormat="1" ht="15.6">
      <c r="A353" s="58" t="s">
        <v>1208</v>
      </c>
      <c r="B353" s="38"/>
      <c r="C353" s="38"/>
      <c r="D353" s="8" t="s">
        <v>780</v>
      </c>
      <c r="E353" s="59">
        <v>1262.6670121769771</v>
      </c>
      <c r="F353" s="6"/>
      <c r="G353" s="55"/>
      <c r="H353" s="6"/>
      <c r="I353" s="55"/>
      <c r="J353" s="6"/>
      <c r="K353" s="55"/>
      <c r="L353" s="6"/>
      <c r="M353" s="55"/>
      <c r="N353" s="6"/>
      <c r="O353" s="55"/>
      <c r="P353" s="6"/>
      <c r="Q353" s="55"/>
      <c r="R353" s="6"/>
      <c r="S353" s="55"/>
      <c r="T353" s="6"/>
      <c r="U353" s="55"/>
      <c r="V353" s="6"/>
      <c r="W353" s="55"/>
      <c r="X353" s="6"/>
      <c r="Y353" s="55"/>
      <c r="Z353" s="6"/>
      <c r="AA353" s="55"/>
      <c r="AB353" s="6"/>
      <c r="AC353" s="55"/>
    </row>
    <row r="354" spans="1:29" s="40" customFormat="1" ht="15.6">
      <c r="A354" s="58" t="s">
        <v>563</v>
      </c>
      <c r="B354" s="38"/>
      <c r="C354" s="38"/>
      <c r="D354" s="8" t="s">
        <v>3</v>
      </c>
      <c r="E354" s="59">
        <v>1620.246269569268</v>
      </c>
      <c r="F354" s="6"/>
      <c r="G354" s="55"/>
      <c r="H354" s="6"/>
      <c r="I354" s="55"/>
      <c r="J354" s="6"/>
      <c r="K354" s="55"/>
      <c r="L354" s="6"/>
      <c r="M354" s="55"/>
      <c r="N354" s="6"/>
      <c r="O354" s="55"/>
      <c r="P354" s="6"/>
      <c r="Q354" s="55"/>
      <c r="R354" s="6"/>
      <c r="S354" s="55"/>
      <c r="T354" s="6"/>
      <c r="U354" s="55"/>
      <c r="V354" s="6"/>
      <c r="W354" s="55"/>
      <c r="X354" s="6"/>
      <c r="Y354" s="55"/>
      <c r="Z354" s="6"/>
      <c r="AA354" s="55"/>
      <c r="AB354" s="6"/>
      <c r="AC354" s="55"/>
    </row>
    <row r="355" spans="1:29" s="40" customFormat="1" ht="15.6">
      <c r="A355" s="58" t="s">
        <v>1272</v>
      </c>
      <c r="B355" s="38"/>
      <c r="C355" s="38"/>
      <c r="D355" s="8"/>
      <c r="E355" s="59">
        <v>1231.1330084150495</v>
      </c>
      <c r="F355" s="6"/>
      <c r="G355" s="55"/>
      <c r="H355" s="6">
        <v>137</v>
      </c>
      <c r="I355" s="55">
        <f>((($H$2+2)*($H$2+4)*($H$2+2-2*H355))/(2*($H$2+2*H355)*($H$2+4*H355))+(($H$2+1)-H355+1))*$H$1</f>
        <v>8.725848205264997</v>
      </c>
      <c r="J355" s="6"/>
      <c r="K355" s="55"/>
      <c r="L355" s="6"/>
      <c r="M355" s="55"/>
      <c r="N355" s="6"/>
      <c r="O355" s="55"/>
      <c r="P355" s="6"/>
      <c r="Q355" s="55"/>
      <c r="R355" s="6"/>
      <c r="S355" s="55"/>
      <c r="T355" s="6"/>
      <c r="U355" s="55"/>
      <c r="V355" s="6"/>
      <c r="W355" s="55"/>
      <c r="X355" s="6"/>
      <c r="Y355" s="55"/>
      <c r="Z355" s="6"/>
      <c r="AA355" s="55"/>
      <c r="AB355" s="6"/>
      <c r="AC355" s="55"/>
    </row>
    <row r="356" spans="1:29" s="40" customFormat="1" ht="15.6">
      <c r="A356" s="58" t="s">
        <v>587</v>
      </c>
      <c r="B356" s="38"/>
      <c r="C356" s="38"/>
      <c r="D356" s="8" t="s">
        <v>1</v>
      </c>
      <c r="E356" s="59">
        <v>1442.4723146201234</v>
      </c>
      <c r="F356" s="6"/>
      <c r="G356" s="55"/>
      <c r="H356" s="6"/>
      <c r="I356" s="55"/>
      <c r="J356" s="6"/>
      <c r="K356" s="55"/>
      <c r="L356" s="6"/>
      <c r="M356" s="55"/>
      <c r="N356" s="6"/>
      <c r="O356" s="55"/>
      <c r="P356" s="6"/>
      <c r="Q356" s="55"/>
      <c r="R356" s="6"/>
      <c r="S356" s="55"/>
      <c r="T356" s="6"/>
      <c r="U356" s="55"/>
      <c r="V356" s="6"/>
      <c r="W356" s="55"/>
      <c r="X356" s="6"/>
      <c r="Y356" s="55"/>
      <c r="Z356" s="6"/>
      <c r="AA356" s="55"/>
      <c r="AB356" s="6"/>
      <c r="AC356" s="55"/>
    </row>
    <row r="357" spans="1:29" s="40" customFormat="1" ht="15.6">
      <c r="A357" s="58" t="s">
        <v>893</v>
      </c>
      <c r="B357" s="38"/>
      <c r="C357" s="38"/>
      <c r="D357" s="8" t="s">
        <v>1</v>
      </c>
      <c r="E357" s="59">
        <v>1615.9254662243486</v>
      </c>
      <c r="F357" s="6"/>
      <c r="G357" s="55"/>
      <c r="H357" s="6"/>
      <c r="I357" s="55"/>
      <c r="J357" s="6"/>
      <c r="K357" s="55"/>
      <c r="L357" s="6"/>
      <c r="M357" s="55"/>
      <c r="N357" s="6"/>
      <c r="O357" s="55"/>
      <c r="P357" s="6"/>
      <c r="Q357" s="55"/>
      <c r="R357" s="6"/>
      <c r="S357" s="55"/>
      <c r="T357" s="6"/>
      <c r="U357" s="55"/>
      <c r="V357" s="6"/>
      <c r="W357" s="55"/>
      <c r="X357" s="6"/>
      <c r="Y357" s="55"/>
      <c r="Z357" s="6"/>
      <c r="AA357" s="55"/>
      <c r="AB357" s="6"/>
      <c r="AC357" s="55"/>
    </row>
    <row r="358" spans="1:29" s="40" customFormat="1" ht="15.6">
      <c r="A358" s="58" t="s">
        <v>90</v>
      </c>
      <c r="B358" s="38"/>
      <c r="C358" s="38">
        <v>1</v>
      </c>
      <c r="D358" s="8" t="s">
        <v>33</v>
      </c>
      <c r="E358" s="59">
        <v>1820.4146944524073</v>
      </c>
      <c r="F358" s="6"/>
      <c r="G358" s="55"/>
      <c r="H358" s="6"/>
      <c r="I358" s="55"/>
      <c r="J358" s="6"/>
      <c r="K358" s="55"/>
      <c r="L358" s="6"/>
      <c r="M358" s="55"/>
      <c r="N358" s="6"/>
      <c r="O358" s="55"/>
      <c r="P358" s="6"/>
      <c r="Q358" s="55"/>
      <c r="R358" s="6"/>
      <c r="S358" s="55"/>
      <c r="T358" s="6"/>
      <c r="U358" s="55"/>
      <c r="V358" s="6"/>
      <c r="W358" s="55"/>
      <c r="X358" s="6"/>
      <c r="Y358" s="55"/>
      <c r="Z358" s="6"/>
      <c r="AA358" s="55"/>
      <c r="AB358" s="6"/>
      <c r="AC358" s="55"/>
    </row>
    <row r="359" spans="1:29" s="40" customFormat="1" ht="15.6">
      <c r="A359" s="58" t="s">
        <v>200</v>
      </c>
      <c r="B359" s="38"/>
      <c r="C359" s="38">
        <v>1</v>
      </c>
      <c r="D359" s="8" t="s">
        <v>3</v>
      </c>
      <c r="E359" s="59">
        <v>1691</v>
      </c>
      <c r="F359" s="6"/>
      <c r="G359" s="55"/>
      <c r="H359" s="6"/>
      <c r="I359" s="55"/>
      <c r="J359" s="6"/>
      <c r="K359" s="55"/>
      <c r="L359" s="6"/>
      <c r="M359" s="55"/>
      <c r="N359" s="6"/>
      <c r="O359" s="55"/>
      <c r="P359" s="6"/>
      <c r="Q359" s="55"/>
      <c r="R359" s="6"/>
      <c r="S359" s="55"/>
      <c r="T359" s="6"/>
      <c r="U359" s="55"/>
      <c r="V359" s="6"/>
      <c r="W359" s="55"/>
      <c r="X359" s="6"/>
      <c r="Y359" s="55"/>
      <c r="Z359" s="6"/>
      <c r="AA359" s="55"/>
      <c r="AB359" s="6"/>
      <c r="AC359" s="55"/>
    </row>
    <row r="360" spans="1:29" s="40" customFormat="1" ht="15.6">
      <c r="A360" s="58" t="s">
        <v>858</v>
      </c>
      <c r="B360" s="38"/>
      <c r="C360" s="38"/>
      <c r="D360" s="8" t="s">
        <v>3</v>
      </c>
      <c r="E360" s="59">
        <v>1261.4329689581571</v>
      </c>
      <c r="F360" s="6"/>
      <c r="G360" s="55"/>
      <c r="H360" s="6"/>
      <c r="I360" s="55"/>
      <c r="J360" s="6"/>
      <c r="K360" s="55"/>
      <c r="L360" s="6"/>
      <c r="M360" s="55"/>
      <c r="N360" s="6"/>
      <c r="O360" s="55"/>
      <c r="P360" s="6"/>
      <c r="Q360" s="55"/>
      <c r="R360" s="6"/>
      <c r="S360" s="55"/>
      <c r="T360" s="6"/>
      <c r="U360" s="55"/>
      <c r="V360" s="6"/>
      <c r="W360" s="55"/>
      <c r="X360" s="6"/>
      <c r="Y360" s="55"/>
      <c r="Z360" s="6"/>
      <c r="AA360" s="55"/>
      <c r="AB360" s="6"/>
      <c r="AC360" s="55"/>
    </row>
    <row r="361" spans="1:29" s="40" customFormat="1" ht="15.6">
      <c r="A361" s="58" t="s">
        <v>512</v>
      </c>
      <c r="B361" s="38"/>
      <c r="C361" s="38"/>
      <c r="D361" s="8" t="s">
        <v>3</v>
      </c>
      <c r="E361" s="59">
        <v>1263.9142662239153</v>
      </c>
      <c r="F361" s="6"/>
      <c r="G361" s="55"/>
      <c r="H361" s="6"/>
      <c r="I361" s="55"/>
      <c r="J361" s="6"/>
      <c r="K361" s="55"/>
      <c r="L361" s="6"/>
      <c r="M361" s="55"/>
      <c r="N361" s="6"/>
      <c r="O361" s="55"/>
      <c r="P361" s="6"/>
      <c r="Q361" s="55"/>
      <c r="R361" s="6"/>
      <c r="S361" s="55"/>
      <c r="T361" s="6"/>
      <c r="U361" s="55"/>
      <c r="V361" s="6"/>
      <c r="W361" s="55"/>
      <c r="X361" s="6"/>
      <c r="Y361" s="55"/>
      <c r="Z361" s="6"/>
      <c r="AA361" s="55"/>
      <c r="AB361" s="6"/>
      <c r="AC361" s="55"/>
    </row>
    <row r="362" spans="1:29" s="40" customFormat="1" ht="15.6">
      <c r="A362" s="58" t="s">
        <v>598</v>
      </c>
      <c r="B362" s="38"/>
      <c r="C362" s="38"/>
      <c r="D362" s="8" t="s">
        <v>11</v>
      </c>
      <c r="E362" s="59">
        <v>1322.7912421948322</v>
      </c>
      <c r="F362" s="6"/>
      <c r="G362" s="55"/>
      <c r="H362" s="6"/>
      <c r="I362" s="55"/>
      <c r="J362" s="6"/>
      <c r="K362" s="55"/>
      <c r="L362" s="6"/>
      <c r="M362" s="55"/>
      <c r="N362" s="6"/>
      <c r="O362" s="55"/>
      <c r="P362" s="6"/>
      <c r="Q362" s="55"/>
      <c r="R362" s="6"/>
      <c r="S362" s="55"/>
      <c r="T362" s="6"/>
      <c r="U362" s="55"/>
      <c r="V362" s="6"/>
      <c r="W362" s="55"/>
      <c r="X362" s="6"/>
      <c r="Y362" s="55"/>
      <c r="Z362" s="6"/>
      <c r="AA362" s="55"/>
      <c r="AB362" s="6"/>
      <c r="AC362" s="55"/>
    </row>
    <row r="363" spans="1:29" s="40" customFormat="1" ht="15.6">
      <c r="A363" s="58" t="s">
        <v>187</v>
      </c>
      <c r="B363" s="38"/>
      <c r="C363" s="38" t="s">
        <v>35</v>
      </c>
      <c r="D363" s="8" t="s">
        <v>26</v>
      </c>
      <c r="E363" s="59">
        <v>1900</v>
      </c>
      <c r="F363" s="6"/>
      <c r="G363" s="55"/>
      <c r="H363" s="6"/>
      <c r="I363" s="55"/>
      <c r="J363" s="6"/>
      <c r="K363" s="55"/>
      <c r="L363" s="6"/>
      <c r="M363" s="55"/>
      <c r="N363" s="6"/>
      <c r="O363" s="55"/>
      <c r="P363" s="6"/>
      <c r="Q363" s="55"/>
      <c r="R363" s="6"/>
      <c r="S363" s="55"/>
      <c r="T363" s="6"/>
      <c r="U363" s="55"/>
      <c r="V363" s="6"/>
      <c r="W363" s="55"/>
      <c r="X363" s="6"/>
      <c r="Y363" s="55"/>
      <c r="Z363" s="6"/>
      <c r="AA363" s="55"/>
      <c r="AB363" s="6"/>
      <c r="AC363" s="55"/>
    </row>
    <row r="364" spans="1:29" s="40" customFormat="1" ht="15.6">
      <c r="A364" s="58" t="s">
        <v>1128</v>
      </c>
      <c r="B364" s="38"/>
      <c r="C364" s="38"/>
      <c r="D364" s="8" t="s">
        <v>1</v>
      </c>
      <c r="E364" s="59">
        <v>1305.5820628676106</v>
      </c>
      <c r="F364" s="6"/>
      <c r="G364" s="55"/>
      <c r="H364" s="6">
        <v>120</v>
      </c>
      <c r="I364" s="55">
        <f>((($H$2+2)*($H$2+4)*($H$2+2-2*H364))/(2*($H$2+2*H364)*($H$2+4*H364))+(($H$2+1)-H364+1))*$H$1</f>
        <v>16.070773257441338</v>
      </c>
      <c r="J364" s="6"/>
      <c r="K364" s="55"/>
      <c r="L364" s="6"/>
      <c r="M364" s="55"/>
      <c r="N364" s="6"/>
      <c r="O364" s="55"/>
      <c r="P364" s="6"/>
      <c r="Q364" s="55"/>
      <c r="R364" s="6"/>
      <c r="S364" s="55"/>
      <c r="T364" s="6"/>
      <c r="U364" s="55"/>
      <c r="V364" s="6"/>
      <c r="W364" s="55"/>
      <c r="X364" s="6"/>
      <c r="Y364" s="55"/>
      <c r="Z364" s="6"/>
      <c r="AA364" s="55"/>
      <c r="AB364" s="6"/>
      <c r="AC364" s="55"/>
    </row>
    <row r="365" spans="1:29" s="40" customFormat="1" ht="15.6">
      <c r="A365" s="58" t="s">
        <v>1005</v>
      </c>
      <c r="B365" s="38"/>
      <c r="C365" s="38"/>
      <c r="D365" s="8" t="s">
        <v>1</v>
      </c>
      <c r="E365" s="59">
        <v>1570.7274659446343</v>
      </c>
      <c r="F365" s="6"/>
      <c r="G365" s="55"/>
      <c r="H365" s="6">
        <v>3</v>
      </c>
      <c r="I365" s="55">
        <f>((($H$2+2)*($H$2+4)*($H$2+2-2*H365))/(2*($H$2+2*H365)*($H$2+4*H365))+(($H$2+1)-H365+1))*$H$1</f>
        <v>96.114082543452511</v>
      </c>
      <c r="J365" s="6"/>
      <c r="K365" s="55"/>
      <c r="L365" s="6"/>
      <c r="M365" s="55"/>
      <c r="N365" s="6"/>
      <c r="O365" s="55"/>
      <c r="P365" s="6"/>
      <c r="Q365" s="55"/>
      <c r="R365" s="6"/>
      <c r="S365" s="55"/>
      <c r="T365" s="6"/>
      <c r="U365" s="55"/>
      <c r="V365" s="6"/>
      <c r="W365" s="55"/>
      <c r="X365" s="6"/>
      <c r="Y365" s="55"/>
      <c r="Z365" s="6"/>
      <c r="AA365" s="55"/>
      <c r="AB365" s="6"/>
      <c r="AC365" s="55"/>
    </row>
    <row r="366" spans="1:29" s="40" customFormat="1" ht="15.6">
      <c r="A366" s="58" t="s">
        <v>1006</v>
      </c>
      <c r="B366" s="38"/>
      <c r="C366" s="38"/>
      <c r="D366" s="8" t="s">
        <v>1</v>
      </c>
      <c r="E366" s="59">
        <v>1259.1318080718299</v>
      </c>
      <c r="F366" s="6"/>
      <c r="G366" s="55"/>
      <c r="H366" s="6"/>
      <c r="I366" s="55"/>
      <c r="J366" s="6"/>
      <c r="K366" s="55"/>
      <c r="L366" s="6"/>
      <c r="M366" s="55"/>
      <c r="N366" s="6"/>
      <c r="O366" s="55"/>
      <c r="P366" s="6"/>
      <c r="Q366" s="55"/>
      <c r="R366" s="6"/>
      <c r="S366" s="55"/>
      <c r="T366" s="6"/>
      <c r="U366" s="55"/>
      <c r="V366" s="6"/>
      <c r="W366" s="55"/>
      <c r="X366" s="6"/>
      <c r="Y366" s="55"/>
      <c r="Z366" s="6"/>
      <c r="AA366" s="55"/>
      <c r="AB366" s="6"/>
      <c r="AC366" s="55"/>
    </row>
    <row r="367" spans="1:29" s="40" customFormat="1" ht="15.6">
      <c r="A367" s="58" t="s">
        <v>724</v>
      </c>
      <c r="B367" s="38"/>
      <c r="C367" s="38">
        <v>1</v>
      </c>
      <c r="D367" s="8" t="s">
        <v>1</v>
      </c>
      <c r="E367" s="59">
        <v>1680.4396778103576</v>
      </c>
      <c r="F367" s="6"/>
      <c r="G367" s="55"/>
      <c r="H367" s="6"/>
      <c r="I367" s="55"/>
      <c r="J367" s="6"/>
      <c r="K367" s="55"/>
      <c r="L367" s="6"/>
      <c r="M367" s="55"/>
      <c r="N367" s="6"/>
      <c r="O367" s="55"/>
      <c r="P367" s="6"/>
      <c r="Q367" s="55"/>
      <c r="R367" s="6"/>
      <c r="S367" s="55"/>
      <c r="T367" s="6"/>
      <c r="U367" s="55"/>
      <c r="V367" s="6"/>
      <c r="W367" s="55"/>
      <c r="X367" s="6"/>
      <c r="Y367" s="55"/>
      <c r="Z367" s="6"/>
      <c r="AA367" s="55"/>
      <c r="AB367" s="6"/>
      <c r="AC367" s="55"/>
    </row>
    <row r="368" spans="1:29" s="40" customFormat="1" ht="15.6">
      <c r="A368" s="58" t="s">
        <v>938</v>
      </c>
      <c r="B368" s="38"/>
      <c r="C368" s="38"/>
      <c r="D368" s="8" t="s">
        <v>1</v>
      </c>
      <c r="E368" s="59">
        <v>1454.4919326341676</v>
      </c>
      <c r="F368" s="6"/>
      <c r="G368" s="55"/>
      <c r="H368" s="6">
        <v>84</v>
      </c>
      <c r="I368" s="55">
        <f>((($H$2+2)*($H$2+4)*($H$2+2-2*H368))/(2*($H$2+2*H368)*($H$2+4*H368))+(($H$2+1)-H368+1))*$H$1</f>
        <v>32.407750170373291</v>
      </c>
      <c r="J368" s="6"/>
      <c r="K368" s="55"/>
      <c r="L368" s="6"/>
      <c r="M368" s="55"/>
      <c r="N368" s="6"/>
      <c r="O368" s="55"/>
      <c r="P368" s="6"/>
      <c r="Q368" s="55"/>
      <c r="R368" s="6"/>
      <c r="S368" s="55"/>
      <c r="T368" s="6"/>
      <c r="U368" s="55"/>
      <c r="V368" s="6"/>
      <c r="W368" s="55"/>
      <c r="X368" s="6"/>
      <c r="Y368" s="55"/>
      <c r="Z368" s="6"/>
      <c r="AA368" s="55"/>
      <c r="AB368" s="6"/>
      <c r="AC368" s="55"/>
    </row>
    <row r="369" spans="1:29" s="40" customFormat="1" ht="15.6">
      <c r="A369" s="58" t="s">
        <v>103</v>
      </c>
      <c r="B369" s="38" t="s">
        <v>194</v>
      </c>
      <c r="C369" s="38" t="s">
        <v>35</v>
      </c>
      <c r="D369" s="8" t="s">
        <v>1</v>
      </c>
      <c r="E369" s="59">
        <v>1735.6591029108999</v>
      </c>
      <c r="F369" s="6"/>
      <c r="G369" s="55"/>
      <c r="H369" s="6">
        <v>8</v>
      </c>
      <c r="I369" s="55">
        <f>((($H$2+2)*($H$2+4)*($H$2+2-2*H369))/(2*($H$2+2*H369)*($H$2+4*H369))+(($H$2+1)-H369+1))*$H$1</f>
        <v>87.780060278541541</v>
      </c>
      <c r="J369" s="6"/>
      <c r="K369" s="55"/>
      <c r="L369" s="6"/>
      <c r="M369" s="55"/>
      <c r="N369" s="6"/>
      <c r="O369" s="55"/>
      <c r="P369" s="6"/>
      <c r="Q369" s="55"/>
      <c r="R369" s="6"/>
      <c r="S369" s="55"/>
      <c r="T369" s="6"/>
      <c r="U369" s="55"/>
      <c r="V369" s="6"/>
      <c r="W369" s="55"/>
      <c r="X369" s="6"/>
      <c r="Y369" s="55"/>
      <c r="Z369" s="6"/>
      <c r="AA369" s="55"/>
      <c r="AB369" s="6"/>
      <c r="AC369" s="55"/>
    </row>
    <row r="370" spans="1:29" s="40" customFormat="1" ht="15.6">
      <c r="A370" s="58" t="s">
        <v>62</v>
      </c>
      <c r="B370" s="38"/>
      <c r="C370" s="38">
        <v>2</v>
      </c>
      <c r="D370" s="8" t="s">
        <v>1</v>
      </c>
      <c r="E370" s="59">
        <v>1584.5564709651396</v>
      </c>
      <c r="F370" s="6"/>
      <c r="G370" s="55"/>
      <c r="H370" s="6"/>
      <c r="I370" s="55"/>
      <c r="J370" s="6"/>
      <c r="K370" s="55"/>
      <c r="L370" s="6"/>
      <c r="M370" s="55"/>
      <c r="N370" s="6"/>
      <c r="O370" s="55"/>
      <c r="P370" s="6"/>
      <c r="Q370" s="55"/>
      <c r="R370" s="6"/>
      <c r="S370" s="55"/>
      <c r="T370" s="6"/>
      <c r="U370" s="55"/>
      <c r="V370" s="6"/>
      <c r="W370" s="55"/>
      <c r="X370" s="6"/>
      <c r="Y370" s="55"/>
      <c r="Z370" s="6"/>
      <c r="AA370" s="55"/>
      <c r="AB370" s="6"/>
      <c r="AC370" s="55"/>
    </row>
    <row r="371" spans="1:29" s="40" customFormat="1" ht="15.6">
      <c r="A371" s="58" t="s">
        <v>465</v>
      </c>
      <c r="B371" s="38"/>
      <c r="C371" s="38"/>
      <c r="D371" s="8" t="s">
        <v>360</v>
      </c>
      <c r="E371" s="59">
        <v>1231.2323986738559</v>
      </c>
      <c r="F371" s="6"/>
      <c r="G371" s="55"/>
      <c r="H371" s="6"/>
      <c r="I371" s="55"/>
      <c r="J371" s="6"/>
      <c r="K371" s="55"/>
      <c r="L371" s="6"/>
      <c r="M371" s="55"/>
      <c r="N371" s="6"/>
      <c r="O371" s="55"/>
      <c r="P371" s="6"/>
      <c r="Q371" s="55"/>
      <c r="R371" s="6"/>
      <c r="S371" s="55"/>
      <c r="T371" s="6"/>
      <c r="U371" s="55"/>
      <c r="V371" s="6"/>
      <c r="W371" s="55"/>
      <c r="X371" s="6"/>
      <c r="Y371" s="55"/>
      <c r="Z371" s="6"/>
      <c r="AA371" s="55"/>
      <c r="AB371" s="6"/>
      <c r="AC371" s="55"/>
    </row>
    <row r="372" spans="1:29" s="40" customFormat="1" ht="15.6">
      <c r="A372" s="58" t="s">
        <v>516</v>
      </c>
      <c r="B372" s="38"/>
      <c r="C372" s="38"/>
      <c r="D372" s="8" t="s">
        <v>3</v>
      </c>
      <c r="E372" s="59">
        <v>1449</v>
      </c>
      <c r="F372" s="6"/>
      <c r="G372" s="55"/>
      <c r="H372" s="6"/>
      <c r="I372" s="55"/>
      <c r="J372" s="6"/>
      <c r="K372" s="55"/>
      <c r="L372" s="6"/>
      <c r="M372" s="55"/>
      <c r="N372" s="6"/>
      <c r="O372" s="55"/>
      <c r="P372" s="6"/>
      <c r="Q372" s="55"/>
      <c r="R372" s="6"/>
      <c r="S372" s="55"/>
      <c r="T372" s="6"/>
      <c r="U372" s="55"/>
      <c r="V372" s="6"/>
      <c r="W372" s="55"/>
      <c r="X372" s="6"/>
      <c r="Y372" s="55"/>
      <c r="Z372" s="6"/>
      <c r="AA372" s="55"/>
      <c r="AB372" s="6"/>
      <c r="AC372" s="55"/>
    </row>
    <row r="373" spans="1:29" s="40" customFormat="1" ht="15.6">
      <c r="A373" s="58" t="s">
        <v>664</v>
      </c>
      <c r="B373" s="38"/>
      <c r="C373" s="38"/>
      <c r="D373" s="8" t="s">
        <v>33</v>
      </c>
      <c r="E373" s="59">
        <v>1356.5921586043478</v>
      </c>
      <c r="F373" s="6"/>
      <c r="G373" s="55"/>
      <c r="H373" s="6"/>
      <c r="I373" s="55"/>
      <c r="J373" s="6"/>
      <c r="K373" s="55"/>
      <c r="L373" s="6"/>
      <c r="M373" s="55"/>
      <c r="N373" s="6"/>
      <c r="O373" s="55"/>
      <c r="P373" s="6"/>
      <c r="Q373" s="55"/>
      <c r="R373" s="6"/>
      <c r="S373" s="55"/>
      <c r="T373" s="6"/>
      <c r="U373" s="55"/>
      <c r="V373" s="6"/>
      <c r="W373" s="55"/>
      <c r="X373" s="6"/>
      <c r="Y373" s="55"/>
      <c r="Z373" s="6"/>
      <c r="AA373" s="55"/>
      <c r="AB373" s="6"/>
      <c r="AC373" s="55"/>
    </row>
    <row r="374" spans="1:29" s="40" customFormat="1" ht="15.6">
      <c r="A374" s="58" t="s">
        <v>375</v>
      </c>
      <c r="B374" s="38"/>
      <c r="C374" s="38">
        <v>4</v>
      </c>
      <c r="D374" s="8" t="s">
        <v>15</v>
      </c>
      <c r="E374" s="59">
        <v>1251.8181818181818</v>
      </c>
      <c r="F374" s="6"/>
      <c r="G374" s="55"/>
      <c r="H374" s="6"/>
      <c r="I374" s="55"/>
      <c r="J374" s="6"/>
      <c r="K374" s="55"/>
      <c r="L374" s="6"/>
      <c r="M374" s="55"/>
      <c r="N374" s="6"/>
      <c r="O374" s="55"/>
      <c r="P374" s="6"/>
      <c r="Q374" s="55"/>
      <c r="R374" s="6"/>
      <c r="S374" s="55"/>
      <c r="T374" s="6"/>
      <c r="U374" s="55"/>
      <c r="V374" s="6"/>
      <c r="W374" s="55"/>
      <c r="X374" s="6"/>
      <c r="Y374" s="55"/>
      <c r="Z374" s="6"/>
      <c r="AA374" s="55"/>
      <c r="AB374" s="6"/>
      <c r="AC374" s="55"/>
    </row>
    <row r="375" spans="1:29" s="40" customFormat="1" ht="15.6">
      <c r="A375" s="58" t="s">
        <v>77</v>
      </c>
      <c r="B375" s="38"/>
      <c r="C375" s="38" t="s">
        <v>36</v>
      </c>
      <c r="D375" s="8" t="s">
        <v>1</v>
      </c>
      <c r="E375" s="59">
        <v>1900</v>
      </c>
      <c r="F375" s="6"/>
      <c r="G375" s="55"/>
      <c r="H375" s="6"/>
      <c r="I375" s="55"/>
      <c r="J375" s="6"/>
      <c r="K375" s="55"/>
      <c r="L375" s="6"/>
      <c r="M375" s="55"/>
      <c r="N375" s="6"/>
      <c r="O375" s="55"/>
      <c r="P375" s="6"/>
      <c r="Q375" s="55"/>
      <c r="R375" s="6"/>
      <c r="S375" s="55"/>
      <c r="T375" s="6"/>
      <c r="U375" s="55"/>
      <c r="V375" s="6"/>
      <c r="W375" s="55"/>
      <c r="X375" s="6"/>
      <c r="Y375" s="55"/>
      <c r="Z375" s="6"/>
      <c r="AA375" s="55"/>
      <c r="AB375" s="6"/>
      <c r="AC375" s="55"/>
    </row>
    <row r="376" spans="1:29" s="40" customFormat="1" ht="15.6">
      <c r="A376" s="58" t="s">
        <v>143</v>
      </c>
      <c r="B376" s="38"/>
      <c r="C376" s="38">
        <v>1</v>
      </c>
      <c r="D376" s="8" t="s">
        <v>3</v>
      </c>
      <c r="E376" s="59">
        <v>1271</v>
      </c>
      <c r="F376" s="6"/>
      <c r="G376" s="55"/>
      <c r="H376" s="6"/>
      <c r="I376" s="55"/>
      <c r="J376" s="6"/>
      <c r="K376" s="55"/>
      <c r="L376" s="6"/>
      <c r="M376" s="55"/>
      <c r="N376" s="6"/>
      <c r="O376" s="55"/>
      <c r="P376" s="6"/>
      <c r="Q376" s="55"/>
      <c r="R376" s="6"/>
      <c r="S376" s="55"/>
      <c r="T376" s="6"/>
      <c r="U376" s="55"/>
      <c r="V376" s="6"/>
      <c r="W376" s="55"/>
      <c r="X376" s="6"/>
      <c r="Y376" s="55"/>
      <c r="Z376" s="6"/>
      <c r="AA376" s="55"/>
      <c r="AB376" s="6"/>
      <c r="AC376" s="55"/>
    </row>
    <row r="377" spans="1:29" s="40" customFormat="1" ht="15.6">
      <c r="A377" s="58" t="s">
        <v>1253</v>
      </c>
      <c r="B377" s="38"/>
      <c r="C377" s="38"/>
      <c r="D377" s="8" t="s">
        <v>1</v>
      </c>
      <c r="E377" s="59">
        <v>1225.4844275741555</v>
      </c>
      <c r="F377" s="6"/>
      <c r="G377" s="55"/>
      <c r="H377" s="6">
        <v>141</v>
      </c>
      <c r="I377" s="55">
        <f>((($H$2+2)*($H$2+4)*($H$2+2-2*H377))/(2*($H$2+2*H377)*($H$2+4*H377))+(($H$2+1)-H377+1))*$H$1</f>
        <v>7.0175282608399083</v>
      </c>
      <c r="J377" s="6"/>
      <c r="K377" s="55"/>
      <c r="L377" s="6"/>
      <c r="M377" s="55"/>
      <c r="N377" s="6"/>
      <c r="O377" s="55"/>
      <c r="P377" s="6"/>
      <c r="Q377" s="55"/>
      <c r="R377" s="6"/>
      <c r="S377" s="55"/>
      <c r="T377" s="6"/>
      <c r="U377" s="55"/>
      <c r="V377" s="6"/>
      <c r="W377" s="55"/>
      <c r="X377" s="6"/>
      <c r="Y377" s="55"/>
      <c r="Z377" s="6"/>
      <c r="AA377" s="55"/>
      <c r="AB377" s="6"/>
      <c r="AC377" s="55"/>
    </row>
    <row r="378" spans="1:29" s="40" customFormat="1" ht="15.6">
      <c r="A378" s="58" t="s">
        <v>830</v>
      </c>
      <c r="B378" s="38"/>
      <c r="C378" s="38"/>
      <c r="D378" s="8" t="s">
        <v>34</v>
      </c>
      <c r="E378" s="59">
        <v>1280.1090456368122</v>
      </c>
      <c r="F378" s="6"/>
      <c r="G378" s="55"/>
      <c r="H378" s="6"/>
      <c r="I378" s="55"/>
      <c r="J378" s="6"/>
      <c r="K378" s="55"/>
      <c r="L378" s="6"/>
      <c r="M378" s="55"/>
      <c r="N378" s="6"/>
      <c r="O378" s="55"/>
      <c r="P378" s="6"/>
      <c r="Q378" s="55"/>
      <c r="R378" s="6"/>
      <c r="S378" s="55"/>
      <c r="T378" s="6"/>
      <c r="U378" s="55"/>
      <c r="V378" s="6"/>
      <c r="W378" s="55"/>
      <c r="X378" s="6"/>
      <c r="Y378" s="55"/>
      <c r="Z378" s="6"/>
      <c r="AA378" s="55"/>
      <c r="AB378" s="6"/>
      <c r="AC378" s="55"/>
    </row>
    <row r="379" spans="1:29" s="40" customFormat="1" ht="15.6">
      <c r="A379" s="58" t="s">
        <v>874</v>
      </c>
      <c r="B379" s="38"/>
      <c r="C379" s="38">
        <v>1</v>
      </c>
      <c r="D379" s="8" t="s">
        <v>1</v>
      </c>
      <c r="E379" s="59">
        <v>1758.7415853932848</v>
      </c>
      <c r="F379" s="6"/>
      <c r="G379" s="55"/>
      <c r="H379" s="6"/>
      <c r="I379" s="55"/>
      <c r="J379" s="6"/>
      <c r="K379" s="55"/>
      <c r="L379" s="6"/>
      <c r="M379" s="55"/>
      <c r="N379" s="6"/>
      <c r="O379" s="55"/>
      <c r="P379" s="6"/>
      <c r="Q379" s="55"/>
      <c r="R379" s="6"/>
      <c r="S379" s="55"/>
      <c r="T379" s="6"/>
      <c r="U379" s="55"/>
      <c r="V379" s="6"/>
      <c r="W379" s="55"/>
      <c r="X379" s="6"/>
      <c r="Y379" s="55"/>
      <c r="Z379" s="6"/>
      <c r="AA379" s="55"/>
      <c r="AB379" s="6"/>
      <c r="AC379" s="55"/>
    </row>
    <row r="380" spans="1:29" s="40" customFormat="1" ht="15.6">
      <c r="A380" s="58" t="s">
        <v>707</v>
      </c>
      <c r="B380" s="38"/>
      <c r="C380" s="38"/>
      <c r="D380" s="8" t="s">
        <v>3</v>
      </c>
      <c r="E380" s="59">
        <v>1269.7006385196321</v>
      </c>
      <c r="F380" s="6"/>
      <c r="G380" s="55"/>
      <c r="H380" s="6"/>
      <c r="I380" s="55"/>
      <c r="J380" s="6"/>
      <c r="K380" s="55"/>
      <c r="L380" s="6"/>
      <c r="M380" s="55"/>
      <c r="N380" s="6"/>
      <c r="O380" s="55"/>
      <c r="P380" s="6"/>
      <c r="Q380" s="55"/>
      <c r="R380" s="6"/>
      <c r="S380" s="55"/>
      <c r="T380" s="6"/>
      <c r="U380" s="55"/>
      <c r="V380" s="6"/>
      <c r="W380" s="55"/>
      <c r="X380" s="6"/>
      <c r="Y380" s="55"/>
      <c r="Z380" s="6"/>
      <c r="AA380" s="55"/>
      <c r="AB380" s="6"/>
      <c r="AC380" s="55"/>
    </row>
    <row r="381" spans="1:29" s="40" customFormat="1" ht="15.6">
      <c r="A381" s="58" t="s">
        <v>706</v>
      </c>
      <c r="B381" s="38"/>
      <c r="C381" s="38"/>
      <c r="D381" s="8" t="s">
        <v>3</v>
      </c>
      <c r="E381" s="59">
        <v>1353.8372511742293</v>
      </c>
      <c r="F381" s="6"/>
      <c r="G381" s="55"/>
      <c r="H381" s="6"/>
      <c r="I381" s="55"/>
      <c r="J381" s="6"/>
      <c r="K381" s="55"/>
      <c r="L381" s="6"/>
      <c r="M381" s="55"/>
      <c r="N381" s="6"/>
      <c r="O381" s="55"/>
      <c r="P381" s="6"/>
      <c r="Q381" s="55"/>
      <c r="R381" s="6"/>
      <c r="S381" s="55"/>
      <c r="T381" s="6"/>
      <c r="U381" s="55"/>
      <c r="V381" s="6"/>
      <c r="W381" s="55"/>
      <c r="X381" s="6"/>
      <c r="Y381" s="55"/>
      <c r="Z381" s="6"/>
      <c r="AA381" s="55"/>
      <c r="AB381" s="6"/>
      <c r="AC381" s="55"/>
    </row>
    <row r="382" spans="1:29" s="40" customFormat="1" ht="15.6">
      <c r="A382" s="58" t="s">
        <v>23</v>
      </c>
      <c r="B382" s="38" t="s">
        <v>194</v>
      </c>
      <c r="C382" s="38" t="s">
        <v>35</v>
      </c>
      <c r="D382" s="8" t="s">
        <v>3</v>
      </c>
      <c r="E382" s="59">
        <v>1383.1122710472739</v>
      </c>
      <c r="F382" s="6"/>
      <c r="G382" s="55"/>
      <c r="H382" s="6"/>
      <c r="I382" s="55"/>
      <c r="J382" s="6"/>
      <c r="K382" s="55"/>
      <c r="L382" s="6"/>
      <c r="M382" s="55"/>
      <c r="N382" s="6"/>
      <c r="O382" s="55"/>
      <c r="P382" s="6"/>
      <c r="Q382" s="55"/>
      <c r="R382" s="6"/>
      <c r="S382" s="55"/>
      <c r="T382" s="6"/>
      <c r="U382" s="55"/>
      <c r="V382" s="6"/>
      <c r="W382" s="55"/>
      <c r="X382" s="6"/>
      <c r="Y382" s="55"/>
      <c r="Z382" s="6"/>
      <c r="AA382" s="55"/>
      <c r="AB382" s="6"/>
      <c r="AC382" s="55"/>
    </row>
    <row r="383" spans="1:29" s="40" customFormat="1" ht="15.6">
      <c r="A383" s="14" t="s">
        <v>131</v>
      </c>
      <c r="B383" s="38" t="s">
        <v>194</v>
      </c>
      <c r="C383" s="38">
        <v>1</v>
      </c>
      <c r="D383" s="8" t="s">
        <v>3</v>
      </c>
      <c r="E383" s="59">
        <v>1523.0736941355362</v>
      </c>
      <c r="F383" s="6"/>
      <c r="G383" s="55"/>
      <c r="H383" s="6"/>
      <c r="I383" s="55"/>
      <c r="J383" s="6"/>
      <c r="K383" s="55"/>
      <c r="L383" s="6"/>
      <c r="M383" s="55"/>
      <c r="N383" s="6"/>
      <c r="O383" s="55"/>
      <c r="P383" s="6"/>
      <c r="Q383" s="55"/>
      <c r="R383" s="6"/>
      <c r="S383" s="55"/>
      <c r="T383" s="6"/>
      <c r="U383" s="55"/>
      <c r="V383" s="6"/>
      <c r="W383" s="55"/>
      <c r="X383" s="6"/>
      <c r="Y383" s="55"/>
      <c r="Z383" s="6"/>
      <c r="AA383" s="55"/>
      <c r="AB383" s="6"/>
      <c r="AC383" s="55"/>
    </row>
    <row r="384" spans="1:29" s="40" customFormat="1" ht="15.6">
      <c r="A384" s="58" t="s">
        <v>466</v>
      </c>
      <c r="B384" s="38"/>
      <c r="C384" s="38"/>
      <c r="D384" s="8" t="s">
        <v>360</v>
      </c>
      <c r="E384" s="59">
        <v>1438.1429607200032</v>
      </c>
      <c r="F384" s="6"/>
      <c r="G384" s="55"/>
      <c r="H384" s="6"/>
      <c r="I384" s="55"/>
      <c r="J384" s="6"/>
      <c r="K384" s="55"/>
      <c r="L384" s="6"/>
      <c r="M384" s="55"/>
      <c r="N384" s="6"/>
      <c r="O384" s="55"/>
      <c r="P384" s="6"/>
      <c r="Q384" s="55"/>
      <c r="R384" s="6"/>
      <c r="S384" s="55"/>
      <c r="T384" s="6"/>
      <c r="U384" s="55"/>
      <c r="V384" s="6"/>
      <c r="W384" s="55"/>
      <c r="X384" s="6"/>
      <c r="Y384" s="55"/>
      <c r="Z384" s="6"/>
      <c r="AA384" s="55"/>
      <c r="AB384" s="6"/>
      <c r="AC384" s="55"/>
    </row>
    <row r="385" spans="1:29" s="40" customFormat="1" ht="15.6">
      <c r="A385" s="58" t="s">
        <v>875</v>
      </c>
      <c r="B385" s="38" t="s">
        <v>194</v>
      </c>
      <c r="C385" s="38" t="s">
        <v>36</v>
      </c>
      <c r="D385" s="8" t="s">
        <v>1</v>
      </c>
      <c r="E385" s="59">
        <v>1582</v>
      </c>
      <c r="F385" s="6"/>
      <c r="G385" s="55"/>
      <c r="H385" s="6"/>
      <c r="I385" s="55"/>
      <c r="J385" s="6"/>
      <c r="K385" s="55"/>
      <c r="L385" s="6"/>
      <c r="M385" s="55"/>
      <c r="N385" s="6"/>
      <c r="O385" s="55"/>
      <c r="P385" s="6"/>
      <c r="Q385" s="55"/>
      <c r="R385" s="6"/>
      <c r="S385" s="55"/>
      <c r="T385" s="6"/>
      <c r="U385" s="55"/>
      <c r="V385" s="6"/>
      <c r="W385" s="55"/>
      <c r="X385" s="6"/>
      <c r="Y385" s="55"/>
      <c r="Z385" s="6"/>
      <c r="AA385" s="55"/>
      <c r="AB385" s="6"/>
      <c r="AC385" s="55"/>
    </row>
    <row r="386" spans="1:29" s="40" customFormat="1" ht="15.6">
      <c r="A386" s="58" t="s">
        <v>928</v>
      </c>
      <c r="B386" s="38"/>
      <c r="C386" s="38"/>
      <c r="D386" s="8" t="s">
        <v>360</v>
      </c>
      <c r="E386" s="59">
        <v>1263.9459304148875</v>
      </c>
      <c r="F386" s="6"/>
      <c r="G386" s="55"/>
      <c r="H386" s="6"/>
      <c r="I386" s="55"/>
      <c r="J386" s="6"/>
      <c r="K386" s="55"/>
      <c r="L386" s="6"/>
      <c r="M386" s="55"/>
      <c r="N386" s="6"/>
      <c r="O386" s="55"/>
      <c r="P386" s="6"/>
      <c r="Q386" s="55"/>
      <c r="R386" s="6"/>
      <c r="S386" s="55"/>
      <c r="T386" s="6"/>
      <c r="U386" s="55"/>
      <c r="V386" s="6"/>
      <c r="W386" s="55"/>
      <c r="X386" s="6"/>
      <c r="Y386" s="55"/>
      <c r="Z386" s="6"/>
      <c r="AA386" s="55"/>
      <c r="AB386" s="6"/>
      <c r="AC386" s="55"/>
    </row>
    <row r="387" spans="1:29" s="40" customFormat="1" ht="15.6">
      <c r="A387" s="58" t="s">
        <v>876</v>
      </c>
      <c r="B387" s="38"/>
      <c r="C387" s="38"/>
      <c r="D387" s="8" t="s">
        <v>1</v>
      </c>
      <c r="E387" s="59">
        <v>1494</v>
      </c>
      <c r="F387" s="6"/>
      <c r="G387" s="55"/>
      <c r="H387" s="6"/>
      <c r="I387" s="55"/>
      <c r="J387" s="6"/>
      <c r="K387" s="55"/>
      <c r="L387" s="6"/>
      <c r="M387" s="55"/>
      <c r="N387" s="6"/>
      <c r="O387" s="55"/>
      <c r="P387" s="6"/>
      <c r="Q387" s="55"/>
      <c r="R387" s="6"/>
      <c r="S387" s="55"/>
      <c r="T387" s="6"/>
      <c r="U387" s="55"/>
      <c r="V387" s="6"/>
      <c r="W387" s="55"/>
      <c r="X387" s="6"/>
      <c r="Y387" s="55"/>
      <c r="Z387" s="6"/>
      <c r="AA387" s="55"/>
      <c r="AB387" s="6"/>
      <c r="AC387" s="55"/>
    </row>
    <row r="388" spans="1:29" s="40" customFormat="1" ht="15.6">
      <c r="A388" s="58" t="s">
        <v>894</v>
      </c>
      <c r="B388" s="38"/>
      <c r="C388" s="38" t="s">
        <v>35</v>
      </c>
      <c r="D388" s="8" t="s">
        <v>1</v>
      </c>
      <c r="E388" s="59">
        <v>1900</v>
      </c>
      <c r="F388" s="6"/>
      <c r="G388" s="55"/>
      <c r="H388" s="6"/>
      <c r="I388" s="55"/>
      <c r="J388" s="6"/>
      <c r="K388" s="55"/>
      <c r="L388" s="6"/>
      <c r="M388" s="55"/>
      <c r="N388" s="6"/>
      <c r="O388" s="55"/>
      <c r="P388" s="6"/>
      <c r="Q388" s="55"/>
      <c r="R388" s="6"/>
      <c r="S388" s="55"/>
      <c r="T388" s="6"/>
      <c r="U388" s="55"/>
      <c r="V388" s="6"/>
      <c r="W388" s="55"/>
      <c r="X388" s="6"/>
      <c r="Y388" s="55"/>
      <c r="Z388" s="6"/>
      <c r="AA388" s="55"/>
      <c r="AB388" s="6"/>
      <c r="AC388" s="55"/>
    </row>
    <row r="389" spans="1:29" s="40" customFormat="1" ht="15.6">
      <c r="A389" s="72" t="s">
        <v>911</v>
      </c>
      <c r="B389" s="38" t="s">
        <v>105</v>
      </c>
      <c r="C389" s="52"/>
      <c r="D389" s="38" t="s">
        <v>1</v>
      </c>
      <c r="E389" s="59">
        <v>0</v>
      </c>
      <c r="F389" s="6"/>
      <c r="G389" s="55"/>
      <c r="H389" s="6"/>
      <c r="I389" s="56"/>
      <c r="J389" s="6"/>
      <c r="K389" s="56"/>
      <c r="L389" s="6"/>
      <c r="M389" s="56"/>
      <c r="N389" s="6"/>
      <c r="O389" s="56"/>
      <c r="P389" s="6"/>
      <c r="Q389" s="55"/>
      <c r="R389" s="6"/>
      <c r="S389" s="56"/>
      <c r="T389" s="6"/>
      <c r="U389" s="56"/>
      <c r="V389" s="6"/>
      <c r="W389" s="55"/>
      <c r="X389" s="6"/>
      <c r="Y389" s="56"/>
      <c r="Z389" s="6"/>
      <c r="AA389" s="56"/>
      <c r="AB389" s="6"/>
      <c r="AC389" s="56"/>
    </row>
    <row r="390" spans="1:29" s="40" customFormat="1" ht="15.6">
      <c r="A390" s="58" t="s">
        <v>504</v>
      </c>
      <c r="B390" s="38"/>
      <c r="C390" s="38" t="s">
        <v>35</v>
      </c>
      <c r="D390" s="8" t="s">
        <v>1</v>
      </c>
      <c r="E390" s="59">
        <v>1900</v>
      </c>
      <c r="F390" s="6"/>
      <c r="G390" s="55"/>
      <c r="H390" s="6"/>
      <c r="I390" s="55"/>
      <c r="J390" s="6"/>
      <c r="K390" s="55"/>
      <c r="L390" s="6"/>
      <c r="M390" s="55"/>
      <c r="N390" s="6"/>
      <c r="O390" s="55"/>
      <c r="P390" s="6"/>
      <c r="Q390" s="55"/>
      <c r="R390" s="6"/>
      <c r="S390" s="55"/>
      <c r="T390" s="6"/>
      <c r="U390" s="55"/>
      <c r="V390" s="6"/>
      <c r="W390" s="55"/>
      <c r="X390" s="6"/>
      <c r="Y390" s="55"/>
      <c r="Z390" s="6"/>
      <c r="AA390" s="55"/>
      <c r="AB390" s="6"/>
      <c r="AC390" s="55"/>
    </row>
    <row r="391" spans="1:29" s="40" customFormat="1" ht="15.6">
      <c r="A391" s="58" t="s">
        <v>293</v>
      </c>
      <c r="B391" s="71"/>
      <c r="C391" s="38" t="s">
        <v>36</v>
      </c>
      <c r="D391" s="8" t="s">
        <v>1</v>
      </c>
      <c r="E391" s="59">
        <v>1744.9355915362576</v>
      </c>
      <c r="F391" s="6"/>
      <c r="G391" s="55"/>
      <c r="H391" s="6"/>
      <c r="I391" s="56"/>
      <c r="J391" s="6"/>
      <c r="K391" s="55"/>
      <c r="L391" s="6"/>
      <c r="M391" s="55"/>
      <c r="N391" s="6"/>
      <c r="O391" s="55"/>
      <c r="P391" s="6"/>
      <c r="Q391" s="55"/>
      <c r="R391" s="6"/>
      <c r="S391" s="55"/>
      <c r="T391" s="6"/>
      <c r="U391" s="55"/>
      <c r="V391" s="6"/>
      <c r="W391" s="55"/>
      <c r="X391" s="6"/>
      <c r="Y391" s="55"/>
      <c r="Z391" s="6"/>
      <c r="AA391" s="55"/>
      <c r="AB391" s="6"/>
      <c r="AC391" s="55"/>
    </row>
    <row r="392" spans="1:29" s="40" customFormat="1" ht="15.6">
      <c r="A392" s="58" t="s">
        <v>1115</v>
      </c>
      <c r="B392" s="38"/>
      <c r="C392" s="38"/>
      <c r="D392" s="8" t="s">
        <v>360</v>
      </c>
      <c r="E392" s="59">
        <v>1172.4511859988386</v>
      </c>
      <c r="F392" s="6"/>
      <c r="G392" s="55"/>
      <c r="H392" s="6"/>
      <c r="I392" s="55"/>
      <c r="J392" s="6"/>
      <c r="K392" s="55"/>
      <c r="L392" s="6"/>
      <c r="M392" s="55"/>
      <c r="N392" s="6"/>
      <c r="O392" s="55"/>
      <c r="P392" s="6"/>
      <c r="Q392" s="55"/>
      <c r="R392" s="6"/>
      <c r="S392" s="55"/>
      <c r="T392" s="6"/>
      <c r="U392" s="55"/>
      <c r="V392" s="6"/>
      <c r="W392" s="55"/>
      <c r="X392" s="6"/>
      <c r="Y392" s="55"/>
      <c r="Z392" s="6"/>
      <c r="AA392" s="55"/>
      <c r="AB392" s="6"/>
      <c r="AC392" s="55"/>
    </row>
    <row r="393" spans="1:29" s="40" customFormat="1" ht="15.6">
      <c r="A393" s="58" t="s">
        <v>929</v>
      </c>
      <c r="B393" s="38"/>
      <c r="C393" s="38"/>
      <c r="D393" s="8" t="s">
        <v>360</v>
      </c>
      <c r="E393" s="59">
        <v>1282.3999072591096</v>
      </c>
      <c r="F393" s="6"/>
      <c r="G393" s="55"/>
      <c r="H393" s="6"/>
      <c r="I393" s="55"/>
      <c r="J393" s="6"/>
      <c r="K393" s="55"/>
      <c r="L393" s="6"/>
      <c r="M393" s="55"/>
      <c r="N393" s="6"/>
      <c r="O393" s="55"/>
      <c r="P393" s="6"/>
      <c r="Q393" s="55"/>
      <c r="R393" s="6"/>
      <c r="S393" s="55"/>
      <c r="T393" s="6"/>
      <c r="U393" s="55"/>
      <c r="V393" s="6"/>
      <c r="W393" s="55"/>
      <c r="X393" s="6"/>
      <c r="Y393" s="55"/>
      <c r="Z393" s="6"/>
      <c r="AA393" s="55"/>
      <c r="AB393" s="6"/>
      <c r="AC393" s="55"/>
    </row>
    <row r="394" spans="1:29" s="40" customFormat="1" ht="15.6">
      <c r="A394" s="58" t="s">
        <v>184</v>
      </c>
      <c r="B394" s="38"/>
      <c r="C394" s="38">
        <v>2</v>
      </c>
      <c r="D394" s="8" t="s">
        <v>26</v>
      </c>
      <c r="E394" s="59">
        <v>1600</v>
      </c>
      <c r="F394" s="6"/>
      <c r="G394" s="55"/>
      <c r="H394" s="6"/>
      <c r="I394" s="55"/>
      <c r="J394" s="6"/>
      <c r="K394" s="55"/>
      <c r="L394" s="6"/>
      <c r="M394" s="55"/>
      <c r="N394" s="6"/>
      <c r="O394" s="55"/>
      <c r="P394" s="6"/>
      <c r="Q394" s="55"/>
      <c r="R394" s="6"/>
      <c r="S394" s="55"/>
      <c r="T394" s="6"/>
      <c r="U394" s="55"/>
      <c r="V394" s="6"/>
      <c r="W394" s="55"/>
      <c r="X394" s="6"/>
      <c r="Y394" s="55"/>
      <c r="Z394" s="6"/>
      <c r="AA394" s="55"/>
      <c r="AB394" s="6"/>
      <c r="AC394" s="55"/>
    </row>
    <row r="395" spans="1:29" s="40" customFormat="1" ht="15.6">
      <c r="A395" s="14" t="s">
        <v>1129</v>
      </c>
      <c r="B395" s="38"/>
      <c r="C395" s="38"/>
      <c r="D395" s="8" t="s">
        <v>1</v>
      </c>
      <c r="E395" s="59">
        <v>1372.9244337262639</v>
      </c>
      <c r="F395" s="6"/>
      <c r="G395" s="55"/>
      <c r="H395" s="6"/>
      <c r="I395" s="55"/>
      <c r="J395" s="6"/>
      <c r="K395" s="55"/>
      <c r="L395" s="6"/>
      <c r="M395" s="55"/>
      <c r="N395" s="6"/>
      <c r="O395" s="55"/>
      <c r="P395" s="6"/>
      <c r="Q395" s="55"/>
      <c r="R395" s="6"/>
      <c r="S395" s="55"/>
      <c r="T395" s="6"/>
      <c r="U395" s="55"/>
      <c r="V395" s="6"/>
      <c r="W395" s="55"/>
      <c r="X395" s="6"/>
      <c r="Y395" s="55"/>
      <c r="Z395" s="6"/>
      <c r="AA395" s="55"/>
      <c r="AB395" s="6"/>
      <c r="AC395" s="55"/>
    </row>
    <row r="396" spans="1:29" s="40" customFormat="1" ht="15.6">
      <c r="A396" s="58" t="s">
        <v>1007</v>
      </c>
      <c r="B396" s="38"/>
      <c r="C396" s="38"/>
      <c r="D396" s="8" t="s">
        <v>1</v>
      </c>
      <c r="E396" s="59">
        <v>1534.2775158868242</v>
      </c>
      <c r="F396" s="6"/>
      <c r="G396" s="55"/>
      <c r="H396" s="6">
        <v>53</v>
      </c>
      <c r="I396" s="55">
        <f>((($H$2+2)*($H$2+4)*($H$2+2-2*H396))/(2*($H$2+2*H396)*($H$2+4*H396))+(($H$2+1)-H396+1))*$H$1</f>
        <v>48.534661404318918</v>
      </c>
      <c r="J396" s="6"/>
      <c r="K396" s="55"/>
      <c r="L396" s="6"/>
      <c r="M396" s="55"/>
      <c r="N396" s="6"/>
      <c r="O396" s="55"/>
      <c r="P396" s="6"/>
      <c r="Q396" s="55"/>
      <c r="R396" s="6"/>
      <c r="S396" s="55"/>
      <c r="T396" s="6"/>
      <c r="U396" s="55"/>
      <c r="V396" s="6"/>
      <c r="W396" s="55"/>
      <c r="X396" s="6"/>
      <c r="Y396" s="55"/>
      <c r="Z396" s="6"/>
      <c r="AA396" s="55"/>
      <c r="AB396" s="6"/>
      <c r="AC396" s="55"/>
    </row>
    <row r="397" spans="1:29" s="40" customFormat="1" ht="15.6">
      <c r="A397" s="58" t="s">
        <v>796</v>
      </c>
      <c r="B397" s="38"/>
      <c r="C397" s="38"/>
      <c r="D397" s="8" t="s">
        <v>1</v>
      </c>
      <c r="E397" s="59">
        <v>1547.3686907791889</v>
      </c>
      <c r="F397" s="6"/>
      <c r="G397" s="55"/>
      <c r="H397" s="6">
        <v>79</v>
      </c>
      <c r="I397" s="55">
        <f>((($H$2+2)*($H$2+4)*($H$2+2-2*H397))/(2*($H$2+2*H397)*($H$2+4*H397))+(($H$2+1)-H397+1))*$H$1</f>
        <v>34.821393038162888</v>
      </c>
      <c r="J397" s="6"/>
      <c r="K397" s="55"/>
      <c r="L397" s="6"/>
      <c r="M397" s="55"/>
      <c r="N397" s="6"/>
      <c r="O397" s="55"/>
      <c r="P397" s="6"/>
      <c r="Q397" s="55"/>
      <c r="R397" s="6"/>
      <c r="S397" s="55"/>
      <c r="T397" s="6"/>
      <c r="U397" s="55"/>
      <c r="V397" s="6"/>
      <c r="W397" s="55"/>
      <c r="X397" s="6"/>
      <c r="Y397" s="55"/>
      <c r="Z397" s="6"/>
      <c r="AA397" s="55"/>
      <c r="AB397" s="6"/>
      <c r="AC397" s="55"/>
    </row>
    <row r="398" spans="1:29" s="40" customFormat="1" ht="15.6">
      <c r="A398" s="58" t="s">
        <v>213</v>
      </c>
      <c r="B398" s="38"/>
      <c r="C398" s="38">
        <v>4</v>
      </c>
      <c r="D398" s="8" t="s">
        <v>212</v>
      </c>
      <c r="E398" s="59">
        <v>1497.5051477713569</v>
      </c>
      <c r="F398" s="6"/>
      <c r="G398" s="55"/>
      <c r="H398" s="6"/>
      <c r="I398" s="55"/>
      <c r="J398" s="6"/>
      <c r="K398" s="55"/>
      <c r="L398" s="6"/>
      <c r="M398" s="55"/>
      <c r="N398" s="6"/>
      <c r="O398" s="55"/>
      <c r="P398" s="6"/>
      <c r="Q398" s="55"/>
      <c r="R398" s="6"/>
      <c r="S398" s="55"/>
      <c r="T398" s="6"/>
      <c r="U398" s="55"/>
      <c r="V398" s="6"/>
      <c r="W398" s="55"/>
      <c r="X398" s="6"/>
      <c r="Y398" s="55"/>
      <c r="Z398" s="6"/>
      <c r="AA398" s="55"/>
      <c r="AB398" s="6"/>
      <c r="AC398" s="55"/>
    </row>
    <row r="399" spans="1:29" s="40" customFormat="1" ht="15.6">
      <c r="A399" s="58" t="s">
        <v>291</v>
      </c>
      <c r="B399" s="38"/>
      <c r="C399" s="38">
        <v>1</v>
      </c>
      <c r="D399" s="8" t="s">
        <v>1</v>
      </c>
      <c r="E399" s="59">
        <v>1642.7523729324205</v>
      </c>
      <c r="F399" s="6"/>
      <c r="G399" s="55"/>
      <c r="H399" s="6"/>
      <c r="I399" s="55"/>
      <c r="J399" s="6"/>
      <c r="K399" s="55"/>
      <c r="L399" s="6"/>
      <c r="M399" s="55"/>
      <c r="N399" s="6"/>
      <c r="O399" s="55"/>
      <c r="P399" s="6"/>
      <c r="Q399" s="55"/>
      <c r="R399" s="6"/>
      <c r="S399" s="55"/>
      <c r="T399" s="6"/>
      <c r="U399" s="55"/>
      <c r="V399" s="6"/>
      <c r="W399" s="55"/>
      <c r="X399" s="6"/>
      <c r="Y399" s="55"/>
      <c r="Z399" s="6"/>
      <c r="AA399" s="55"/>
      <c r="AB399" s="6"/>
      <c r="AC399" s="55"/>
    </row>
    <row r="400" spans="1:29" s="40" customFormat="1" ht="15.6">
      <c r="A400" s="58" t="s">
        <v>561</v>
      </c>
      <c r="B400" s="38"/>
      <c r="C400" s="38"/>
      <c r="D400" s="8" t="s">
        <v>3</v>
      </c>
      <c r="E400" s="59">
        <v>1323</v>
      </c>
      <c r="F400" s="6"/>
      <c r="G400" s="55"/>
      <c r="H400" s="6"/>
      <c r="I400" s="55"/>
      <c r="J400" s="6"/>
      <c r="K400" s="55"/>
      <c r="L400" s="6"/>
      <c r="M400" s="55"/>
      <c r="N400" s="6"/>
      <c r="O400" s="55"/>
      <c r="P400" s="6"/>
      <c r="Q400" s="55"/>
      <c r="R400" s="6"/>
      <c r="S400" s="55"/>
      <c r="T400" s="6"/>
      <c r="U400" s="55"/>
      <c r="V400" s="6"/>
      <c r="W400" s="55"/>
      <c r="X400" s="6"/>
      <c r="Y400" s="55"/>
      <c r="Z400" s="6"/>
      <c r="AA400" s="55"/>
      <c r="AB400" s="6"/>
      <c r="AC400" s="55"/>
    </row>
    <row r="401" spans="1:29" s="40" customFormat="1" ht="15.6">
      <c r="A401" s="58" t="s">
        <v>705</v>
      </c>
      <c r="B401" s="38"/>
      <c r="C401" s="38"/>
      <c r="D401" s="8" t="s">
        <v>1</v>
      </c>
      <c r="E401" s="59">
        <v>1447.5216627767129</v>
      </c>
      <c r="F401" s="6"/>
      <c r="G401" s="55"/>
      <c r="H401" s="6"/>
      <c r="I401" s="55"/>
      <c r="J401" s="6"/>
      <c r="K401" s="55"/>
      <c r="L401" s="6"/>
      <c r="M401" s="55"/>
      <c r="N401" s="6"/>
      <c r="O401" s="55"/>
      <c r="P401" s="6"/>
      <c r="Q401" s="55"/>
      <c r="R401" s="6"/>
      <c r="S401" s="55"/>
      <c r="T401" s="6"/>
      <c r="U401" s="55"/>
      <c r="V401" s="6"/>
      <c r="W401" s="55"/>
      <c r="X401" s="6"/>
      <c r="Y401" s="55"/>
      <c r="Z401" s="6"/>
      <c r="AA401" s="55"/>
      <c r="AB401" s="6"/>
      <c r="AC401" s="55"/>
    </row>
    <row r="402" spans="1:29" s="40" customFormat="1" ht="15.6">
      <c r="A402" s="58" t="s">
        <v>444</v>
      </c>
      <c r="B402" s="38"/>
      <c r="C402" s="38">
        <v>1</v>
      </c>
      <c r="D402" s="8" t="s">
        <v>1</v>
      </c>
      <c r="E402" s="59">
        <v>1494.3171021880351</v>
      </c>
      <c r="F402" s="6"/>
      <c r="G402" s="55"/>
      <c r="H402" s="6">
        <v>108</v>
      </c>
      <c r="I402" s="55">
        <f>((($H$2+2)*($H$2+4)*($H$2+2-2*H402))/(2*($H$2+2*H402)*($H$2+4*H402))+(($H$2+1)-H402+1))*$H$1</f>
        <v>21.365763914062615</v>
      </c>
      <c r="J402" s="6"/>
      <c r="K402" s="55"/>
      <c r="L402" s="6"/>
      <c r="M402" s="55"/>
      <c r="N402" s="6"/>
      <c r="O402" s="55"/>
      <c r="P402" s="6"/>
      <c r="Q402" s="55"/>
      <c r="R402" s="6"/>
      <c r="S402" s="55"/>
      <c r="T402" s="6"/>
      <c r="U402" s="55"/>
      <c r="V402" s="6"/>
      <c r="W402" s="55"/>
      <c r="X402" s="6"/>
      <c r="Y402" s="55"/>
      <c r="Z402" s="6"/>
      <c r="AA402" s="55"/>
      <c r="AB402" s="6"/>
      <c r="AC402" s="55"/>
    </row>
    <row r="403" spans="1:29" s="40" customFormat="1" ht="15.6">
      <c r="A403" s="58" t="s">
        <v>526</v>
      </c>
      <c r="B403" s="38"/>
      <c r="C403" s="38"/>
      <c r="D403" s="8" t="s">
        <v>34</v>
      </c>
      <c r="E403" s="59">
        <v>1246.8846678053837</v>
      </c>
      <c r="F403" s="6"/>
      <c r="G403" s="55"/>
      <c r="H403" s="6"/>
      <c r="I403" s="55"/>
      <c r="J403" s="6"/>
      <c r="K403" s="55"/>
      <c r="L403" s="6"/>
      <c r="M403" s="55"/>
      <c r="N403" s="6"/>
      <c r="O403" s="55"/>
      <c r="P403" s="6"/>
      <c r="Q403" s="55"/>
      <c r="R403" s="6"/>
      <c r="S403" s="55"/>
      <c r="T403" s="6"/>
      <c r="U403" s="55"/>
      <c r="V403" s="6"/>
      <c r="W403" s="55"/>
      <c r="X403" s="6"/>
      <c r="Y403" s="55"/>
      <c r="Z403" s="6"/>
      <c r="AA403" s="55"/>
      <c r="AB403" s="6"/>
      <c r="AC403" s="55"/>
    </row>
    <row r="404" spans="1:29" s="40" customFormat="1" ht="15.6">
      <c r="A404" s="72" t="s">
        <v>435</v>
      </c>
      <c r="B404" s="38"/>
      <c r="C404" s="38">
        <v>3</v>
      </c>
      <c r="D404" s="8" t="s">
        <v>34</v>
      </c>
      <c r="E404" s="59">
        <v>0</v>
      </c>
      <c r="F404" s="6"/>
      <c r="G404" s="55"/>
      <c r="H404" s="6"/>
      <c r="I404" s="55"/>
      <c r="J404" s="6"/>
      <c r="K404" s="55"/>
      <c r="L404" s="6"/>
      <c r="M404" s="55"/>
      <c r="N404" s="6"/>
      <c r="O404" s="55"/>
      <c r="P404" s="6"/>
      <c r="Q404" s="55"/>
      <c r="R404" s="6"/>
      <c r="S404" s="55"/>
      <c r="T404" s="6"/>
      <c r="U404" s="55"/>
      <c r="V404" s="6"/>
      <c r="W404" s="55"/>
      <c r="X404" s="6"/>
      <c r="Y404" s="55"/>
      <c r="Z404" s="6"/>
      <c r="AA404" s="55"/>
      <c r="AB404" s="6"/>
      <c r="AC404" s="55"/>
    </row>
    <row r="405" spans="1:29" s="40" customFormat="1" ht="15.6">
      <c r="A405" s="58" t="s">
        <v>280</v>
      </c>
      <c r="B405" s="38"/>
      <c r="C405" s="38">
        <v>1</v>
      </c>
      <c r="D405" s="8" t="s">
        <v>3</v>
      </c>
      <c r="E405" s="59">
        <v>1569</v>
      </c>
      <c r="F405" s="6"/>
      <c r="G405" s="55"/>
      <c r="H405" s="6"/>
      <c r="I405" s="55"/>
      <c r="J405" s="6"/>
      <c r="K405" s="55"/>
      <c r="L405" s="6"/>
      <c r="M405" s="55"/>
      <c r="N405" s="6"/>
      <c r="O405" s="55"/>
      <c r="P405" s="6"/>
      <c r="Q405" s="55"/>
      <c r="R405" s="6"/>
      <c r="S405" s="55"/>
      <c r="T405" s="6"/>
      <c r="U405" s="55"/>
      <c r="V405" s="6"/>
      <c r="W405" s="55"/>
      <c r="X405" s="6"/>
      <c r="Y405" s="55"/>
      <c r="Z405" s="6"/>
      <c r="AA405" s="55"/>
      <c r="AB405" s="6"/>
      <c r="AC405" s="55"/>
    </row>
    <row r="406" spans="1:29" s="40" customFormat="1" ht="15.6">
      <c r="A406" s="58" t="s">
        <v>283</v>
      </c>
      <c r="B406" s="38"/>
      <c r="C406" s="38">
        <v>1</v>
      </c>
      <c r="D406" s="8" t="s">
        <v>3</v>
      </c>
      <c r="E406" s="59">
        <v>1570.0452672634217</v>
      </c>
      <c r="F406" s="6"/>
      <c r="G406" s="55"/>
      <c r="H406" s="6"/>
      <c r="I406" s="55"/>
      <c r="J406" s="6"/>
      <c r="K406" s="55"/>
      <c r="L406" s="6"/>
      <c r="M406" s="55"/>
      <c r="N406" s="6"/>
      <c r="O406" s="55"/>
      <c r="P406" s="6"/>
      <c r="Q406" s="55"/>
      <c r="R406" s="6"/>
      <c r="S406" s="55"/>
      <c r="T406" s="6"/>
      <c r="U406" s="55"/>
      <c r="V406" s="6"/>
      <c r="W406" s="55"/>
      <c r="X406" s="6"/>
      <c r="Y406" s="55"/>
      <c r="Z406" s="6"/>
      <c r="AA406" s="55"/>
      <c r="AB406" s="6"/>
      <c r="AC406" s="55"/>
    </row>
    <row r="407" spans="1:29" s="40" customFormat="1" ht="15.6">
      <c r="A407" s="58" t="s">
        <v>408</v>
      </c>
      <c r="B407" s="38"/>
      <c r="C407" s="38">
        <v>1</v>
      </c>
      <c r="D407" s="8" t="s">
        <v>3</v>
      </c>
      <c r="E407" s="59">
        <v>1596</v>
      </c>
      <c r="F407" s="6"/>
      <c r="G407" s="55"/>
      <c r="H407" s="6"/>
      <c r="I407" s="55"/>
      <c r="J407" s="6"/>
      <c r="K407" s="55"/>
      <c r="L407" s="6"/>
      <c r="M407" s="55"/>
      <c r="N407" s="6"/>
      <c r="O407" s="55"/>
      <c r="P407" s="6"/>
      <c r="Q407" s="55"/>
      <c r="R407" s="6"/>
      <c r="S407" s="55"/>
      <c r="T407" s="6"/>
      <c r="U407" s="55"/>
      <c r="V407" s="6"/>
      <c r="W407" s="55"/>
      <c r="X407" s="6"/>
      <c r="Y407" s="55"/>
      <c r="Z407" s="6"/>
      <c r="AA407" s="55"/>
      <c r="AB407" s="6"/>
      <c r="AC407" s="55"/>
    </row>
    <row r="408" spans="1:29" s="40" customFormat="1" ht="15.6">
      <c r="A408" s="58" t="s">
        <v>281</v>
      </c>
      <c r="B408" s="38"/>
      <c r="C408" s="38">
        <v>1</v>
      </c>
      <c r="D408" s="8" t="s">
        <v>3</v>
      </c>
      <c r="E408" s="59">
        <v>1730</v>
      </c>
      <c r="F408" s="6"/>
      <c r="G408" s="55"/>
      <c r="H408" s="6"/>
      <c r="I408" s="55"/>
      <c r="J408" s="6"/>
      <c r="K408" s="55"/>
      <c r="L408" s="6"/>
      <c r="M408" s="55"/>
      <c r="N408" s="6"/>
      <c r="O408" s="55"/>
      <c r="P408" s="6"/>
      <c r="Q408" s="55"/>
      <c r="R408" s="6"/>
      <c r="S408" s="55"/>
      <c r="T408" s="6"/>
      <c r="U408" s="55"/>
      <c r="V408" s="6"/>
      <c r="W408" s="55"/>
      <c r="X408" s="6"/>
      <c r="Y408" s="55"/>
      <c r="Z408" s="6"/>
      <c r="AA408" s="55"/>
      <c r="AB408" s="6"/>
      <c r="AC408" s="55"/>
    </row>
    <row r="409" spans="1:29" s="40" customFormat="1" ht="15.6">
      <c r="A409" s="58" t="s">
        <v>479</v>
      </c>
      <c r="B409" s="38"/>
      <c r="C409" s="38">
        <v>4</v>
      </c>
      <c r="D409" s="8" t="s">
        <v>34</v>
      </c>
      <c r="E409" s="59">
        <v>1342</v>
      </c>
      <c r="F409" s="6"/>
      <c r="G409" s="55"/>
      <c r="H409" s="6"/>
      <c r="I409" s="55"/>
      <c r="J409" s="6"/>
      <c r="K409" s="55"/>
      <c r="L409" s="6"/>
      <c r="M409" s="55"/>
      <c r="N409" s="6"/>
      <c r="O409" s="55"/>
      <c r="P409" s="6"/>
      <c r="Q409" s="55"/>
      <c r="R409" s="6"/>
      <c r="S409" s="55"/>
      <c r="T409" s="6"/>
      <c r="U409" s="55"/>
      <c r="V409" s="6"/>
      <c r="W409" s="55"/>
      <c r="X409" s="6"/>
      <c r="Y409" s="55"/>
      <c r="Z409" s="6"/>
      <c r="AA409" s="55"/>
      <c r="AB409" s="6"/>
      <c r="AC409" s="55"/>
    </row>
    <row r="410" spans="1:29" s="40" customFormat="1" ht="15.6">
      <c r="A410" s="72" t="s">
        <v>17</v>
      </c>
      <c r="B410" s="38" t="s">
        <v>105</v>
      </c>
      <c r="C410" s="38" t="s">
        <v>35</v>
      </c>
      <c r="D410" s="8" t="s">
        <v>1</v>
      </c>
      <c r="E410" s="59">
        <v>0</v>
      </c>
      <c r="F410" s="6"/>
      <c r="G410" s="55"/>
      <c r="H410" s="6"/>
      <c r="I410" s="55"/>
      <c r="J410" s="6"/>
      <c r="K410" s="55"/>
      <c r="L410" s="6"/>
      <c r="M410" s="55"/>
      <c r="N410" s="6"/>
      <c r="O410" s="55"/>
      <c r="P410" s="6"/>
      <c r="Q410" s="55"/>
      <c r="R410" s="6"/>
      <c r="S410" s="55"/>
      <c r="T410" s="6"/>
      <c r="U410" s="55"/>
      <c r="V410" s="6"/>
      <c r="W410" s="55"/>
      <c r="X410" s="6"/>
      <c r="Y410" s="55"/>
      <c r="Z410" s="6"/>
      <c r="AA410" s="55"/>
      <c r="AB410" s="6"/>
      <c r="AC410" s="55"/>
    </row>
    <row r="411" spans="1:29" s="40" customFormat="1" ht="15.6">
      <c r="A411" s="58" t="s">
        <v>78</v>
      </c>
      <c r="B411" s="38"/>
      <c r="C411" s="38">
        <v>4</v>
      </c>
      <c r="D411" s="8" t="s">
        <v>1</v>
      </c>
      <c r="E411" s="59">
        <v>1200</v>
      </c>
      <c r="F411" s="6"/>
      <c r="G411" s="55"/>
      <c r="H411" s="6"/>
      <c r="I411" s="55"/>
      <c r="J411" s="6"/>
      <c r="K411" s="55"/>
      <c r="L411" s="6"/>
      <c r="M411" s="55"/>
      <c r="N411" s="6"/>
      <c r="O411" s="55"/>
      <c r="P411" s="6"/>
      <c r="Q411" s="55"/>
      <c r="R411" s="6"/>
      <c r="S411" s="55"/>
      <c r="T411" s="6"/>
      <c r="U411" s="55"/>
      <c r="V411" s="6"/>
      <c r="W411" s="55"/>
      <c r="X411" s="6"/>
      <c r="Y411" s="55"/>
      <c r="Z411" s="6"/>
      <c r="AA411" s="55"/>
      <c r="AB411" s="6"/>
      <c r="AC411" s="55"/>
    </row>
    <row r="412" spans="1:29" s="40" customFormat="1" ht="15.6">
      <c r="A412" s="58" t="s">
        <v>44</v>
      </c>
      <c r="B412" s="38"/>
      <c r="C412" s="38">
        <v>3</v>
      </c>
      <c r="D412" s="8" t="s">
        <v>26</v>
      </c>
      <c r="E412" s="59">
        <v>1400</v>
      </c>
      <c r="F412" s="6"/>
      <c r="G412" s="55"/>
      <c r="H412" s="6"/>
      <c r="I412" s="55"/>
      <c r="J412" s="6"/>
      <c r="K412" s="55"/>
      <c r="L412" s="6"/>
      <c r="M412" s="55"/>
      <c r="N412" s="6"/>
      <c r="O412" s="55"/>
      <c r="P412" s="6"/>
      <c r="Q412" s="55"/>
      <c r="R412" s="6"/>
      <c r="S412" s="55"/>
      <c r="T412" s="6"/>
      <c r="U412" s="55"/>
      <c r="V412" s="6"/>
      <c r="W412" s="55"/>
      <c r="X412" s="6"/>
      <c r="Y412" s="55"/>
      <c r="Z412" s="6"/>
      <c r="AA412" s="55"/>
      <c r="AB412" s="6"/>
      <c r="AC412" s="55"/>
    </row>
    <row r="413" spans="1:29" s="40" customFormat="1" ht="15.6">
      <c r="A413" s="58" t="s">
        <v>746</v>
      </c>
      <c r="B413" s="38"/>
      <c r="C413" s="38"/>
      <c r="D413" s="8" t="s">
        <v>1</v>
      </c>
      <c r="E413" s="59">
        <v>1233</v>
      </c>
      <c r="F413" s="6"/>
      <c r="G413" s="55"/>
      <c r="H413" s="6"/>
      <c r="I413" s="55"/>
      <c r="J413" s="6"/>
      <c r="K413" s="55"/>
      <c r="L413" s="6"/>
      <c r="M413" s="55"/>
      <c r="N413" s="6"/>
      <c r="O413" s="55"/>
      <c r="P413" s="6"/>
      <c r="Q413" s="55"/>
      <c r="R413" s="6"/>
      <c r="S413" s="55"/>
      <c r="T413" s="6"/>
      <c r="U413" s="55"/>
      <c r="V413" s="6"/>
      <c r="W413" s="55"/>
      <c r="X413" s="6"/>
      <c r="Y413" s="55"/>
      <c r="Z413" s="6"/>
      <c r="AA413" s="55"/>
      <c r="AB413" s="6"/>
      <c r="AC413" s="55"/>
    </row>
    <row r="414" spans="1:29" s="40" customFormat="1" ht="15.6">
      <c r="A414" s="58" t="s">
        <v>656</v>
      </c>
      <c r="B414" s="71"/>
      <c r="C414" s="38">
        <v>4</v>
      </c>
      <c r="D414" s="8" t="s">
        <v>1</v>
      </c>
      <c r="E414" s="59">
        <v>1390</v>
      </c>
      <c r="F414" s="6"/>
      <c r="G414" s="55"/>
      <c r="H414" s="6"/>
      <c r="I414" s="56"/>
      <c r="J414" s="6"/>
      <c r="K414" s="55"/>
      <c r="L414" s="6"/>
      <c r="M414" s="55"/>
      <c r="N414" s="6"/>
      <c r="O414" s="55"/>
      <c r="P414" s="6"/>
      <c r="Q414" s="55"/>
      <c r="R414" s="6"/>
      <c r="S414" s="55"/>
      <c r="T414" s="6"/>
      <c r="U414" s="55"/>
      <c r="V414" s="6"/>
      <c r="W414" s="55"/>
      <c r="X414" s="6"/>
      <c r="Y414" s="55"/>
      <c r="Z414" s="6"/>
      <c r="AA414" s="55"/>
      <c r="AB414" s="6"/>
      <c r="AC414" s="55"/>
    </row>
    <row r="415" spans="1:29" s="40" customFormat="1" ht="15.6">
      <c r="A415" s="58" t="s">
        <v>548</v>
      </c>
      <c r="B415" s="38"/>
      <c r="C415" s="38"/>
      <c r="D415" s="8" t="s">
        <v>360</v>
      </c>
      <c r="E415" s="59">
        <v>1158.9435325869401</v>
      </c>
      <c r="F415" s="6"/>
      <c r="G415" s="55"/>
      <c r="H415" s="6"/>
      <c r="I415" s="55"/>
      <c r="J415" s="6"/>
      <c r="K415" s="55"/>
      <c r="L415" s="6"/>
      <c r="M415" s="55"/>
      <c r="N415" s="6"/>
      <c r="O415" s="55"/>
      <c r="P415" s="6"/>
      <c r="Q415" s="55"/>
      <c r="R415" s="6"/>
      <c r="S415" s="55"/>
      <c r="T415" s="6"/>
      <c r="U415" s="55"/>
      <c r="V415" s="6"/>
      <c r="W415" s="55"/>
      <c r="X415" s="6"/>
      <c r="Y415" s="55"/>
      <c r="Z415" s="6"/>
      <c r="AA415" s="55"/>
      <c r="AB415" s="6"/>
      <c r="AC415" s="55"/>
    </row>
    <row r="416" spans="1:29" s="40" customFormat="1" ht="15.6">
      <c r="A416" s="58" t="s">
        <v>25</v>
      </c>
      <c r="B416" s="38"/>
      <c r="C416" s="38">
        <v>1</v>
      </c>
      <c r="D416" s="8" t="s">
        <v>3</v>
      </c>
      <c r="E416" s="59">
        <v>1800</v>
      </c>
      <c r="F416" s="6"/>
      <c r="G416" s="55"/>
      <c r="H416" s="6"/>
      <c r="I416" s="55"/>
      <c r="J416" s="6"/>
      <c r="K416" s="55"/>
      <c r="L416" s="6"/>
      <c r="M416" s="55"/>
      <c r="N416" s="6"/>
      <c r="O416" s="55"/>
      <c r="P416" s="6"/>
      <c r="Q416" s="55"/>
      <c r="R416" s="6"/>
      <c r="S416" s="55"/>
      <c r="T416" s="6"/>
      <c r="U416" s="55"/>
      <c r="V416" s="6"/>
      <c r="W416" s="55"/>
      <c r="X416" s="6"/>
      <c r="Y416" s="55"/>
      <c r="Z416" s="6"/>
      <c r="AA416" s="55"/>
      <c r="AB416" s="6"/>
      <c r="AC416" s="55"/>
    </row>
    <row r="417" spans="1:29" s="40" customFormat="1" ht="15.6">
      <c r="A417" s="58" t="s">
        <v>434</v>
      </c>
      <c r="B417" s="38"/>
      <c r="C417" s="38">
        <v>3</v>
      </c>
      <c r="D417" s="8" t="s">
        <v>34</v>
      </c>
      <c r="E417" s="59">
        <v>1251.5825411341425</v>
      </c>
      <c r="F417" s="6"/>
      <c r="G417" s="55"/>
      <c r="H417" s="6"/>
      <c r="I417" s="55"/>
      <c r="J417" s="6"/>
      <c r="K417" s="55"/>
      <c r="L417" s="6"/>
      <c r="M417" s="55"/>
      <c r="N417" s="6"/>
      <c r="O417" s="55"/>
      <c r="P417" s="6"/>
      <c r="Q417" s="55"/>
      <c r="R417" s="6"/>
      <c r="S417" s="55"/>
      <c r="T417" s="6"/>
      <c r="U417" s="55"/>
      <c r="V417" s="6"/>
      <c r="W417" s="55"/>
      <c r="X417" s="6"/>
      <c r="Y417" s="55"/>
      <c r="Z417" s="6"/>
      <c r="AA417" s="55"/>
      <c r="AB417" s="6"/>
      <c r="AC417" s="55"/>
    </row>
    <row r="418" spans="1:29" s="40" customFormat="1" ht="15.6">
      <c r="A418" s="14" t="s">
        <v>459</v>
      </c>
      <c r="B418" s="38"/>
      <c r="C418" s="38">
        <v>4</v>
      </c>
      <c r="D418" s="8" t="s">
        <v>15</v>
      </c>
      <c r="E418" s="59">
        <v>1224.0193353321963</v>
      </c>
      <c r="F418" s="6"/>
      <c r="G418" s="55"/>
      <c r="H418" s="6"/>
      <c r="I418" s="55"/>
      <c r="J418" s="6"/>
      <c r="K418" s="55"/>
      <c r="L418" s="6"/>
      <c r="M418" s="55"/>
      <c r="N418" s="6"/>
      <c r="O418" s="55"/>
      <c r="P418" s="6"/>
      <c r="Q418" s="55"/>
      <c r="R418" s="6"/>
      <c r="S418" s="55"/>
      <c r="T418" s="6"/>
      <c r="U418" s="55"/>
      <c r="V418" s="6"/>
      <c r="W418" s="55"/>
      <c r="X418" s="6"/>
      <c r="Y418" s="55"/>
      <c r="Z418" s="6"/>
      <c r="AA418" s="55"/>
      <c r="AB418" s="6"/>
      <c r="AC418" s="55"/>
    </row>
    <row r="419" spans="1:29" s="40" customFormat="1" ht="15.6">
      <c r="A419" s="58" t="s">
        <v>449</v>
      </c>
      <c r="B419" s="38"/>
      <c r="C419" s="38" t="s">
        <v>35</v>
      </c>
      <c r="D419" s="8" t="s">
        <v>1</v>
      </c>
      <c r="E419" s="59">
        <v>1900</v>
      </c>
      <c r="F419" s="6"/>
      <c r="G419" s="55"/>
      <c r="H419" s="6"/>
      <c r="I419" s="55"/>
      <c r="J419" s="6"/>
      <c r="K419" s="55"/>
      <c r="L419" s="6"/>
      <c r="M419" s="55"/>
      <c r="N419" s="6"/>
      <c r="O419" s="55"/>
      <c r="P419" s="6"/>
      <c r="Q419" s="55"/>
      <c r="R419" s="6"/>
      <c r="S419" s="55"/>
      <c r="T419" s="6"/>
      <c r="U419" s="55"/>
      <c r="V419" s="6"/>
      <c r="W419" s="55"/>
      <c r="X419" s="6"/>
      <c r="Y419" s="55"/>
      <c r="Z419" s="6"/>
      <c r="AA419" s="55"/>
      <c r="AB419" s="6"/>
      <c r="AC419" s="55"/>
    </row>
    <row r="420" spans="1:29" s="40" customFormat="1" ht="15.6">
      <c r="A420" s="58" t="s">
        <v>877</v>
      </c>
      <c r="B420" s="38"/>
      <c r="C420" s="38">
        <v>1</v>
      </c>
      <c r="D420" s="8" t="s">
        <v>1</v>
      </c>
      <c r="E420" s="59">
        <v>1661.3224603391652</v>
      </c>
      <c r="F420" s="6"/>
      <c r="G420" s="55"/>
      <c r="H420" s="6"/>
      <c r="I420" s="55"/>
      <c r="J420" s="6"/>
      <c r="K420" s="55"/>
      <c r="L420" s="6"/>
      <c r="M420" s="55"/>
      <c r="N420" s="6"/>
      <c r="O420" s="55"/>
      <c r="P420" s="6"/>
      <c r="Q420" s="55"/>
      <c r="R420" s="6"/>
      <c r="S420" s="55"/>
      <c r="T420" s="6"/>
      <c r="U420" s="55"/>
      <c r="V420" s="6"/>
      <c r="W420" s="55"/>
      <c r="X420" s="6"/>
      <c r="Y420" s="55"/>
      <c r="Z420" s="6"/>
      <c r="AA420" s="55"/>
      <c r="AB420" s="6"/>
      <c r="AC420" s="55"/>
    </row>
    <row r="421" spans="1:29" s="40" customFormat="1" ht="15.6">
      <c r="A421" s="58" t="s">
        <v>549</v>
      </c>
      <c r="B421" s="38"/>
      <c r="C421" s="38"/>
      <c r="D421" s="8" t="s">
        <v>360</v>
      </c>
      <c r="E421" s="59">
        <v>1551.0622207663732</v>
      </c>
      <c r="F421" s="6"/>
      <c r="G421" s="55"/>
      <c r="H421" s="6"/>
      <c r="I421" s="55"/>
      <c r="J421" s="6"/>
      <c r="K421" s="55"/>
      <c r="L421" s="6"/>
      <c r="M421" s="55"/>
      <c r="N421" s="6"/>
      <c r="O421" s="55"/>
      <c r="P421" s="6"/>
      <c r="Q421" s="55"/>
      <c r="R421" s="6"/>
      <c r="S421" s="55"/>
      <c r="T421" s="6"/>
      <c r="U421" s="55"/>
      <c r="V421" s="6"/>
      <c r="W421" s="55"/>
      <c r="X421" s="6"/>
      <c r="Y421" s="55"/>
      <c r="Z421" s="6"/>
      <c r="AA421" s="55"/>
      <c r="AB421" s="6"/>
      <c r="AC421" s="55"/>
    </row>
    <row r="422" spans="1:29" s="40" customFormat="1" ht="15.6">
      <c r="A422" s="58" t="s">
        <v>677</v>
      </c>
      <c r="B422" s="38"/>
      <c r="C422" s="38"/>
      <c r="D422" s="8" t="s">
        <v>34</v>
      </c>
      <c r="E422" s="59">
        <v>1237.2020245811459</v>
      </c>
      <c r="F422" s="6"/>
      <c r="G422" s="55"/>
      <c r="H422" s="6"/>
      <c r="I422" s="55"/>
      <c r="J422" s="6"/>
      <c r="K422" s="55"/>
      <c r="L422" s="6"/>
      <c r="M422" s="55"/>
      <c r="N422" s="6"/>
      <c r="O422" s="55"/>
      <c r="P422" s="6"/>
      <c r="Q422" s="55"/>
      <c r="R422" s="6"/>
      <c r="S422" s="55"/>
      <c r="T422" s="6"/>
      <c r="U422" s="55"/>
      <c r="V422" s="6"/>
      <c r="W422" s="55"/>
      <c r="X422" s="6"/>
      <c r="Y422" s="55"/>
      <c r="Z422" s="6"/>
      <c r="AA422" s="55"/>
      <c r="AB422" s="6"/>
      <c r="AC422" s="55"/>
    </row>
    <row r="423" spans="1:29" s="40" customFormat="1" ht="15.6">
      <c r="A423" s="58" t="s">
        <v>1079</v>
      </c>
      <c r="B423" s="38"/>
      <c r="C423" s="38"/>
      <c r="D423" s="8" t="s">
        <v>780</v>
      </c>
      <c r="E423" s="59">
        <v>1185</v>
      </c>
      <c r="F423" s="6"/>
      <c r="G423" s="55"/>
      <c r="H423" s="6"/>
      <c r="I423" s="55"/>
      <c r="J423" s="6"/>
      <c r="K423" s="55"/>
      <c r="L423" s="6"/>
      <c r="M423" s="55"/>
      <c r="N423" s="6"/>
      <c r="O423" s="55"/>
      <c r="P423" s="6"/>
      <c r="Q423" s="55"/>
      <c r="R423" s="6"/>
      <c r="S423" s="55"/>
      <c r="T423" s="6"/>
      <c r="U423" s="55"/>
      <c r="V423" s="6"/>
      <c r="W423" s="55"/>
      <c r="X423" s="6"/>
      <c r="Y423" s="55"/>
      <c r="Z423" s="6"/>
      <c r="AA423" s="55"/>
      <c r="AB423" s="6"/>
      <c r="AC423" s="55"/>
    </row>
    <row r="424" spans="1:29" s="40" customFormat="1" ht="15.6">
      <c r="A424" s="58" t="s">
        <v>536</v>
      </c>
      <c r="B424" s="38"/>
      <c r="C424" s="38"/>
      <c r="D424" s="8" t="s">
        <v>1</v>
      </c>
      <c r="E424" s="59">
        <v>1251.9055420787925</v>
      </c>
      <c r="F424" s="6"/>
      <c r="G424" s="55"/>
      <c r="H424" s="6"/>
      <c r="I424" s="55"/>
      <c r="J424" s="6"/>
      <c r="K424" s="55"/>
      <c r="L424" s="6"/>
      <c r="M424" s="55"/>
      <c r="N424" s="6"/>
      <c r="O424" s="55"/>
      <c r="P424" s="6"/>
      <c r="Q424" s="55"/>
      <c r="R424" s="6"/>
      <c r="S424" s="55"/>
      <c r="T424" s="6"/>
      <c r="U424" s="55"/>
      <c r="V424" s="6"/>
      <c r="W424" s="55"/>
      <c r="X424" s="6"/>
      <c r="Y424" s="55"/>
      <c r="Z424" s="6"/>
      <c r="AA424" s="55"/>
      <c r="AB424" s="6"/>
      <c r="AC424" s="55"/>
    </row>
    <row r="425" spans="1:29" s="40" customFormat="1" ht="15.6">
      <c r="A425" s="58" t="s">
        <v>738</v>
      </c>
      <c r="B425" s="38"/>
      <c r="C425" s="38"/>
      <c r="D425" s="8" t="s">
        <v>1</v>
      </c>
      <c r="E425" s="59">
        <v>1457</v>
      </c>
      <c r="F425" s="6"/>
      <c r="G425" s="55"/>
      <c r="H425" s="6"/>
      <c r="I425" s="55"/>
      <c r="J425" s="6"/>
      <c r="K425" s="55"/>
      <c r="L425" s="6"/>
      <c r="M425" s="55"/>
      <c r="N425" s="6"/>
      <c r="O425" s="55"/>
      <c r="P425" s="6"/>
      <c r="Q425" s="55"/>
      <c r="R425" s="6"/>
      <c r="S425" s="55"/>
      <c r="T425" s="6"/>
      <c r="U425" s="55"/>
      <c r="V425" s="6"/>
      <c r="W425" s="55"/>
      <c r="X425" s="6"/>
      <c r="Y425" s="55"/>
      <c r="Z425" s="6"/>
      <c r="AA425" s="55"/>
      <c r="AB425" s="6"/>
      <c r="AC425" s="55"/>
    </row>
    <row r="426" spans="1:29" s="40" customFormat="1" ht="15.6">
      <c r="A426" s="58" t="s">
        <v>537</v>
      </c>
      <c r="B426" s="38"/>
      <c r="C426" s="38"/>
      <c r="D426" s="8" t="s">
        <v>1</v>
      </c>
      <c r="E426" s="59">
        <v>1252.6077170492963</v>
      </c>
      <c r="F426" s="6"/>
      <c r="G426" s="55"/>
      <c r="H426" s="6"/>
      <c r="I426" s="55"/>
      <c r="J426" s="6"/>
      <c r="K426" s="55"/>
      <c r="L426" s="6"/>
      <c r="M426" s="55"/>
      <c r="N426" s="6"/>
      <c r="O426" s="55"/>
      <c r="P426" s="6"/>
      <c r="Q426" s="55"/>
      <c r="R426" s="6"/>
      <c r="S426" s="55"/>
      <c r="T426" s="6"/>
      <c r="U426" s="55"/>
      <c r="V426" s="6"/>
      <c r="W426" s="55"/>
      <c r="X426" s="6"/>
      <c r="Y426" s="55"/>
      <c r="Z426" s="6"/>
      <c r="AA426" s="55"/>
      <c r="AB426" s="6"/>
      <c r="AC426" s="55"/>
    </row>
    <row r="427" spans="1:29" s="40" customFormat="1" ht="15.6">
      <c r="A427" s="58" t="s">
        <v>1008</v>
      </c>
      <c r="B427" s="38"/>
      <c r="C427" s="38"/>
      <c r="D427" s="8" t="s">
        <v>1</v>
      </c>
      <c r="E427" s="59">
        <v>1319.7298854094981</v>
      </c>
      <c r="F427" s="6"/>
      <c r="G427" s="55"/>
      <c r="H427" s="6"/>
      <c r="I427" s="55"/>
      <c r="J427" s="6"/>
      <c r="K427" s="55"/>
      <c r="L427" s="6"/>
      <c r="M427" s="55"/>
      <c r="N427" s="6"/>
      <c r="O427" s="55"/>
      <c r="P427" s="6"/>
      <c r="Q427" s="55"/>
      <c r="R427" s="6"/>
      <c r="S427" s="55"/>
      <c r="T427" s="6"/>
      <c r="U427" s="55"/>
      <c r="V427" s="6"/>
      <c r="W427" s="55"/>
      <c r="X427" s="6"/>
      <c r="Y427" s="55"/>
      <c r="Z427" s="6"/>
      <c r="AA427" s="55"/>
      <c r="AB427" s="6"/>
      <c r="AC427" s="55"/>
    </row>
    <row r="428" spans="1:29" s="40" customFormat="1" ht="15.6">
      <c r="A428" s="58" t="s">
        <v>751</v>
      </c>
      <c r="B428" s="71"/>
      <c r="C428" s="52"/>
      <c r="D428" s="38" t="s">
        <v>3</v>
      </c>
      <c r="E428" s="59">
        <v>1379</v>
      </c>
      <c r="F428" s="6"/>
      <c r="G428" s="55"/>
      <c r="H428" s="6"/>
      <c r="I428" s="55"/>
      <c r="J428" s="6"/>
      <c r="K428" s="56"/>
      <c r="L428" s="6"/>
      <c r="M428" s="55"/>
      <c r="N428" s="6"/>
      <c r="O428" s="56"/>
      <c r="P428" s="6"/>
      <c r="Q428" s="55"/>
      <c r="R428" s="6"/>
      <c r="S428" s="55"/>
      <c r="T428" s="6"/>
      <c r="U428" s="56"/>
      <c r="V428" s="6"/>
      <c r="W428" s="55"/>
      <c r="X428" s="6"/>
      <c r="Y428" s="55"/>
      <c r="Z428" s="6"/>
      <c r="AA428" s="56"/>
      <c r="AB428" s="6"/>
      <c r="AC428" s="56"/>
    </row>
    <row r="429" spans="1:29" s="40" customFormat="1" ht="15.6">
      <c r="A429" s="58" t="s">
        <v>564</v>
      </c>
      <c r="B429" s="38"/>
      <c r="C429" s="38"/>
      <c r="D429" s="8" t="s">
        <v>3</v>
      </c>
      <c r="E429" s="59">
        <v>1231</v>
      </c>
      <c r="F429" s="6"/>
      <c r="G429" s="55"/>
      <c r="H429" s="6"/>
      <c r="I429" s="55"/>
      <c r="J429" s="6"/>
      <c r="K429" s="55"/>
      <c r="L429" s="6"/>
      <c r="M429" s="55"/>
      <c r="N429" s="6"/>
      <c r="O429" s="55"/>
      <c r="P429" s="6"/>
      <c r="Q429" s="55"/>
      <c r="R429" s="6"/>
      <c r="S429" s="55"/>
      <c r="T429" s="6"/>
      <c r="U429" s="55"/>
      <c r="V429" s="6"/>
      <c r="W429" s="55"/>
      <c r="X429" s="6"/>
      <c r="Y429" s="55"/>
      <c r="Z429" s="6"/>
      <c r="AA429" s="55"/>
      <c r="AB429" s="6"/>
      <c r="AC429" s="55"/>
    </row>
    <row r="430" spans="1:29" s="40" customFormat="1" ht="15.6">
      <c r="A430" s="58" t="s">
        <v>665</v>
      </c>
      <c r="B430" s="38"/>
      <c r="C430" s="38"/>
      <c r="D430" s="8" t="s">
        <v>3</v>
      </c>
      <c r="E430" s="59">
        <v>1181.6844331072084</v>
      </c>
      <c r="F430" s="6"/>
      <c r="G430" s="55"/>
      <c r="H430" s="6"/>
      <c r="I430" s="55"/>
      <c r="J430" s="6"/>
      <c r="K430" s="55"/>
      <c r="L430" s="6"/>
      <c r="M430" s="55"/>
      <c r="N430" s="6"/>
      <c r="O430" s="55"/>
      <c r="P430" s="6"/>
      <c r="Q430" s="55"/>
      <c r="R430" s="6"/>
      <c r="S430" s="55"/>
      <c r="T430" s="6"/>
      <c r="U430" s="55"/>
      <c r="V430" s="6"/>
      <c r="W430" s="55"/>
      <c r="X430" s="6"/>
      <c r="Y430" s="55"/>
      <c r="Z430" s="6"/>
      <c r="AA430" s="55"/>
      <c r="AB430" s="6"/>
      <c r="AC430" s="55"/>
    </row>
    <row r="431" spans="1:29" s="40" customFormat="1" ht="15.6">
      <c r="A431" s="58" t="s">
        <v>47</v>
      </c>
      <c r="B431" s="38"/>
      <c r="C431" s="38">
        <v>4</v>
      </c>
      <c r="D431" s="8" t="s">
        <v>33</v>
      </c>
      <c r="E431" s="59">
        <v>1200</v>
      </c>
      <c r="F431" s="6"/>
      <c r="G431" s="55"/>
      <c r="H431" s="6"/>
      <c r="I431" s="55"/>
      <c r="J431" s="6"/>
      <c r="K431" s="55"/>
      <c r="L431" s="6"/>
      <c r="M431" s="55"/>
      <c r="N431" s="6"/>
      <c r="O431" s="55"/>
      <c r="P431" s="6"/>
      <c r="Q431" s="55"/>
      <c r="R431" s="6"/>
      <c r="S431" s="55"/>
      <c r="T431" s="6"/>
      <c r="U431" s="55"/>
      <c r="V431" s="6"/>
      <c r="W431" s="55"/>
      <c r="X431" s="6"/>
      <c r="Y431" s="55"/>
      <c r="Z431" s="6"/>
      <c r="AA431" s="55"/>
      <c r="AB431" s="6"/>
      <c r="AC431" s="55"/>
    </row>
    <row r="432" spans="1:29" s="40" customFormat="1" ht="15.6">
      <c r="A432" s="58" t="s">
        <v>57</v>
      </c>
      <c r="B432" s="38"/>
      <c r="C432" s="38">
        <v>4</v>
      </c>
      <c r="D432" s="8" t="s">
        <v>33</v>
      </c>
      <c r="E432" s="59">
        <v>1200</v>
      </c>
      <c r="F432" s="6"/>
      <c r="G432" s="55"/>
      <c r="H432" s="6"/>
      <c r="I432" s="55"/>
      <c r="J432" s="6"/>
      <c r="K432" s="55"/>
      <c r="L432" s="6"/>
      <c r="M432" s="55"/>
      <c r="N432" s="6"/>
      <c r="O432" s="55"/>
      <c r="P432" s="6"/>
      <c r="Q432" s="55"/>
      <c r="R432" s="6"/>
      <c r="S432" s="55"/>
      <c r="T432" s="6"/>
      <c r="U432" s="55"/>
      <c r="V432" s="6"/>
      <c r="W432" s="55"/>
      <c r="X432" s="6"/>
      <c r="Y432" s="55"/>
      <c r="Z432" s="6"/>
      <c r="AA432" s="55"/>
      <c r="AB432" s="6"/>
      <c r="AC432" s="55"/>
    </row>
    <row r="433" spans="1:29" s="40" customFormat="1" ht="15.6">
      <c r="A433" s="58" t="s">
        <v>966</v>
      </c>
      <c r="B433" s="38"/>
      <c r="C433" s="38"/>
      <c r="D433" s="8" t="s">
        <v>672</v>
      </c>
      <c r="E433" s="59">
        <v>1343.225672254704</v>
      </c>
      <c r="F433" s="6"/>
      <c r="G433" s="55"/>
      <c r="H433" s="6"/>
      <c r="I433" s="55"/>
      <c r="J433" s="6"/>
      <c r="K433" s="55"/>
      <c r="L433" s="6"/>
      <c r="M433" s="55"/>
      <c r="N433" s="6"/>
      <c r="O433" s="55"/>
      <c r="P433" s="6"/>
      <c r="Q433" s="55"/>
      <c r="R433" s="6"/>
      <c r="S433" s="55"/>
      <c r="T433" s="6"/>
      <c r="U433" s="55"/>
      <c r="V433" s="6"/>
      <c r="W433" s="55"/>
      <c r="X433" s="6"/>
      <c r="Y433" s="55"/>
      <c r="Z433" s="6"/>
      <c r="AA433" s="55"/>
      <c r="AB433" s="6"/>
      <c r="AC433" s="55"/>
    </row>
    <row r="434" spans="1:29" s="40" customFormat="1" ht="15.6">
      <c r="A434" s="14" t="s">
        <v>523</v>
      </c>
      <c r="B434" s="38"/>
      <c r="C434" s="38"/>
      <c r="D434" s="8" t="s">
        <v>34</v>
      </c>
      <c r="E434" s="59">
        <v>1564.707108065365</v>
      </c>
      <c r="F434" s="6"/>
      <c r="G434" s="55"/>
      <c r="H434" s="6"/>
      <c r="I434" s="55"/>
      <c r="J434" s="6"/>
      <c r="K434" s="55"/>
      <c r="L434" s="6"/>
      <c r="M434" s="55"/>
      <c r="N434" s="6"/>
      <c r="O434" s="55"/>
      <c r="P434" s="6"/>
      <c r="Q434" s="55"/>
      <c r="R434" s="6"/>
      <c r="S434" s="55"/>
      <c r="T434" s="6"/>
      <c r="U434" s="55"/>
      <c r="V434" s="6"/>
      <c r="W434" s="55"/>
      <c r="X434" s="6"/>
      <c r="Y434" s="55"/>
      <c r="Z434" s="6"/>
      <c r="AA434" s="55"/>
      <c r="AB434" s="6"/>
      <c r="AC434" s="55"/>
    </row>
    <row r="435" spans="1:29" s="40" customFormat="1" ht="15.6">
      <c r="A435" s="58" t="s">
        <v>602</v>
      </c>
      <c r="B435" s="38"/>
      <c r="C435" s="38"/>
      <c r="D435" s="8" t="s">
        <v>604</v>
      </c>
      <c r="E435" s="59">
        <v>1264.2851852499889</v>
      </c>
      <c r="F435" s="6"/>
      <c r="G435" s="55"/>
      <c r="H435" s="6"/>
      <c r="I435" s="55"/>
      <c r="J435" s="6"/>
      <c r="K435" s="55"/>
      <c r="L435" s="6"/>
      <c r="M435" s="55"/>
      <c r="N435" s="6"/>
      <c r="O435" s="55"/>
      <c r="P435" s="6"/>
      <c r="Q435" s="55"/>
      <c r="R435" s="6"/>
      <c r="S435" s="55"/>
      <c r="T435" s="6"/>
      <c r="U435" s="55"/>
      <c r="V435" s="6"/>
      <c r="W435" s="55"/>
      <c r="X435" s="6"/>
      <c r="Y435" s="55"/>
      <c r="Z435" s="6"/>
      <c r="AA435" s="55"/>
      <c r="AB435" s="6"/>
      <c r="AC435" s="55"/>
    </row>
    <row r="436" spans="1:29" s="40" customFormat="1" ht="15.6">
      <c r="A436" s="72" t="s">
        <v>538</v>
      </c>
      <c r="B436" s="38"/>
      <c r="C436" s="38"/>
      <c r="D436" s="8" t="s">
        <v>1</v>
      </c>
      <c r="E436" s="59">
        <v>0</v>
      </c>
      <c r="F436" s="6"/>
      <c r="G436" s="55"/>
      <c r="H436" s="6"/>
      <c r="I436" s="55"/>
      <c r="J436" s="6"/>
      <c r="K436" s="55"/>
      <c r="L436" s="6"/>
      <c r="M436" s="55"/>
      <c r="N436" s="6"/>
      <c r="O436" s="55"/>
      <c r="P436" s="6"/>
      <c r="Q436" s="55"/>
      <c r="R436" s="6"/>
      <c r="S436" s="55"/>
      <c r="T436" s="6"/>
      <c r="U436" s="55"/>
      <c r="V436" s="6"/>
      <c r="W436" s="55"/>
      <c r="X436" s="6"/>
      <c r="Y436" s="55"/>
      <c r="Z436" s="6"/>
      <c r="AA436" s="55"/>
      <c r="AB436" s="6"/>
      <c r="AC436" s="55"/>
    </row>
    <row r="437" spans="1:29" s="40" customFormat="1" ht="15.6">
      <c r="A437" s="58" t="s">
        <v>81</v>
      </c>
      <c r="B437" s="38"/>
      <c r="C437" s="38">
        <v>3</v>
      </c>
      <c r="D437" s="8" t="s">
        <v>26</v>
      </c>
      <c r="E437" s="59">
        <v>1400</v>
      </c>
      <c r="F437" s="6"/>
      <c r="G437" s="55"/>
      <c r="H437" s="6"/>
      <c r="I437" s="55"/>
      <c r="J437" s="6"/>
      <c r="K437" s="55"/>
      <c r="L437" s="6"/>
      <c r="M437" s="55"/>
      <c r="N437" s="6"/>
      <c r="O437" s="55"/>
      <c r="P437" s="6"/>
      <c r="Q437" s="55"/>
      <c r="R437" s="6"/>
      <c r="S437" s="55"/>
      <c r="T437" s="6"/>
      <c r="U437" s="55"/>
      <c r="V437" s="6"/>
      <c r="W437" s="55"/>
      <c r="X437" s="6"/>
      <c r="Y437" s="55"/>
      <c r="Z437" s="6"/>
      <c r="AA437" s="55"/>
      <c r="AB437" s="6"/>
      <c r="AC437" s="55"/>
    </row>
    <row r="438" spans="1:29" s="40" customFormat="1" ht="15.6">
      <c r="A438" s="58" t="s">
        <v>1226</v>
      </c>
      <c r="B438" s="38"/>
      <c r="C438" s="38"/>
      <c r="D438" s="8" t="s">
        <v>1</v>
      </c>
      <c r="E438" s="59">
        <v>1196</v>
      </c>
      <c r="F438" s="6"/>
      <c r="G438" s="55"/>
      <c r="H438" s="6"/>
      <c r="I438" s="55"/>
      <c r="J438" s="6"/>
      <c r="K438" s="55"/>
      <c r="L438" s="6"/>
      <c r="M438" s="55"/>
      <c r="N438" s="6"/>
      <c r="O438" s="55"/>
      <c r="P438" s="6"/>
      <c r="Q438" s="55"/>
      <c r="R438" s="6"/>
      <c r="S438" s="55"/>
      <c r="T438" s="6"/>
      <c r="U438" s="55"/>
      <c r="V438" s="6"/>
      <c r="W438" s="55"/>
      <c r="X438" s="6"/>
      <c r="Y438" s="55"/>
      <c r="Z438" s="6"/>
      <c r="AA438" s="55"/>
      <c r="AB438" s="6"/>
      <c r="AC438" s="55"/>
    </row>
    <row r="439" spans="1:29" s="40" customFormat="1" ht="15.6">
      <c r="A439" s="58" t="s">
        <v>1176</v>
      </c>
      <c r="B439" s="38"/>
      <c r="C439" s="38"/>
      <c r="D439" s="8" t="s">
        <v>1</v>
      </c>
      <c r="E439" s="59">
        <v>1236.8582191084176</v>
      </c>
      <c r="F439" s="6"/>
      <c r="G439" s="55"/>
      <c r="H439" s="6"/>
      <c r="I439" s="55"/>
      <c r="J439" s="6"/>
      <c r="K439" s="55"/>
      <c r="L439" s="6"/>
      <c r="M439" s="55"/>
      <c r="N439" s="6"/>
      <c r="O439" s="55"/>
      <c r="P439" s="6"/>
      <c r="Q439" s="55"/>
      <c r="R439" s="6"/>
      <c r="S439" s="55"/>
      <c r="T439" s="6"/>
      <c r="U439" s="55"/>
      <c r="V439" s="6"/>
      <c r="W439" s="55"/>
      <c r="X439" s="6"/>
      <c r="Y439" s="55"/>
      <c r="Z439" s="6"/>
      <c r="AA439" s="55"/>
      <c r="AB439" s="6"/>
      <c r="AC439" s="55"/>
    </row>
    <row r="440" spans="1:29" s="40" customFormat="1" ht="15.6">
      <c r="A440" s="58" t="s">
        <v>134</v>
      </c>
      <c r="B440" s="38" t="s">
        <v>105</v>
      </c>
      <c r="C440" s="38" t="s">
        <v>105</v>
      </c>
      <c r="D440" s="8" t="s">
        <v>1</v>
      </c>
      <c r="E440" s="59">
        <v>1713</v>
      </c>
      <c r="F440" s="6"/>
      <c r="G440" s="55"/>
      <c r="H440" s="6"/>
      <c r="I440" s="55"/>
      <c r="J440" s="6"/>
      <c r="K440" s="55"/>
      <c r="L440" s="6"/>
      <c r="M440" s="55"/>
      <c r="N440" s="6"/>
      <c r="O440" s="55"/>
      <c r="P440" s="6"/>
      <c r="Q440" s="55"/>
      <c r="R440" s="6"/>
      <c r="S440" s="55"/>
      <c r="T440" s="6"/>
      <c r="U440" s="55"/>
      <c r="V440" s="6"/>
      <c r="W440" s="55"/>
      <c r="X440" s="6"/>
      <c r="Y440" s="55"/>
      <c r="Z440" s="6"/>
      <c r="AA440" s="55"/>
      <c r="AB440" s="6"/>
      <c r="AC440" s="55"/>
    </row>
    <row r="441" spans="1:29" s="40" customFormat="1" ht="15.6">
      <c r="A441" s="58" t="s">
        <v>210</v>
      </c>
      <c r="B441" s="38"/>
      <c r="C441" s="38">
        <v>3</v>
      </c>
      <c r="D441" s="8" t="s">
        <v>15</v>
      </c>
      <c r="E441" s="59">
        <v>1400</v>
      </c>
      <c r="F441" s="6"/>
      <c r="G441" s="55"/>
      <c r="H441" s="6"/>
      <c r="I441" s="55"/>
      <c r="J441" s="6"/>
      <c r="K441" s="55"/>
      <c r="L441" s="6"/>
      <c r="M441" s="55"/>
      <c r="N441" s="6"/>
      <c r="O441" s="55"/>
      <c r="P441" s="6"/>
      <c r="Q441" s="55"/>
      <c r="R441" s="6"/>
      <c r="S441" s="55"/>
      <c r="T441" s="6"/>
      <c r="U441" s="55"/>
      <c r="V441" s="6"/>
      <c r="W441" s="55"/>
      <c r="X441" s="6"/>
      <c r="Y441" s="55"/>
      <c r="Z441" s="6"/>
      <c r="AA441" s="55"/>
      <c r="AB441" s="6"/>
      <c r="AC441" s="55"/>
    </row>
    <row r="442" spans="1:29" s="40" customFormat="1" ht="15.6">
      <c r="A442" s="58" t="s">
        <v>1009</v>
      </c>
      <c r="B442" s="38"/>
      <c r="C442" s="38"/>
      <c r="D442" s="8" t="s">
        <v>1</v>
      </c>
      <c r="E442" s="59">
        <v>1384.0070016712264</v>
      </c>
      <c r="F442" s="6"/>
      <c r="G442" s="55"/>
      <c r="H442" s="6"/>
      <c r="I442" s="55"/>
      <c r="J442" s="6"/>
      <c r="K442" s="55"/>
      <c r="L442" s="6"/>
      <c r="M442" s="55"/>
      <c r="N442" s="6"/>
      <c r="O442" s="55"/>
      <c r="P442" s="6"/>
      <c r="Q442" s="55"/>
      <c r="R442" s="6"/>
      <c r="S442" s="55"/>
      <c r="T442" s="6"/>
      <c r="U442" s="55"/>
      <c r="V442" s="6"/>
      <c r="W442" s="55"/>
      <c r="X442" s="6"/>
      <c r="Y442" s="55"/>
      <c r="Z442" s="6"/>
      <c r="AA442" s="55"/>
      <c r="AB442" s="6"/>
      <c r="AC442" s="55"/>
    </row>
    <row r="443" spans="1:29" s="40" customFormat="1" ht="15.6">
      <c r="A443" s="58" t="s">
        <v>1010</v>
      </c>
      <c r="B443" s="38"/>
      <c r="C443" s="38"/>
      <c r="D443" s="8" t="s">
        <v>1</v>
      </c>
      <c r="E443" s="59">
        <v>1382.100853406311</v>
      </c>
      <c r="F443" s="6"/>
      <c r="G443" s="55"/>
      <c r="H443" s="6"/>
      <c r="I443" s="55"/>
      <c r="J443" s="6"/>
      <c r="K443" s="55"/>
      <c r="L443" s="6"/>
      <c r="M443" s="55"/>
      <c r="N443" s="6"/>
      <c r="O443" s="55"/>
      <c r="P443" s="6"/>
      <c r="Q443" s="55"/>
      <c r="R443" s="6"/>
      <c r="S443" s="55"/>
      <c r="T443" s="6"/>
      <c r="U443" s="55"/>
      <c r="V443" s="6"/>
      <c r="W443" s="55"/>
      <c r="X443" s="6"/>
      <c r="Y443" s="55"/>
      <c r="Z443" s="6"/>
      <c r="AA443" s="55"/>
      <c r="AB443" s="6"/>
      <c r="AC443" s="55"/>
    </row>
    <row r="444" spans="1:29" s="40" customFormat="1" ht="15.6">
      <c r="A444" s="58" t="s">
        <v>305</v>
      </c>
      <c r="B444" s="38"/>
      <c r="C444" s="38">
        <v>2</v>
      </c>
      <c r="D444" s="8" t="s">
        <v>1</v>
      </c>
      <c r="E444" s="59">
        <v>1566.78162379985</v>
      </c>
      <c r="F444" s="6"/>
      <c r="G444" s="55"/>
      <c r="H444" s="6"/>
      <c r="I444" s="55"/>
      <c r="J444" s="6"/>
      <c r="K444" s="55"/>
      <c r="L444" s="6"/>
      <c r="M444" s="55"/>
      <c r="N444" s="6"/>
      <c r="O444" s="55"/>
      <c r="P444" s="6"/>
      <c r="Q444" s="55"/>
      <c r="R444" s="6"/>
      <c r="S444" s="55"/>
      <c r="T444" s="6"/>
      <c r="U444" s="55"/>
      <c r="V444" s="6"/>
      <c r="W444" s="55"/>
      <c r="X444" s="6"/>
      <c r="Y444" s="55"/>
      <c r="Z444" s="6"/>
      <c r="AA444" s="55"/>
      <c r="AB444" s="6"/>
      <c r="AC444" s="55"/>
    </row>
    <row r="445" spans="1:29" s="40" customFormat="1" ht="15.6">
      <c r="A445" s="58" t="s">
        <v>588</v>
      </c>
      <c r="B445" s="38"/>
      <c r="C445" s="38"/>
      <c r="D445" s="8" t="s">
        <v>1</v>
      </c>
      <c r="E445" s="59">
        <v>1252.6578774337968</v>
      </c>
      <c r="F445" s="6"/>
      <c r="G445" s="55"/>
      <c r="H445" s="6"/>
      <c r="I445" s="55"/>
      <c r="J445" s="6"/>
      <c r="K445" s="55"/>
      <c r="L445" s="6"/>
      <c r="M445" s="55"/>
      <c r="N445" s="6"/>
      <c r="O445" s="55"/>
      <c r="P445" s="6"/>
      <c r="Q445" s="55"/>
      <c r="R445" s="6"/>
      <c r="S445" s="55"/>
      <c r="T445" s="6"/>
      <c r="U445" s="55"/>
      <c r="V445" s="6"/>
      <c r="W445" s="55"/>
      <c r="X445" s="6"/>
      <c r="Y445" s="55"/>
      <c r="Z445" s="6"/>
      <c r="AA445" s="55"/>
      <c r="AB445" s="6"/>
      <c r="AC445" s="55"/>
    </row>
    <row r="446" spans="1:29" s="40" customFormat="1" ht="15.6">
      <c r="A446" s="72" t="s">
        <v>712</v>
      </c>
      <c r="B446" s="38" t="s">
        <v>105</v>
      </c>
      <c r="C446" s="38">
        <v>1</v>
      </c>
      <c r="D446" s="8" t="s">
        <v>1</v>
      </c>
      <c r="E446" s="59">
        <v>0</v>
      </c>
      <c r="F446" s="6"/>
      <c r="G446" s="55"/>
      <c r="H446" s="6"/>
      <c r="I446" s="55"/>
      <c r="J446" s="6"/>
      <c r="K446" s="55"/>
      <c r="L446" s="6"/>
      <c r="M446" s="55"/>
      <c r="N446" s="6"/>
      <c r="O446" s="55"/>
      <c r="P446" s="6"/>
      <c r="Q446" s="55"/>
      <c r="R446" s="6"/>
      <c r="S446" s="55"/>
      <c r="T446" s="6"/>
      <c r="U446" s="55"/>
      <c r="V446" s="6"/>
      <c r="W446" s="55"/>
      <c r="X446" s="6"/>
      <c r="Y446" s="55"/>
      <c r="Z446" s="6"/>
      <c r="AA446" s="55"/>
      <c r="AB446" s="6"/>
      <c r="AC446" s="55"/>
    </row>
    <row r="447" spans="1:29" s="40" customFormat="1" ht="15.6">
      <c r="A447" s="58" t="s">
        <v>1055</v>
      </c>
      <c r="B447" s="38"/>
      <c r="C447" s="38"/>
      <c r="D447" s="8" t="s">
        <v>1</v>
      </c>
      <c r="E447" s="59">
        <v>1272.8035894316995</v>
      </c>
      <c r="F447" s="6"/>
      <c r="G447" s="55"/>
      <c r="H447" s="6">
        <v>161</v>
      </c>
      <c r="I447" s="55">
        <v>0.01</v>
      </c>
      <c r="J447" s="6"/>
      <c r="K447" s="55"/>
      <c r="L447" s="6"/>
      <c r="M447" s="55"/>
      <c r="N447" s="6"/>
      <c r="O447" s="55"/>
      <c r="P447" s="6"/>
      <c r="Q447" s="55"/>
      <c r="R447" s="6"/>
      <c r="S447" s="55"/>
      <c r="T447" s="6"/>
      <c r="U447" s="55"/>
      <c r="V447" s="6"/>
      <c r="W447" s="55"/>
      <c r="X447" s="6"/>
      <c r="Y447" s="55"/>
      <c r="Z447" s="6"/>
      <c r="AA447" s="55"/>
      <c r="AB447" s="6"/>
      <c r="AC447" s="55"/>
    </row>
    <row r="448" spans="1:29" s="40" customFormat="1" ht="15.6">
      <c r="A448" s="58" t="s">
        <v>314</v>
      </c>
      <c r="B448" s="38"/>
      <c r="C448" s="38">
        <v>3</v>
      </c>
      <c r="D448" s="8" t="s">
        <v>1</v>
      </c>
      <c r="E448" s="59">
        <v>1400</v>
      </c>
      <c r="F448" s="6"/>
      <c r="G448" s="55"/>
      <c r="H448" s="6"/>
      <c r="I448" s="55"/>
      <c r="J448" s="6"/>
      <c r="K448" s="55"/>
      <c r="L448" s="6"/>
      <c r="M448" s="55"/>
      <c r="N448" s="6"/>
      <c r="O448" s="55"/>
      <c r="P448" s="6"/>
      <c r="Q448" s="55"/>
      <c r="R448" s="6"/>
      <c r="S448" s="55"/>
      <c r="T448" s="6"/>
      <c r="U448" s="55"/>
      <c r="V448" s="6"/>
      <c r="W448" s="55"/>
      <c r="X448" s="6"/>
      <c r="Y448" s="55"/>
      <c r="Z448" s="6"/>
      <c r="AA448" s="55"/>
      <c r="AB448" s="6"/>
      <c r="AC448" s="55"/>
    </row>
    <row r="449" spans="1:29" s="40" customFormat="1" ht="15.6">
      <c r="A449" s="58" t="s">
        <v>125</v>
      </c>
      <c r="B449" s="38" t="s">
        <v>194</v>
      </c>
      <c r="C449" s="38" t="s">
        <v>35</v>
      </c>
      <c r="D449" s="8" t="s">
        <v>1</v>
      </c>
      <c r="E449" s="59">
        <v>1872.2666698143714</v>
      </c>
      <c r="F449" s="6"/>
      <c r="G449" s="55"/>
      <c r="H449" s="6"/>
      <c r="I449" s="55"/>
      <c r="J449" s="6"/>
      <c r="K449" s="55"/>
      <c r="L449" s="6"/>
      <c r="M449" s="55"/>
      <c r="N449" s="6"/>
      <c r="O449" s="55"/>
      <c r="P449" s="6"/>
      <c r="Q449" s="55"/>
      <c r="R449" s="6"/>
      <c r="S449" s="55"/>
      <c r="T449" s="6"/>
      <c r="U449" s="55"/>
      <c r="V449" s="6"/>
      <c r="W449" s="55"/>
      <c r="X449" s="6"/>
      <c r="Y449" s="55"/>
      <c r="Z449" s="6"/>
      <c r="AA449" s="55"/>
      <c r="AB449" s="6"/>
      <c r="AC449" s="55"/>
    </row>
    <row r="450" spans="1:29" s="40" customFormat="1" ht="15.6">
      <c r="A450" s="58" t="s">
        <v>698</v>
      </c>
      <c r="B450" s="38"/>
      <c r="C450" s="38"/>
      <c r="D450" s="8" t="s">
        <v>672</v>
      </c>
      <c r="E450" s="59">
        <v>1191.8968020190168</v>
      </c>
      <c r="F450" s="6"/>
      <c r="G450" s="55"/>
      <c r="H450" s="6"/>
      <c r="I450" s="55"/>
      <c r="J450" s="6"/>
      <c r="K450" s="55"/>
      <c r="L450" s="6"/>
      <c r="M450" s="55"/>
      <c r="N450" s="6"/>
      <c r="O450" s="55"/>
      <c r="P450" s="6"/>
      <c r="Q450" s="55"/>
      <c r="R450" s="6"/>
      <c r="S450" s="55"/>
      <c r="T450" s="6"/>
      <c r="U450" s="55"/>
      <c r="V450" s="6"/>
      <c r="W450" s="55"/>
      <c r="X450" s="6"/>
      <c r="Y450" s="55"/>
      <c r="Z450" s="6"/>
      <c r="AA450" s="55"/>
      <c r="AB450" s="6"/>
      <c r="AC450" s="55"/>
    </row>
    <row r="451" spans="1:29" s="40" customFormat="1" ht="15.6">
      <c r="A451" s="58" t="s">
        <v>599</v>
      </c>
      <c r="B451" s="38"/>
      <c r="C451" s="38"/>
      <c r="D451" s="8" t="s">
        <v>3</v>
      </c>
      <c r="E451" s="59">
        <v>1201.7389240293712</v>
      </c>
      <c r="F451" s="6"/>
      <c r="G451" s="55"/>
      <c r="H451" s="6"/>
      <c r="I451" s="55"/>
      <c r="J451" s="6"/>
      <c r="K451" s="55"/>
      <c r="L451" s="6"/>
      <c r="M451" s="55"/>
      <c r="N451" s="6"/>
      <c r="O451" s="55"/>
      <c r="P451" s="6"/>
      <c r="Q451" s="55"/>
      <c r="R451" s="6"/>
      <c r="S451" s="55"/>
      <c r="T451" s="6"/>
      <c r="U451" s="55"/>
      <c r="V451" s="6"/>
      <c r="W451" s="55"/>
      <c r="X451" s="6"/>
      <c r="Y451" s="55"/>
      <c r="Z451" s="6"/>
      <c r="AA451" s="55"/>
      <c r="AB451" s="6"/>
      <c r="AC451" s="55"/>
    </row>
    <row r="452" spans="1:29" s="40" customFormat="1" ht="15.6">
      <c r="A452" s="58" t="s">
        <v>404</v>
      </c>
      <c r="B452" s="38"/>
      <c r="C452" s="38">
        <v>3</v>
      </c>
      <c r="D452" s="8" t="s">
        <v>34</v>
      </c>
      <c r="E452" s="59">
        <v>1417.6218065080836</v>
      </c>
      <c r="F452" s="6"/>
      <c r="G452" s="55"/>
      <c r="H452" s="6"/>
      <c r="I452" s="55"/>
      <c r="J452" s="6"/>
      <c r="K452" s="55"/>
      <c r="L452" s="6"/>
      <c r="M452" s="55"/>
      <c r="N452" s="6"/>
      <c r="O452" s="55"/>
      <c r="P452" s="6"/>
      <c r="Q452" s="55"/>
      <c r="R452" s="6"/>
      <c r="S452" s="55"/>
      <c r="T452" s="6"/>
      <c r="U452" s="55"/>
      <c r="V452" s="6"/>
      <c r="W452" s="55"/>
      <c r="X452" s="6"/>
      <c r="Y452" s="55"/>
      <c r="Z452" s="6"/>
      <c r="AA452" s="55"/>
      <c r="AB452" s="6"/>
      <c r="AC452" s="55"/>
    </row>
    <row r="453" spans="1:29" s="40" customFormat="1" ht="15.6">
      <c r="A453" s="58" t="s">
        <v>16</v>
      </c>
      <c r="B453" s="38"/>
      <c r="C453" s="38">
        <v>3</v>
      </c>
      <c r="D453" s="8" t="s">
        <v>1</v>
      </c>
      <c r="E453" s="59">
        <v>1504</v>
      </c>
      <c r="F453" s="6"/>
      <c r="G453" s="55"/>
      <c r="H453" s="6"/>
      <c r="I453" s="55"/>
      <c r="J453" s="6"/>
      <c r="K453" s="55"/>
      <c r="L453" s="6"/>
      <c r="M453" s="55"/>
      <c r="N453" s="6"/>
      <c r="O453" s="55"/>
      <c r="P453" s="6"/>
      <c r="Q453" s="55"/>
      <c r="R453" s="6"/>
      <c r="S453" s="55"/>
      <c r="T453" s="6"/>
      <c r="U453" s="55"/>
      <c r="V453" s="6"/>
      <c r="W453" s="55"/>
      <c r="X453" s="6"/>
      <c r="Y453" s="55"/>
      <c r="Z453" s="6"/>
      <c r="AA453" s="55"/>
      <c r="AB453" s="6"/>
      <c r="AC453" s="55"/>
    </row>
    <row r="454" spans="1:29" s="40" customFormat="1" ht="15.6">
      <c r="A454" s="58" t="s">
        <v>218</v>
      </c>
      <c r="B454" s="38"/>
      <c r="C454" s="38">
        <v>1</v>
      </c>
      <c r="D454" s="8" t="s">
        <v>34</v>
      </c>
      <c r="E454" s="59">
        <v>1801.4497368108105</v>
      </c>
      <c r="F454" s="6"/>
      <c r="G454" s="55"/>
      <c r="H454" s="6"/>
      <c r="I454" s="55"/>
      <c r="J454" s="6"/>
      <c r="K454" s="55"/>
      <c r="L454" s="6"/>
      <c r="M454" s="55"/>
      <c r="N454" s="6"/>
      <c r="O454" s="55"/>
      <c r="P454" s="6"/>
      <c r="Q454" s="55"/>
      <c r="R454" s="6"/>
      <c r="S454" s="55"/>
      <c r="T454" s="6"/>
      <c r="U454" s="55"/>
      <c r="V454" s="6"/>
      <c r="W454" s="55"/>
      <c r="X454" s="6"/>
      <c r="Y454" s="55"/>
      <c r="Z454" s="6"/>
      <c r="AA454" s="55"/>
      <c r="AB454" s="6"/>
      <c r="AC454" s="55"/>
    </row>
    <row r="455" spans="1:29" s="40" customFormat="1" ht="15.6">
      <c r="A455" s="58" t="s">
        <v>800</v>
      </c>
      <c r="B455" s="38"/>
      <c r="C455" s="38"/>
      <c r="D455" s="8" t="s">
        <v>672</v>
      </c>
      <c r="E455" s="59">
        <v>1311.0748747873799</v>
      </c>
      <c r="F455" s="6">
        <v>29</v>
      </c>
      <c r="G455" s="55">
        <f>((($F$2+2)*($F$2+4)*($F$2+2-2*F455))/(2*($F$2+2*F455)*($F$2+4*F455))+(($F$2+1)-F455+1))*$F$1</f>
        <v>6.0978288417673392</v>
      </c>
      <c r="H455" s="6"/>
      <c r="I455" s="55"/>
      <c r="J455" s="6"/>
      <c r="K455" s="55"/>
      <c r="L455" s="6"/>
      <c r="M455" s="55"/>
      <c r="N455" s="6"/>
      <c r="O455" s="55"/>
      <c r="P455" s="6"/>
      <c r="Q455" s="55"/>
      <c r="R455" s="6"/>
      <c r="S455" s="55"/>
      <c r="T455" s="6"/>
      <c r="U455" s="55"/>
      <c r="V455" s="6"/>
      <c r="W455" s="55"/>
      <c r="X455" s="6"/>
      <c r="Y455" s="55"/>
      <c r="Z455" s="6"/>
      <c r="AA455" s="55"/>
      <c r="AB455" s="6"/>
      <c r="AC455" s="55"/>
    </row>
    <row r="456" spans="1:29" s="40" customFormat="1" ht="15.6">
      <c r="A456" s="58" t="s">
        <v>758</v>
      </c>
      <c r="B456" s="38"/>
      <c r="C456" s="38"/>
      <c r="D456" s="8" t="s">
        <v>672</v>
      </c>
      <c r="E456" s="59">
        <v>1200</v>
      </c>
      <c r="F456" s="6"/>
      <c r="G456" s="55"/>
      <c r="H456" s="6"/>
      <c r="I456" s="55"/>
      <c r="J456" s="6"/>
      <c r="K456" s="55"/>
      <c r="L456" s="6"/>
      <c r="M456" s="55"/>
      <c r="N456" s="6"/>
      <c r="O456" s="55"/>
      <c r="P456" s="6"/>
      <c r="Q456" s="55"/>
      <c r="R456" s="6"/>
      <c r="S456" s="55"/>
      <c r="T456" s="6"/>
      <c r="U456" s="55"/>
      <c r="V456" s="6"/>
      <c r="W456" s="55"/>
      <c r="X456" s="6"/>
      <c r="Y456" s="55"/>
      <c r="Z456" s="6"/>
      <c r="AA456" s="55"/>
      <c r="AB456" s="6"/>
      <c r="AC456" s="55"/>
    </row>
    <row r="457" spans="1:29" s="40" customFormat="1" ht="15.6">
      <c r="A457" s="14" t="s">
        <v>462</v>
      </c>
      <c r="B457" s="38"/>
      <c r="C457" s="38">
        <v>4</v>
      </c>
      <c r="D457" s="8" t="s">
        <v>15</v>
      </c>
      <c r="E457" s="59">
        <v>1386</v>
      </c>
      <c r="F457" s="6"/>
      <c r="G457" s="55"/>
      <c r="H457" s="6"/>
      <c r="I457" s="55"/>
      <c r="J457" s="6"/>
      <c r="K457" s="55"/>
      <c r="L457" s="6"/>
      <c r="M457" s="55"/>
      <c r="N457" s="6"/>
      <c r="O457" s="55"/>
      <c r="P457" s="6"/>
      <c r="Q457" s="55"/>
      <c r="R457" s="6"/>
      <c r="S457" s="55"/>
      <c r="T457" s="6"/>
      <c r="U457" s="55"/>
      <c r="V457" s="6"/>
      <c r="W457" s="55"/>
      <c r="X457" s="6"/>
      <c r="Y457" s="55"/>
      <c r="Z457" s="6"/>
      <c r="AA457" s="55"/>
      <c r="AB457" s="6"/>
      <c r="AC457" s="55"/>
    </row>
    <row r="458" spans="1:29" s="40" customFormat="1" ht="15.6">
      <c r="A458" s="58" t="s">
        <v>699</v>
      </c>
      <c r="B458" s="38"/>
      <c r="C458" s="38"/>
      <c r="D458" s="8" t="s">
        <v>34</v>
      </c>
      <c r="E458" s="59">
        <v>1222.9565378593363</v>
      </c>
      <c r="F458" s="6"/>
      <c r="G458" s="55"/>
      <c r="H458" s="6"/>
      <c r="I458" s="55"/>
      <c r="J458" s="6"/>
      <c r="K458" s="55"/>
      <c r="L458" s="6"/>
      <c r="M458" s="55"/>
      <c r="N458" s="6"/>
      <c r="O458" s="55"/>
      <c r="P458" s="6"/>
      <c r="Q458" s="55"/>
      <c r="R458" s="6"/>
      <c r="S458" s="55"/>
      <c r="T458" s="6"/>
      <c r="U458" s="55"/>
      <c r="V458" s="6"/>
      <c r="W458" s="55"/>
      <c r="X458" s="6"/>
      <c r="Y458" s="55"/>
      <c r="Z458" s="6"/>
      <c r="AA458" s="55"/>
      <c r="AB458" s="6"/>
      <c r="AC458" s="55"/>
    </row>
    <row r="459" spans="1:29" s="40" customFormat="1" ht="15.6">
      <c r="A459" s="58" t="s">
        <v>939</v>
      </c>
      <c r="B459" s="38"/>
      <c r="C459" s="38"/>
      <c r="D459" s="8" t="s">
        <v>3</v>
      </c>
      <c r="E459" s="59">
        <v>1609.6430830713105</v>
      </c>
      <c r="F459" s="6"/>
      <c r="G459" s="55"/>
      <c r="H459" s="6"/>
      <c r="I459" s="55"/>
      <c r="J459" s="6"/>
      <c r="K459" s="55"/>
      <c r="L459" s="6"/>
      <c r="M459" s="55"/>
      <c r="N459" s="6"/>
      <c r="O459" s="55"/>
      <c r="P459" s="6"/>
      <c r="Q459" s="55"/>
      <c r="R459" s="6"/>
      <c r="S459" s="55"/>
      <c r="T459" s="6"/>
      <c r="U459" s="55"/>
      <c r="V459" s="6"/>
      <c r="W459" s="55"/>
      <c r="X459" s="6"/>
      <c r="Y459" s="55"/>
      <c r="Z459" s="6"/>
      <c r="AA459" s="55"/>
      <c r="AB459" s="6"/>
      <c r="AC459" s="55"/>
    </row>
    <row r="460" spans="1:29" s="40" customFormat="1" ht="15.6">
      <c r="A460" s="58" t="s">
        <v>1168</v>
      </c>
      <c r="B460" s="38"/>
      <c r="C460" s="38"/>
      <c r="D460" s="8" t="s">
        <v>1</v>
      </c>
      <c r="E460" s="59">
        <v>1544.6312131975642</v>
      </c>
      <c r="F460" s="6"/>
      <c r="G460" s="55"/>
      <c r="H460" s="6"/>
      <c r="I460" s="55"/>
      <c r="J460" s="6"/>
      <c r="K460" s="55"/>
      <c r="L460" s="6"/>
      <c r="M460" s="55"/>
      <c r="N460" s="6"/>
      <c r="O460" s="55"/>
      <c r="P460" s="6"/>
      <c r="Q460" s="55"/>
      <c r="R460" s="6"/>
      <c r="S460" s="55"/>
      <c r="T460" s="6"/>
      <c r="U460" s="55"/>
      <c r="V460" s="6"/>
      <c r="W460" s="55"/>
      <c r="X460" s="6"/>
      <c r="Y460" s="55"/>
      <c r="Z460" s="6"/>
      <c r="AA460" s="55"/>
      <c r="AB460" s="6"/>
      <c r="AC460" s="55"/>
    </row>
    <row r="461" spans="1:29" s="40" customFormat="1" ht="15.6">
      <c r="A461" s="58" t="s">
        <v>159</v>
      </c>
      <c r="B461" s="38" t="s">
        <v>194</v>
      </c>
      <c r="C461" s="38" t="s">
        <v>35</v>
      </c>
      <c r="D461" s="8" t="s">
        <v>1</v>
      </c>
      <c r="E461" s="59">
        <v>1900</v>
      </c>
      <c r="F461" s="6"/>
      <c r="G461" s="55"/>
      <c r="H461" s="6"/>
      <c r="I461" s="55"/>
      <c r="J461" s="6"/>
      <c r="K461" s="55"/>
      <c r="L461" s="6"/>
      <c r="M461" s="55"/>
      <c r="N461" s="6"/>
      <c r="O461" s="55"/>
      <c r="P461" s="6"/>
      <c r="Q461" s="55"/>
      <c r="R461" s="6"/>
      <c r="S461" s="55"/>
      <c r="T461" s="6"/>
      <c r="U461" s="55"/>
      <c r="V461" s="6"/>
      <c r="W461" s="55"/>
      <c r="X461" s="6"/>
      <c r="Y461" s="55"/>
      <c r="Z461" s="6"/>
      <c r="AA461" s="55"/>
      <c r="AB461" s="6"/>
      <c r="AC461" s="55"/>
    </row>
    <row r="462" spans="1:29" s="40" customFormat="1" ht="15.6">
      <c r="A462" s="58" t="s">
        <v>86</v>
      </c>
      <c r="B462" s="38"/>
      <c r="C462" s="38">
        <v>1</v>
      </c>
      <c r="D462" s="8" t="s">
        <v>3</v>
      </c>
      <c r="E462" s="59">
        <v>1800</v>
      </c>
      <c r="F462" s="6"/>
      <c r="G462" s="55"/>
      <c r="H462" s="6"/>
      <c r="I462" s="55"/>
      <c r="J462" s="6"/>
      <c r="K462" s="55"/>
      <c r="L462" s="6"/>
      <c r="M462" s="55"/>
      <c r="N462" s="6"/>
      <c r="O462" s="55"/>
      <c r="P462" s="6"/>
      <c r="Q462" s="55"/>
      <c r="R462" s="6"/>
      <c r="S462" s="55"/>
      <c r="T462" s="6"/>
      <c r="U462" s="55"/>
      <c r="V462" s="6"/>
      <c r="W462" s="55"/>
      <c r="X462" s="6"/>
      <c r="Y462" s="55"/>
      <c r="Z462" s="6"/>
      <c r="AA462" s="55"/>
      <c r="AB462" s="6"/>
      <c r="AC462" s="55"/>
    </row>
    <row r="463" spans="1:29" s="40" customFormat="1" ht="15.6">
      <c r="A463" s="58" t="s">
        <v>1070</v>
      </c>
      <c r="B463" s="38"/>
      <c r="C463" s="38"/>
      <c r="D463" s="8" t="s">
        <v>780</v>
      </c>
      <c r="E463" s="59">
        <v>1430.422795291491</v>
      </c>
      <c r="F463" s="6"/>
      <c r="G463" s="55"/>
      <c r="H463" s="6"/>
      <c r="I463" s="55"/>
      <c r="J463" s="6"/>
      <c r="K463" s="55"/>
      <c r="L463" s="6"/>
      <c r="M463" s="55"/>
      <c r="N463" s="6"/>
      <c r="O463" s="55"/>
      <c r="P463" s="6"/>
      <c r="Q463" s="55"/>
      <c r="R463" s="6"/>
      <c r="S463" s="55"/>
      <c r="T463" s="6"/>
      <c r="U463" s="55"/>
      <c r="V463" s="6"/>
      <c r="W463" s="55"/>
      <c r="X463" s="6"/>
      <c r="Y463" s="55"/>
      <c r="Z463" s="6"/>
      <c r="AA463" s="55"/>
      <c r="AB463" s="6"/>
      <c r="AC463" s="55"/>
    </row>
    <row r="464" spans="1:29" s="40" customFormat="1" ht="15.6">
      <c r="A464" s="58" t="s">
        <v>347</v>
      </c>
      <c r="B464" s="38"/>
      <c r="C464" s="38" t="s">
        <v>36</v>
      </c>
      <c r="D464" s="8" t="s">
        <v>34</v>
      </c>
      <c r="E464" s="59">
        <v>1599.2695815890884</v>
      </c>
      <c r="F464" s="6"/>
      <c r="G464" s="55"/>
      <c r="H464" s="6"/>
      <c r="I464" s="55"/>
      <c r="J464" s="6"/>
      <c r="K464" s="55"/>
      <c r="L464" s="6"/>
      <c r="M464" s="55"/>
      <c r="N464" s="6"/>
      <c r="O464" s="55"/>
      <c r="P464" s="6"/>
      <c r="Q464" s="55"/>
      <c r="R464" s="6"/>
      <c r="S464" s="55"/>
      <c r="T464" s="6"/>
      <c r="U464" s="55"/>
      <c r="V464" s="6"/>
      <c r="W464" s="55"/>
      <c r="X464" s="6"/>
      <c r="Y464" s="55"/>
      <c r="Z464" s="6"/>
      <c r="AA464" s="55"/>
      <c r="AB464" s="6"/>
      <c r="AC464" s="55"/>
    </row>
    <row r="465" spans="1:29" s="40" customFormat="1" ht="15.6">
      <c r="A465" s="58" t="s">
        <v>1048</v>
      </c>
      <c r="B465" s="38"/>
      <c r="C465" s="38"/>
      <c r="D465" s="8" t="s">
        <v>1</v>
      </c>
      <c r="E465" s="59">
        <v>1456.2141540556634</v>
      </c>
      <c r="F465" s="6"/>
      <c r="G465" s="55"/>
      <c r="H465" s="6"/>
      <c r="I465" s="55"/>
      <c r="J465" s="6"/>
      <c r="K465" s="55"/>
      <c r="L465" s="6"/>
      <c r="M465" s="55"/>
      <c r="N465" s="6"/>
      <c r="O465" s="55"/>
      <c r="P465" s="6"/>
      <c r="Q465" s="55"/>
      <c r="R465" s="6"/>
      <c r="S465" s="55"/>
      <c r="T465" s="6"/>
      <c r="U465" s="55"/>
      <c r="V465" s="6"/>
      <c r="W465" s="55"/>
      <c r="X465" s="6"/>
      <c r="Y465" s="55"/>
      <c r="Z465" s="6"/>
      <c r="AA465" s="55"/>
      <c r="AB465" s="6"/>
      <c r="AC465" s="55"/>
    </row>
    <row r="466" spans="1:29" s="40" customFormat="1" ht="15.6">
      <c r="A466" s="72" t="s">
        <v>752</v>
      </c>
      <c r="B466" s="71"/>
      <c r="C466" s="52"/>
      <c r="D466" s="38" t="s">
        <v>3</v>
      </c>
      <c r="E466" s="59">
        <v>0</v>
      </c>
      <c r="F466" s="6"/>
      <c r="G466" s="55"/>
      <c r="H466" s="6"/>
      <c r="I466" s="55"/>
      <c r="J466" s="6"/>
      <c r="K466" s="56"/>
      <c r="L466" s="6"/>
      <c r="M466" s="55"/>
      <c r="N466" s="6"/>
      <c r="O466" s="56"/>
      <c r="P466" s="6"/>
      <c r="Q466" s="55"/>
      <c r="R466" s="6"/>
      <c r="S466" s="55"/>
      <c r="T466" s="6"/>
      <c r="U466" s="56"/>
      <c r="V466" s="6"/>
      <c r="W466" s="55"/>
      <c r="X466" s="6"/>
      <c r="Y466" s="56"/>
      <c r="Z466" s="6"/>
      <c r="AA466" s="56"/>
      <c r="AB466" s="6"/>
      <c r="AC466" s="56"/>
    </row>
    <row r="467" spans="1:29" s="40" customFormat="1" ht="15.6">
      <c r="A467" s="58" t="s">
        <v>589</v>
      </c>
      <c r="B467" s="38"/>
      <c r="C467" s="38"/>
      <c r="D467" s="8" t="s">
        <v>1</v>
      </c>
      <c r="E467" s="59">
        <v>1381.7752863198486</v>
      </c>
      <c r="F467" s="6"/>
      <c r="G467" s="55"/>
      <c r="H467" s="6">
        <v>142</v>
      </c>
      <c r="I467" s="55">
        <f>((($H$2+2)*($H$2+4)*($H$2+2-2*H467))/(2*($H$2+2*H467)*($H$2+4*H467))+(($H$2+1)-H467+1))*$H$1</f>
        <v>6.5914266197417408</v>
      </c>
      <c r="J467" s="6"/>
      <c r="K467" s="55"/>
      <c r="L467" s="6"/>
      <c r="M467" s="55"/>
      <c r="N467" s="6"/>
      <c r="O467" s="55"/>
      <c r="P467" s="6"/>
      <c r="Q467" s="55"/>
      <c r="R467" s="6"/>
      <c r="S467" s="55"/>
      <c r="T467" s="6"/>
      <c r="U467" s="55"/>
      <c r="V467" s="6"/>
      <c r="W467" s="55"/>
      <c r="X467" s="6"/>
      <c r="Y467" s="55"/>
      <c r="Z467" s="6"/>
      <c r="AA467" s="55"/>
      <c r="AB467" s="6"/>
      <c r="AC467" s="55"/>
    </row>
    <row r="468" spans="1:29" s="40" customFormat="1" ht="15.6">
      <c r="A468" s="58" t="s">
        <v>621</v>
      </c>
      <c r="B468" s="38"/>
      <c r="C468" s="38"/>
      <c r="D468" s="8" t="s">
        <v>1</v>
      </c>
      <c r="E468" s="59">
        <v>1332.7588615894051</v>
      </c>
      <c r="F468" s="6"/>
      <c r="G468" s="55"/>
      <c r="H468" s="6">
        <v>154</v>
      </c>
      <c r="I468" s="55">
        <f>((($H$2+2)*($H$2+4)*($H$2+2-2*H468))/(2*($H$2+2*H468)*($H$2+4*H468))+(($H$2+1)-H468+1))*$H$1</f>
        <v>1.5048401099002289</v>
      </c>
      <c r="J468" s="6"/>
      <c r="K468" s="55"/>
      <c r="L468" s="6"/>
      <c r="M468" s="55"/>
      <c r="N468" s="6"/>
      <c r="O468" s="55"/>
      <c r="P468" s="6"/>
      <c r="Q468" s="55"/>
      <c r="R468" s="6"/>
      <c r="S468" s="55"/>
      <c r="T468" s="6"/>
      <c r="U468" s="55"/>
      <c r="V468" s="6"/>
      <c r="W468" s="55"/>
      <c r="X468" s="6"/>
      <c r="Y468" s="55"/>
      <c r="Z468" s="6"/>
      <c r="AA468" s="55"/>
      <c r="AB468" s="6"/>
      <c r="AC468" s="55"/>
    </row>
    <row r="469" spans="1:29" s="40" customFormat="1" ht="15.6">
      <c r="A469" s="58" t="s">
        <v>1011</v>
      </c>
      <c r="B469" s="38"/>
      <c r="C469" s="38"/>
      <c r="D469" s="8" t="s">
        <v>1</v>
      </c>
      <c r="E469" s="59">
        <v>1404.8314947051504</v>
      </c>
      <c r="F469" s="6"/>
      <c r="G469" s="55"/>
      <c r="H469" s="6"/>
      <c r="I469" s="55"/>
      <c r="J469" s="6"/>
      <c r="K469" s="55"/>
      <c r="L469" s="6"/>
      <c r="M469" s="55"/>
      <c r="N469" s="6"/>
      <c r="O469" s="55"/>
      <c r="P469" s="6"/>
      <c r="Q469" s="55"/>
      <c r="R469" s="6"/>
      <c r="S469" s="55"/>
      <c r="T469" s="6"/>
      <c r="U469" s="55"/>
      <c r="V469" s="6"/>
      <c r="W469" s="55"/>
      <c r="X469" s="6"/>
      <c r="Y469" s="55"/>
      <c r="Z469" s="6"/>
      <c r="AA469" s="55"/>
      <c r="AB469" s="6"/>
      <c r="AC469" s="55"/>
    </row>
    <row r="470" spans="1:29" s="40" customFormat="1" ht="15.6">
      <c r="A470" s="58" t="s">
        <v>1130</v>
      </c>
      <c r="B470" s="38"/>
      <c r="C470" s="38"/>
      <c r="D470" s="8" t="s">
        <v>1</v>
      </c>
      <c r="E470" s="59">
        <v>1236</v>
      </c>
      <c r="F470" s="6"/>
      <c r="G470" s="55"/>
      <c r="H470" s="6"/>
      <c r="I470" s="55"/>
      <c r="J470" s="6"/>
      <c r="K470" s="55"/>
      <c r="L470" s="6"/>
      <c r="M470" s="55"/>
      <c r="N470" s="6"/>
      <c r="O470" s="55"/>
      <c r="P470" s="6"/>
      <c r="Q470" s="55"/>
      <c r="R470" s="6"/>
      <c r="S470" s="55"/>
      <c r="T470" s="6"/>
      <c r="U470" s="55"/>
      <c r="V470" s="6"/>
      <c r="W470" s="55"/>
      <c r="X470" s="6"/>
      <c r="Y470" s="55"/>
      <c r="Z470" s="6"/>
      <c r="AA470" s="55"/>
      <c r="AB470" s="6"/>
      <c r="AC470" s="55"/>
    </row>
    <row r="471" spans="1:29" s="40" customFormat="1" ht="15.6">
      <c r="A471" s="58" t="s">
        <v>1028</v>
      </c>
      <c r="B471" s="38"/>
      <c r="C471" s="38"/>
      <c r="D471" s="8" t="s">
        <v>360</v>
      </c>
      <c r="E471" s="59">
        <v>1164.7962779931627</v>
      </c>
      <c r="F471" s="6"/>
      <c r="G471" s="55"/>
      <c r="H471" s="6"/>
      <c r="I471" s="55"/>
      <c r="J471" s="6"/>
      <c r="K471" s="55"/>
      <c r="L471" s="6"/>
      <c r="M471" s="55"/>
      <c r="N471" s="6"/>
      <c r="O471" s="55"/>
      <c r="P471" s="6"/>
      <c r="Q471" s="55"/>
      <c r="R471" s="6"/>
      <c r="S471" s="55"/>
      <c r="T471" s="6"/>
      <c r="U471" s="55"/>
      <c r="V471" s="6"/>
      <c r="W471" s="55"/>
      <c r="X471" s="6"/>
      <c r="Y471" s="55"/>
      <c r="Z471" s="6"/>
      <c r="AA471" s="55"/>
      <c r="AB471" s="6"/>
      <c r="AC471" s="55"/>
    </row>
    <row r="472" spans="1:29" s="40" customFormat="1" ht="15.6">
      <c r="A472" s="58" t="s">
        <v>955</v>
      </c>
      <c r="B472" s="38"/>
      <c r="C472" s="38"/>
      <c r="D472" s="8" t="s">
        <v>3</v>
      </c>
      <c r="E472" s="59">
        <v>1250.5985627562727</v>
      </c>
      <c r="F472" s="6"/>
      <c r="G472" s="55"/>
      <c r="H472" s="6"/>
      <c r="I472" s="55"/>
      <c r="J472" s="6"/>
      <c r="K472" s="55"/>
      <c r="L472" s="6"/>
      <c r="M472" s="55"/>
      <c r="N472" s="6"/>
      <c r="O472" s="55"/>
      <c r="P472" s="6"/>
      <c r="Q472" s="55"/>
      <c r="R472" s="6"/>
      <c r="S472" s="55"/>
      <c r="T472" s="6"/>
      <c r="U472" s="55"/>
      <c r="V472" s="6"/>
      <c r="W472" s="55"/>
      <c r="X472" s="6"/>
      <c r="Y472" s="55"/>
      <c r="Z472" s="6"/>
      <c r="AA472" s="55"/>
      <c r="AB472" s="6"/>
      <c r="AC472" s="55"/>
    </row>
    <row r="473" spans="1:29" s="40" customFormat="1" ht="15.6">
      <c r="A473" s="58" t="s">
        <v>376</v>
      </c>
      <c r="B473" s="38"/>
      <c r="C473" s="38">
        <v>2</v>
      </c>
      <c r="D473" s="8" t="s">
        <v>3</v>
      </c>
      <c r="E473" s="59">
        <v>1639.3427217570131</v>
      </c>
      <c r="F473" s="6"/>
      <c r="G473" s="55"/>
      <c r="H473" s="6"/>
      <c r="I473" s="55"/>
      <c r="J473" s="6"/>
      <c r="K473" s="55"/>
      <c r="L473" s="6"/>
      <c r="M473" s="55"/>
      <c r="N473" s="6"/>
      <c r="O473" s="55"/>
      <c r="P473" s="6"/>
      <c r="Q473" s="55"/>
      <c r="R473" s="6"/>
      <c r="S473" s="55"/>
      <c r="T473" s="6"/>
      <c r="U473" s="55"/>
      <c r="V473" s="6"/>
      <c r="W473" s="55"/>
      <c r="X473" s="6"/>
      <c r="Y473" s="55"/>
      <c r="Z473" s="6"/>
      <c r="AA473" s="55"/>
      <c r="AB473" s="6"/>
      <c r="AC473" s="55"/>
    </row>
    <row r="474" spans="1:29" s="40" customFormat="1" ht="15.6">
      <c r="A474" s="58" t="s">
        <v>1066</v>
      </c>
      <c r="B474" s="38"/>
      <c r="C474" s="38"/>
      <c r="D474" s="8" t="s">
        <v>780</v>
      </c>
      <c r="E474" s="59">
        <v>1276.7299898232282</v>
      </c>
      <c r="F474" s="6"/>
      <c r="G474" s="55"/>
      <c r="H474" s="6">
        <v>149</v>
      </c>
      <c r="I474" s="55">
        <f>((($H$2+2)*($H$2+4)*($H$2+2-2*H474))/(2*($H$2+2*H474)*($H$2+4*H474))+(($H$2+1)-H474+1))*$H$1</f>
        <v>3.6186536334017729</v>
      </c>
      <c r="J474" s="6"/>
      <c r="K474" s="55"/>
      <c r="L474" s="6"/>
      <c r="M474" s="55"/>
      <c r="N474" s="6"/>
      <c r="O474" s="55"/>
      <c r="P474" s="6"/>
      <c r="Q474" s="55"/>
      <c r="R474" s="6"/>
      <c r="S474" s="55"/>
      <c r="T474" s="6"/>
      <c r="U474" s="55"/>
      <c r="V474" s="6"/>
      <c r="W474" s="55"/>
      <c r="X474" s="6"/>
      <c r="Y474" s="55"/>
      <c r="Z474" s="6"/>
      <c r="AA474" s="55"/>
      <c r="AB474" s="6"/>
      <c r="AC474" s="55"/>
    </row>
    <row r="475" spans="1:29" s="40" customFormat="1" ht="15.6">
      <c r="A475" s="58" t="s">
        <v>204</v>
      </c>
      <c r="B475" s="38"/>
      <c r="C475" s="38">
        <v>3</v>
      </c>
      <c r="D475" s="8" t="s">
        <v>1</v>
      </c>
      <c r="E475" s="59">
        <v>1584.3023479201333</v>
      </c>
      <c r="F475" s="6"/>
      <c r="G475" s="55"/>
      <c r="H475" s="6"/>
      <c r="I475" s="55"/>
      <c r="J475" s="6"/>
      <c r="K475" s="55"/>
      <c r="L475" s="6"/>
      <c r="M475" s="55"/>
      <c r="N475" s="6"/>
      <c r="O475" s="55"/>
      <c r="P475" s="6"/>
      <c r="Q475" s="55"/>
      <c r="R475" s="6"/>
      <c r="S475" s="55"/>
      <c r="T475" s="6"/>
      <c r="U475" s="55"/>
      <c r="V475" s="6"/>
      <c r="W475" s="55"/>
      <c r="X475" s="6"/>
      <c r="Y475" s="55"/>
      <c r="Z475" s="6"/>
      <c r="AA475" s="55"/>
      <c r="AB475" s="6"/>
      <c r="AC475" s="55"/>
    </row>
    <row r="476" spans="1:29" s="40" customFormat="1" ht="15.6">
      <c r="A476" s="58" t="s">
        <v>846</v>
      </c>
      <c r="B476" s="38"/>
      <c r="C476" s="38"/>
      <c r="D476" s="8" t="s">
        <v>1</v>
      </c>
      <c r="E476" s="59">
        <v>1265</v>
      </c>
      <c r="F476" s="6"/>
      <c r="G476" s="55"/>
      <c r="H476" s="6"/>
      <c r="I476" s="55"/>
      <c r="J476" s="6"/>
      <c r="K476" s="55"/>
      <c r="L476" s="6"/>
      <c r="M476" s="55"/>
      <c r="N476" s="6"/>
      <c r="O476" s="55"/>
      <c r="P476" s="6"/>
      <c r="Q476" s="55"/>
      <c r="R476" s="6"/>
      <c r="S476" s="55"/>
      <c r="T476" s="6"/>
      <c r="U476" s="55"/>
      <c r="V476" s="6"/>
      <c r="W476" s="55"/>
      <c r="X476" s="6"/>
      <c r="Y476" s="55"/>
      <c r="Z476" s="6"/>
      <c r="AA476" s="55"/>
      <c r="AB476" s="6"/>
      <c r="AC476" s="55"/>
    </row>
    <row r="477" spans="1:29" s="40" customFormat="1" ht="15.6">
      <c r="A477" s="58" t="s">
        <v>493</v>
      </c>
      <c r="B477" s="38"/>
      <c r="C477" s="38"/>
      <c r="D477" s="8" t="s">
        <v>1</v>
      </c>
      <c r="E477" s="59">
        <v>1560.0625538509728</v>
      </c>
      <c r="F477" s="6"/>
      <c r="G477" s="55"/>
      <c r="H477" s="6"/>
      <c r="I477" s="55"/>
      <c r="J477" s="6"/>
      <c r="K477" s="55"/>
      <c r="L477" s="6"/>
      <c r="M477" s="55"/>
      <c r="N477" s="6"/>
      <c r="O477" s="55"/>
      <c r="P477" s="6"/>
      <c r="Q477" s="55"/>
      <c r="R477" s="6"/>
      <c r="S477" s="55"/>
      <c r="T477" s="6"/>
      <c r="U477" s="55"/>
      <c r="V477" s="6"/>
      <c r="W477" s="55"/>
      <c r="X477" s="6"/>
      <c r="Y477" s="55"/>
      <c r="Z477" s="6"/>
      <c r="AA477" s="55"/>
      <c r="AB477" s="6"/>
      <c r="AC477" s="55"/>
    </row>
    <row r="478" spans="1:29" s="40" customFormat="1" ht="15.6">
      <c r="A478" s="58" t="s">
        <v>1273</v>
      </c>
      <c r="B478" s="38"/>
      <c r="C478" s="38"/>
      <c r="D478" s="8"/>
      <c r="E478" s="59">
        <v>1362.6005141043124</v>
      </c>
      <c r="F478" s="6"/>
      <c r="G478" s="55"/>
      <c r="H478" s="6">
        <v>90</v>
      </c>
      <c r="I478" s="55">
        <f>((($H$2+2)*($H$2+4)*($H$2+2-2*H478))/(2*($H$2+2*H478)*($H$2+4*H478))+(($H$2+1)-H478+1))*$H$1</f>
        <v>29.572469101207862</v>
      </c>
      <c r="J478" s="6"/>
      <c r="K478" s="55"/>
      <c r="L478" s="6"/>
      <c r="M478" s="55"/>
      <c r="N478" s="6"/>
      <c r="O478" s="55"/>
      <c r="P478" s="6"/>
      <c r="Q478" s="55"/>
      <c r="R478" s="6"/>
      <c r="S478" s="55"/>
      <c r="T478" s="6"/>
      <c r="U478" s="55"/>
      <c r="V478" s="6"/>
      <c r="W478" s="55"/>
      <c r="X478" s="6"/>
      <c r="Y478" s="55"/>
      <c r="Z478" s="6"/>
      <c r="AA478" s="55"/>
      <c r="AB478" s="6"/>
      <c r="AC478" s="55"/>
    </row>
    <row r="479" spans="1:29" s="50" customFormat="1" ht="15.6">
      <c r="A479" s="51" t="s">
        <v>1080</v>
      </c>
      <c r="B479" s="38"/>
      <c r="C479" s="38"/>
      <c r="D479" s="8" t="s">
        <v>780</v>
      </c>
      <c r="E479" s="59">
        <v>1175</v>
      </c>
      <c r="F479" s="6"/>
      <c r="G479" s="55"/>
      <c r="H479" s="6"/>
      <c r="I479" s="55"/>
      <c r="J479" s="6"/>
      <c r="K479" s="55"/>
      <c r="L479" s="6"/>
      <c r="M479" s="55"/>
      <c r="N479" s="6"/>
      <c r="O479" s="55"/>
      <c r="P479" s="6"/>
      <c r="Q479" s="55"/>
      <c r="R479" s="6"/>
      <c r="S479" s="55"/>
      <c r="T479" s="6"/>
      <c r="U479" s="55"/>
      <c r="V479" s="6"/>
      <c r="W479" s="55"/>
      <c r="X479" s="6"/>
      <c r="Y479" s="55"/>
      <c r="Z479" s="6"/>
      <c r="AA479" s="55"/>
      <c r="AB479" s="6"/>
      <c r="AC479" s="55"/>
    </row>
    <row r="480" spans="1:29" s="50" customFormat="1" ht="15.6">
      <c r="A480" s="58" t="s">
        <v>562</v>
      </c>
      <c r="B480" s="38"/>
      <c r="C480" s="38"/>
      <c r="D480" s="8" t="s">
        <v>3</v>
      </c>
      <c r="E480" s="59">
        <v>1428</v>
      </c>
      <c r="F480" s="6"/>
      <c r="G480" s="55"/>
      <c r="H480" s="6"/>
      <c r="I480" s="55"/>
      <c r="J480" s="6"/>
      <c r="K480" s="55"/>
      <c r="L480" s="6"/>
      <c r="M480" s="55"/>
      <c r="N480" s="6"/>
      <c r="O480" s="55"/>
      <c r="P480" s="6"/>
      <c r="Q480" s="55"/>
      <c r="R480" s="6"/>
      <c r="S480" s="55"/>
      <c r="T480" s="6"/>
      <c r="U480" s="55"/>
      <c r="V480" s="6"/>
      <c r="W480" s="55"/>
      <c r="X480" s="6"/>
      <c r="Y480" s="55"/>
      <c r="Z480" s="6"/>
      <c r="AA480" s="55"/>
      <c r="AB480" s="6"/>
      <c r="AC480" s="55"/>
    </row>
    <row r="481" spans="1:29" s="50" customFormat="1" ht="15.6">
      <c r="A481" s="58" t="s">
        <v>1274</v>
      </c>
      <c r="B481" s="38"/>
      <c r="C481" s="38"/>
      <c r="D481" s="8"/>
      <c r="E481" s="59">
        <v>1260.2676882457433</v>
      </c>
      <c r="F481" s="6"/>
      <c r="G481" s="55"/>
      <c r="H481" s="6">
        <v>111</v>
      </c>
      <c r="I481" s="55">
        <f>((($H$2+2)*($H$2+4)*($H$2+2-2*H481))/(2*($H$2+2*H481)*($H$2+4*H481))+(($H$2+1)-H481+1))*$H$1</f>
        <v>20.031321804625346</v>
      </c>
      <c r="J481" s="6"/>
      <c r="K481" s="55"/>
      <c r="L481" s="6"/>
      <c r="M481" s="55"/>
      <c r="N481" s="6"/>
      <c r="O481" s="55"/>
      <c r="P481" s="6"/>
      <c r="Q481" s="55"/>
      <c r="R481" s="6"/>
      <c r="S481" s="55"/>
      <c r="T481" s="6"/>
      <c r="U481" s="55"/>
      <c r="V481" s="6"/>
      <c r="W481" s="55"/>
      <c r="X481" s="6"/>
      <c r="Y481" s="55"/>
      <c r="Z481" s="6"/>
      <c r="AA481" s="55"/>
      <c r="AB481" s="6"/>
      <c r="AC481" s="55"/>
    </row>
    <row r="482" spans="1:29" s="50" customFormat="1" ht="15.6">
      <c r="A482" s="58" t="s">
        <v>940</v>
      </c>
      <c r="B482" s="38"/>
      <c r="C482" s="38"/>
      <c r="D482" s="8" t="s">
        <v>1</v>
      </c>
      <c r="E482" s="59">
        <v>1610.921778431511</v>
      </c>
      <c r="F482" s="6"/>
      <c r="G482" s="55"/>
      <c r="H482" s="6"/>
      <c r="I482" s="55"/>
      <c r="J482" s="6"/>
      <c r="K482" s="55"/>
      <c r="L482" s="6"/>
      <c r="M482" s="55"/>
      <c r="N482" s="6"/>
      <c r="O482" s="55"/>
      <c r="P482" s="6"/>
      <c r="Q482" s="55"/>
      <c r="R482" s="6"/>
      <c r="S482" s="55"/>
      <c r="T482" s="6"/>
      <c r="U482" s="55"/>
      <c r="V482" s="6"/>
      <c r="W482" s="55"/>
      <c r="X482" s="6"/>
      <c r="Y482" s="55"/>
      <c r="Z482" s="6"/>
      <c r="AA482" s="55"/>
      <c r="AB482" s="6"/>
      <c r="AC482" s="55"/>
    </row>
    <row r="483" spans="1:29" s="50" customFormat="1" ht="15.6">
      <c r="A483" s="58" t="s">
        <v>315</v>
      </c>
      <c r="B483" s="38"/>
      <c r="C483" s="38">
        <v>1</v>
      </c>
      <c r="D483" s="8" t="s">
        <v>3</v>
      </c>
      <c r="E483" s="59">
        <v>1651.8420346487906</v>
      </c>
      <c r="F483" s="6"/>
      <c r="G483" s="55"/>
      <c r="H483" s="6"/>
      <c r="I483" s="55"/>
      <c r="J483" s="6"/>
      <c r="K483" s="55"/>
      <c r="L483" s="6"/>
      <c r="M483" s="55"/>
      <c r="N483" s="6"/>
      <c r="O483" s="55"/>
      <c r="P483" s="6"/>
      <c r="Q483" s="55"/>
      <c r="R483" s="6"/>
      <c r="S483" s="55"/>
      <c r="T483" s="6"/>
      <c r="U483" s="55"/>
      <c r="V483" s="6"/>
      <c r="W483" s="55"/>
      <c r="X483" s="6"/>
      <c r="Y483" s="55"/>
      <c r="Z483" s="6"/>
      <c r="AA483" s="55"/>
      <c r="AB483" s="6"/>
      <c r="AC483" s="55"/>
    </row>
    <row r="484" spans="1:29" s="50" customFormat="1" ht="15.6">
      <c r="A484" s="58" t="s">
        <v>50</v>
      </c>
      <c r="B484" s="38"/>
      <c r="C484" s="38">
        <v>1</v>
      </c>
      <c r="D484" s="8" t="s">
        <v>3</v>
      </c>
      <c r="E484" s="59">
        <v>1519</v>
      </c>
      <c r="F484" s="6"/>
      <c r="G484" s="55"/>
      <c r="H484" s="6"/>
      <c r="I484" s="55"/>
      <c r="J484" s="6"/>
      <c r="K484" s="55"/>
      <c r="L484" s="6"/>
      <c r="M484" s="55"/>
      <c r="N484" s="6"/>
      <c r="O484" s="55"/>
      <c r="P484" s="6"/>
      <c r="Q484" s="55"/>
      <c r="R484" s="6"/>
      <c r="S484" s="55"/>
      <c r="T484" s="6"/>
      <c r="U484" s="55"/>
      <c r="V484" s="6"/>
      <c r="W484" s="55"/>
      <c r="X484" s="6"/>
      <c r="Y484" s="55"/>
      <c r="Z484" s="6"/>
      <c r="AA484" s="55"/>
      <c r="AB484" s="6"/>
      <c r="AC484" s="55"/>
    </row>
    <row r="485" spans="1:29" s="50" customFormat="1" ht="15.6">
      <c r="A485" s="58" t="s">
        <v>1275</v>
      </c>
      <c r="B485" s="38"/>
      <c r="C485" s="38"/>
      <c r="D485" s="8"/>
      <c r="E485" s="59">
        <v>1385.1590223093749</v>
      </c>
      <c r="F485" s="6"/>
      <c r="G485" s="55"/>
      <c r="H485" s="6">
        <v>54</v>
      </c>
      <c r="I485" s="55">
        <f>((($H$2+2)*($H$2+4)*($H$2+2-2*H485))/(2*($H$2+2*H485)*($H$2+4*H485))+(($H$2+1)-H485+1))*$H$1</f>
        <v>47.955906748977156</v>
      </c>
      <c r="J485" s="6"/>
      <c r="K485" s="55"/>
      <c r="L485" s="6"/>
      <c r="M485" s="55"/>
      <c r="N485" s="6"/>
      <c r="O485" s="55"/>
      <c r="P485" s="6"/>
      <c r="Q485" s="55"/>
      <c r="R485" s="6"/>
      <c r="S485" s="55"/>
      <c r="T485" s="6"/>
      <c r="U485" s="55"/>
      <c r="V485" s="6"/>
      <c r="W485" s="55"/>
      <c r="X485" s="6"/>
      <c r="Y485" s="55"/>
      <c r="Z485" s="6"/>
      <c r="AA485" s="55"/>
      <c r="AB485" s="6"/>
      <c r="AC485" s="55"/>
    </row>
    <row r="486" spans="1:29" s="50" customFormat="1" ht="15.6">
      <c r="A486" s="58" t="s">
        <v>771</v>
      </c>
      <c r="B486" s="38"/>
      <c r="C486" s="38"/>
      <c r="D486" s="8" t="s">
        <v>360</v>
      </c>
      <c r="E486" s="59">
        <v>1200</v>
      </c>
      <c r="F486" s="6"/>
      <c r="G486" s="55"/>
      <c r="H486" s="6"/>
      <c r="I486" s="55"/>
      <c r="J486" s="6"/>
      <c r="K486" s="55"/>
      <c r="L486" s="6"/>
      <c r="M486" s="55"/>
      <c r="N486" s="6"/>
      <c r="O486" s="55"/>
      <c r="P486" s="6"/>
      <c r="Q486" s="55"/>
      <c r="R486" s="6"/>
      <c r="S486" s="55"/>
      <c r="T486" s="6"/>
      <c r="U486" s="55"/>
      <c r="V486" s="6"/>
      <c r="W486" s="55"/>
      <c r="X486" s="6"/>
      <c r="Y486" s="55"/>
      <c r="Z486" s="6"/>
      <c r="AA486" s="55"/>
      <c r="AB486" s="6"/>
      <c r="AC486" s="55"/>
    </row>
    <row r="487" spans="1:29" s="50" customFormat="1" ht="15.6">
      <c r="A487" s="58" t="s">
        <v>1036</v>
      </c>
      <c r="B487" s="38"/>
      <c r="C487" s="38"/>
      <c r="D487" s="8" t="s">
        <v>1</v>
      </c>
      <c r="E487" s="59">
        <v>1224</v>
      </c>
      <c r="F487" s="6"/>
      <c r="G487" s="55"/>
      <c r="H487" s="6"/>
      <c r="I487" s="55"/>
      <c r="J487" s="6"/>
      <c r="K487" s="55"/>
      <c r="L487" s="6"/>
      <c r="M487" s="55"/>
      <c r="N487" s="6"/>
      <c r="O487" s="55"/>
      <c r="P487" s="6"/>
      <c r="Q487" s="55"/>
      <c r="R487" s="6"/>
      <c r="S487" s="55"/>
      <c r="T487" s="6"/>
      <c r="U487" s="55"/>
      <c r="V487" s="6"/>
      <c r="W487" s="55"/>
      <c r="X487" s="6"/>
      <c r="Y487" s="55"/>
      <c r="Z487" s="6"/>
      <c r="AA487" s="55"/>
      <c r="AB487" s="6"/>
      <c r="AC487" s="55"/>
    </row>
    <row r="488" spans="1:29" s="50" customFormat="1" ht="15.6">
      <c r="A488" s="58" t="s">
        <v>732</v>
      </c>
      <c r="B488" s="38"/>
      <c r="C488" s="38">
        <v>2</v>
      </c>
      <c r="D488" s="8" t="s">
        <v>1</v>
      </c>
      <c r="E488" s="59">
        <v>1426</v>
      </c>
      <c r="F488" s="6"/>
      <c r="G488" s="55"/>
      <c r="H488" s="6"/>
      <c r="I488" s="55"/>
      <c r="J488" s="6"/>
      <c r="K488" s="55"/>
      <c r="L488" s="6"/>
      <c r="M488" s="55"/>
      <c r="N488" s="6"/>
      <c r="O488" s="55"/>
      <c r="P488" s="6"/>
      <c r="Q488" s="55"/>
      <c r="R488" s="6"/>
      <c r="S488" s="55"/>
      <c r="T488" s="6"/>
      <c r="U488" s="55"/>
      <c r="V488" s="6"/>
      <c r="W488" s="55"/>
      <c r="X488" s="6"/>
      <c r="Y488" s="55"/>
      <c r="Z488" s="6"/>
      <c r="AA488" s="55"/>
      <c r="AB488" s="6"/>
      <c r="AC488" s="55"/>
    </row>
    <row r="489" spans="1:29" s="50" customFormat="1" ht="15.6">
      <c r="A489" s="58" t="s">
        <v>895</v>
      </c>
      <c r="B489" s="38"/>
      <c r="C489" s="38" t="s">
        <v>35</v>
      </c>
      <c r="D489" s="8" t="s">
        <v>1</v>
      </c>
      <c r="E489" s="59">
        <v>1900</v>
      </c>
      <c r="F489" s="6"/>
      <c r="G489" s="55"/>
      <c r="H489" s="6"/>
      <c r="I489" s="55"/>
      <c r="J489" s="6"/>
      <c r="K489" s="55"/>
      <c r="L489" s="6"/>
      <c r="M489" s="55"/>
      <c r="N489" s="6"/>
      <c r="O489" s="55"/>
      <c r="P489" s="6"/>
      <c r="Q489" s="55"/>
      <c r="R489" s="6"/>
      <c r="S489" s="55"/>
      <c r="T489" s="6"/>
      <c r="U489" s="55"/>
      <c r="V489" s="6"/>
      <c r="W489" s="55"/>
      <c r="X489" s="6"/>
      <c r="Y489" s="55"/>
      <c r="Z489" s="6"/>
      <c r="AA489" s="55"/>
      <c r="AB489" s="6"/>
      <c r="AC489" s="55"/>
    </row>
    <row r="490" spans="1:29" s="50" customFormat="1" ht="15.6">
      <c r="A490" s="58" t="s">
        <v>1081</v>
      </c>
      <c r="B490" s="38"/>
      <c r="C490" s="38"/>
      <c r="D490" s="8" t="s">
        <v>780</v>
      </c>
      <c r="E490" s="59">
        <v>1289.1443599645911</v>
      </c>
      <c r="F490" s="6"/>
      <c r="G490" s="55"/>
      <c r="H490" s="6">
        <v>132</v>
      </c>
      <c r="I490" s="55">
        <f>((($H$2+2)*($H$2+4)*($H$2+2-2*H490))/(2*($H$2+2*H490)*($H$2+4*H490))+(($H$2+1)-H490+1))*$H$1</f>
        <v>10.870822004979928</v>
      </c>
      <c r="J490" s="6"/>
      <c r="K490" s="55"/>
      <c r="L490" s="6"/>
      <c r="M490" s="55"/>
      <c r="N490" s="6"/>
      <c r="O490" s="55"/>
      <c r="P490" s="6"/>
      <c r="Q490" s="55"/>
      <c r="R490" s="6"/>
      <c r="S490" s="55"/>
      <c r="T490" s="6"/>
      <c r="U490" s="55"/>
      <c r="V490" s="6"/>
      <c r="W490" s="55"/>
      <c r="X490" s="6"/>
      <c r="Y490" s="55"/>
      <c r="Z490" s="6"/>
      <c r="AA490" s="55"/>
      <c r="AB490" s="6"/>
      <c r="AC490" s="55"/>
    </row>
    <row r="491" spans="1:29" s="50" customFormat="1" ht="15.6">
      <c r="A491" s="58" t="s">
        <v>896</v>
      </c>
      <c r="B491" s="71"/>
      <c r="C491" s="38">
        <v>4</v>
      </c>
      <c r="D491" s="8" t="s">
        <v>1</v>
      </c>
      <c r="E491" s="59">
        <v>1200</v>
      </c>
      <c r="F491" s="6"/>
      <c r="G491" s="55"/>
      <c r="H491" s="6"/>
      <c r="I491" s="55"/>
      <c r="J491" s="6"/>
      <c r="K491" s="55"/>
      <c r="L491" s="6"/>
      <c r="M491" s="55"/>
      <c r="N491" s="6"/>
      <c r="O491" s="55"/>
      <c r="P491" s="6"/>
      <c r="Q491" s="55"/>
      <c r="R491" s="6"/>
      <c r="S491" s="55"/>
      <c r="T491" s="6"/>
      <c r="U491" s="55"/>
      <c r="V491" s="6"/>
      <c r="W491" s="55"/>
      <c r="X491" s="6"/>
      <c r="Y491" s="55"/>
      <c r="Z491" s="6"/>
      <c r="AA491" s="55"/>
      <c r="AB491" s="6"/>
      <c r="AC491" s="55"/>
    </row>
    <row r="492" spans="1:29" s="50" customFormat="1" ht="15.6">
      <c r="A492" s="58" t="s">
        <v>413</v>
      </c>
      <c r="B492" s="38"/>
      <c r="C492" s="38">
        <v>3</v>
      </c>
      <c r="D492" s="8" t="s">
        <v>360</v>
      </c>
      <c r="E492" s="59">
        <v>1312.6039554428553</v>
      </c>
      <c r="F492" s="6"/>
      <c r="G492" s="55"/>
      <c r="H492" s="6"/>
      <c r="I492" s="55"/>
      <c r="J492" s="6"/>
      <c r="K492" s="55"/>
      <c r="L492" s="6"/>
      <c r="M492" s="55"/>
      <c r="N492" s="6"/>
      <c r="O492" s="55"/>
      <c r="P492" s="6"/>
      <c r="Q492" s="55"/>
      <c r="R492" s="6"/>
      <c r="S492" s="55"/>
      <c r="T492" s="6"/>
      <c r="U492" s="55"/>
      <c r="V492" s="6"/>
      <c r="W492" s="55"/>
      <c r="X492" s="6"/>
      <c r="Y492" s="55"/>
      <c r="Z492" s="6"/>
      <c r="AA492" s="55"/>
      <c r="AB492" s="6"/>
      <c r="AC492" s="55"/>
    </row>
    <row r="493" spans="1:29" s="50" customFormat="1" ht="15.6">
      <c r="A493" s="58" t="s">
        <v>980</v>
      </c>
      <c r="B493" s="38"/>
      <c r="C493" s="38"/>
      <c r="D493" s="8" t="s">
        <v>3</v>
      </c>
      <c r="E493" s="59">
        <v>1278</v>
      </c>
      <c r="F493" s="6"/>
      <c r="G493" s="55"/>
      <c r="H493" s="6"/>
      <c r="I493" s="55"/>
      <c r="J493" s="6"/>
      <c r="K493" s="55"/>
      <c r="L493" s="6"/>
      <c r="M493" s="55"/>
      <c r="N493" s="6"/>
      <c r="O493" s="55"/>
      <c r="P493" s="6"/>
      <c r="Q493" s="55"/>
      <c r="R493" s="6"/>
      <c r="S493" s="55"/>
      <c r="T493" s="6"/>
      <c r="U493" s="55"/>
      <c r="V493" s="6"/>
      <c r="W493" s="55"/>
      <c r="X493" s="6"/>
      <c r="Y493" s="55"/>
      <c r="Z493" s="6"/>
      <c r="AA493" s="55"/>
      <c r="AB493" s="6"/>
      <c r="AC493" s="55"/>
    </row>
    <row r="494" spans="1:29" s="50" customFormat="1" ht="15.6">
      <c r="A494" s="58" t="s">
        <v>9</v>
      </c>
      <c r="B494" s="38" t="s">
        <v>105</v>
      </c>
      <c r="C494" s="38" t="s">
        <v>35</v>
      </c>
      <c r="D494" s="8" t="s">
        <v>1</v>
      </c>
      <c r="E494" s="59">
        <v>1710.6186290010589</v>
      </c>
      <c r="F494" s="6">
        <v>1</v>
      </c>
      <c r="G494" s="55">
        <f>((($F$2+2)*($F$2+4)*($F$2+2-2*F494))/(2*($F$2+2*F494)*($F$2+4*F494))+(($F$2+1)-F494+1))*$F$1</f>
        <v>100</v>
      </c>
      <c r="H494" s="6">
        <v>13</v>
      </c>
      <c r="I494" s="55">
        <f>((($H$2+2)*($H$2+4)*($H$2+2-2*H494))/(2*($H$2+2*H494)*($H$2+4*H494))+(($H$2+1)-H494+1))*$H$1</f>
        <v>80.929116237753988</v>
      </c>
      <c r="J494" s="6"/>
      <c r="K494" s="55"/>
      <c r="L494" s="6"/>
      <c r="M494" s="55"/>
      <c r="N494" s="6"/>
      <c r="O494" s="55"/>
      <c r="P494" s="6"/>
      <c r="Q494" s="55"/>
      <c r="R494" s="6"/>
      <c r="S494" s="55"/>
      <c r="T494" s="6"/>
      <c r="U494" s="55"/>
      <c r="V494" s="6"/>
      <c r="W494" s="55"/>
      <c r="X494" s="6"/>
      <c r="Y494" s="55"/>
      <c r="Z494" s="6"/>
      <c r="AA494" s="55"/>
      <c r="AB494" s="6"/>
      <c r="AC494" s="55"/>
    </row>
    <row r="495" spans="1:29" s="50" customFormat="1" ht="15.6">
      <c r="A495" s="72" t="s">
        <v>198</v>
      </c>
      <c r="B495" s="38"/>
      <c r="C495" s="38" t="s">
        <v>35</v>
      </c>
      <c r="D495" s="8" t="s">
        <v>1</v>
      </c>
      <c r="E495" s="59">
        <v>0</v>
      </c>
      <c r="F495" s="6"/>
      <c r="G495" s="55"/>
      <c r="H495" s="6"/>
      <c r="I495" s="55"/>
      <c r="J495" s="6"/>
      <c r="K495" s="55"/>
      <c r="L495" s="6"/>
      <c r="M495" s="55"/>
      <c r="N495" s="6"/>
      <c r="O495" s="55"/>
      <c r="P495" s="6"/>
      <c r="Q495" s="55"/>
      <c r="R495" s="6"/>
      <c r="S495" s="55"/>
      <c r="T495" s="6"/>
      <c r="U495" s="55"/>
      <c r="V495" s="6"/>
      <c r="W495" s="55"/>
      <c r="X495" s="6"/>
      <c r="Y495" s="55"/>
      <c r="Z495" s="6"/>
      <c r="AA495" s="55"/>
      <c r="AB495" s="6"/>
      <c r="AC495" s="55"/>
    </row>
    <row r="496" spans="1:29" s="50" customFormat="1" ht="15.6">
      <c r="A496" s="58" t="s">
        <v>356</v>
      </c>
      <c r="B496" s="38"/>
      <c r="C496" s="38">
        <v>2</v>
      </c>
      <c r="D496" s="8" t="s">
        <v>1</v>
      </c>
      <c r="E496" s="59">
        <v>1497.8402051549594</v>
      </c>
      <c r="F496" s="6"/>
      <c r="G496" s="55"/>
      <c r="H496" s="6"/>
      <c r="I496" s="55"/>
      <c r="J496" s="6"/>
      <c r="K496" s="55"/>
      <c r="L496" s="6"/>
      <c r="M496" s="55"/>
      <c r="N496" s="6"/>
      <c r="O496" s="55"/>
      <c r="P496" s="6"/>
      <c r="Q496" s="55"/>
      <c r="R496" s="6"/>
      <c r="S496" s="55"/>
      <c r="T496" s="6"/>
      <c r="U496" s="55"/>
      <c r="V496" s="6"/>
      <c r="W496" s="55"/>
      <c r="X496" s="6"/>
      <c r="Y496" s="55"/>
      <c r="Z496" s="6"/>
      <c r="AA496" s="55"/>
      <c r="AB496" s="6"/>
      <c r="AC496" s="55"/>
    </row>
    <row r="497" spans="1:29" s="50" customFormat="1" ht="15.6">
      <c r="A497" s="58" t="s">
        <v>485</v>
      </c>
      <c r="B497" s="38"/>
      <c r="C497" s="38" t="s">
        <v>36</v>
      </c>
      <c r="D497" s="8" t="s">
        <v>1</v>
      </c>
      <c r="E497" s="59">
        <v>1729</v>
      </c>
      <c r="F497" s="6"/>
      <c r="G497" s="55"/>
      <c r="H497" s="6"/>
      <c r="I497" s="55"/>
      <c r="J497" s="6"/>
      <c r="K497" s="55"/>
      <c r="L497" s="6"/>
      <c r="M497" s="55"/>
      <c r="N497" s="6"/>
      <c r="O497" s="55"/>
      <c r="P497" s="6"/>
      <c r="Q497" s="55"/>
      <c r="R497" s="6"/>
      <c r="S497" s="55"/>
      <c r="T497" s="6"/>
      <c r="U497" s="55"/>
      <c r="V497" s="6"/>
      <c r="W497" s="55"/>
      <c r="X497" s="6"/>
      <c r="Y497" s="55"/>
      <c r="Z497" s="6"/>
      <c r="AA497" s="55"/>
      <c r="AB497" s="6"/>
      <c r="AC497" s="55"/>
    </row>
    <row r="498" spans="1:29" s="50" customFormat="1" ht="15.6">
      <c r="A498" s="58" t="s">
        <v>414</v>
      </c>
      <c r="B498" s="38"/>
      <c r="C498" s="38">
        <v>1</v>
      </c>
      <c r="D498" s="8" t="s">
        <v>1</v>
      </c>
      <c r="E498" s="59">
        <v>1471.9375065029737</v>
      </c>
      <c r="F498" s="6"/>
      <c r="G498" s="55"/>
      <c r="H498" s="6">
        <v>46</v>
      </c>
      <c r="I498" s="55">
        <f>((($H$2+2)*($H$2+4)*($H$2+2-2*H498))/(2*($H$2+2*H498)*($H$2+4*H498))+(($H$2+1)-H498+1))*$H$1</f>
        <v>52.758170444136965</v>
      </c>
      <c r="J498" s="6"/>
      <c r="K498" s="55"/>
      <c r="L498" s="6"/>
      <c r="M498" s="55"/>
      <c r="N498" s="6"/>
      <c r="O498" s="55"/>
      <c r="P498" s="6"/>
      <c r="Q498" s="55"/>
      <c r="R498" s="6"/>
      <c r="S498" s="55"/>
      <c r="T498" s="6"/>
      <c r="U498" s="55"/>
      <c r="V498" s="6"/>
      <c r="W498" s="55"/>
      <c r="X498" s="6"/>
      <c r="Y498" s="55"/>
      <c r="Z498" s="6"/>
      <c r="AA498" s="55"/>
      <c r="AB498" s="6"/>
      <c r="AC498" s="55"/>
    </row>
    <row r="499" spans="1:29" s="50" customFormat="1" ht="15.6">
      <c r="A499" s="58" t="s">
        <v>619</v>
      </c>
      <c r="B499" s="38"/>
      <c r="C499" s="38"/>
      <c r="D499" s="8" t="s">
        <v>1</v>
      </c>
      <c r="E499" s="59">
        <v>1462</v>
      </c>
      <c r="F499" s="6"/>
      <c r="G499" s="55"/>
      <c r="H499" s="6"/>
      <c r="I499" s="55"/>
      <c r="J499" s="6"/>
      <c r="K499" s="55"/>
      <c r="L499" s="6"/>
      <c r="M499" s="55"/>
      <c r="N499" s="6"/>
      <c r="O499" s="55"/>
      <c r="P499" s="6"/>
      <c r="Q499" s="55"/>
      <c r="R499" s="6"/>
      <c r="S499" s="55"/>
      <c r="T499" s="6"/>
      <c r="U499" s="55"/>
      <c r="V499" s="6"/>
      <c r="W499" s="55"/>
      <c r="X499" s="6"/>
      <c r="Y499" s="55"/>
      <c r="Z499" s="6"/>
      <c r="AA499" s="55"/>
      <c r="AB499" s="6"/>
      <c r="AC499" s="55"/>
    </row>
    <row r="500" spans="1:29" s="50" customFormat="1" ht="15.6">
      <c r="A500" s="58" t="s">
        <v>154</v>
      </c>
      <c r="B500" s="38"/>
      <c r="C500" s="38" t="s">
        <v>36</v>
      </c>
      <c r="D500" s="8" t="s">
        <v>1</v>
      </c>
      <c r="E500" s="59">
        <v>1521.018794710782</v>
      </c>
      <c r="F500" s="6"/>
      <c r="G500" s="55"/>
      <c r="H500" s="6">
        <v>93</v>
      </c>
      <c r="I500" s="55">
        <f>((($H$2+2)*($H$2+4)*($H$2+2-2*H500))/(2*($H$2+2*H500)*($H$2+4*H500))+(($H$2+1)-H500+1))*$H$1</f>
        <v>28.176373491401762</v>
      </c>
      <c r="J500" s="6"/>
      <c r="K500" s="55"/>
      <c r="L500" s="6"/>
      <c r="M500" s="55"/>
      <c r="N500" s="6"/>
      <c r="O500" s="55"/>
      <c r="P500" s="6"/>
      <c r="Q500" s="55"/>
      <c r="R500" s="6"/>
      <c r="S500" s="55"/>
      <c r="T500" s="6"/>
      <c r="U500" s="55"/>
      <c r="V500" s="6"/>
      <c r="W500" s="55"/>
      <c r="X500" s="6"/>
      <c r="Y500" s="55"/>
      <c r="Z500" s="6"/>
      <c r="AA500" s="55"/>
      <c r="AB500" s="6"/>
      <c r="AC500" s="55"/>
    </row>
    <row r="501" spans="1:29" s="50" customFormat="1" ht="15.6">
      <c r="A501" s="58" t="s">
        <v>487</v>
      </c>
      <c r="B501" s="38"/>
      <c r="C501" s="38"/>
      <c r="D501" s="8" t="s">
        <v>1</v>
      </c>
      <c r="E501" s="59">
        <v>1653</v>
      </c>
      <c r="F501" s="6"/>
      <c r="G501" s="55"/>
      <c r="H501" s="6"/>
      <c r="I501" s="55"/>
      <c r="J501" s="6"/>
      <c r="K501" s="55"/>
      <c r="L501" s="6"/>
      <c r="M501" s="55"/>
      <c r="N501" s="6"/>
      <c r="O501" s="55"/>
      <c r="P501" s="6"/>
      <c r="Q501" s="55"/>
      <c r="R501" s="6"/>
      <c r="S501" s="55"/>
      <c r="T501" s="6"/>
      <c r="U501" s="55"/>
      <c r="V501" s="6"/>
      <c r="W501" s="55"/>
      <c r="X501" s="6"/>
      <c r="Y501" s="55"/>
      <c r="Z501" s="6"/>
      <c r="AA501" s="55"/>
      <c r="AB501" s="6"/>
      <c r="AC501" s="55"/>
    </row>
    <row r="502" spans="1:29" s="50" customFormat="1" ht="15.6">
      <c r="A502" s="58" t="s">
        <v>590</v>
      </c>
      <c r="B502" s="38"/>
      <c r="C502" s="38"/>
      <c r="D502" s="8" t="s">
        <v>1</v>
      </c>
      <c r="E502" s="59">
        <v>1318.1622988855629</v>
      </c>
      <c r="F502" s="6"/>
      <c r="G502" s="55"/>
      <c r="H502" s="6"/>
      <c r="I502" s="55"/>
      <c r="J502" s="6"/>
      <c r="K502" s="55"/>
      <c r="L502" s="6"/>
      <c r="M502" s="55"/>
      <c r="N502" s="6"/>
      <c r="O502" s="55"/>
      <c r="P502" s="6"/>
      <c r="Q502" s="55"/>
      <c r="R502" s="6"/>
      <c r="S502" s="55"/>
      <c r="T502" s="6"/>
      <c r="U502" s="55"/>
      <c r="V502" s="6"/>
      <c r="W502" s="55"/>
      <c r="X502" s="6"/>
      <c r="Y502" s="55"/>
      <c r="Z502" s="6"/>
      <c r="AA502" s="55"/>
      <c r="AB502" s="6"/>
      <c r="AC502" s="55"/>
    </row>
    <row r="503" spans="1:29" s="57" customFormat="1" ht="15.6">
      <c r="A503" s="58" t="s">
        <v>227</v>
      </c>
      <c r="B503" s="38"/>
      <c r="C503" s="38">
        <v>3</v>
      </c>
      <c r="D503" s="8" t="s">
        <v>34</v>
      </c>
      <c r="E503" s="59">
        <v>1249</v>
      </c>
      <c r="F503" s="6"/>
      <c r="G503" s="55"/>
      <c r="H503" s="6"/>
      <c r="I503" s="55"/>
      <c r="J503" s="6"/>
      <c r="K503" s="55"/>
      <c r="L503" s="6"/>
      <c r="M503" s="55"/>
      <c r="N503" s="6"/>
      <c r="O503" s="55"/>
      <c r="P503" s="6"/>
      <c r="Q503" s="55"/>
      <c r="R503" s="6"/>
      <c r="S503" s="55"/>
      <c r="T503" s="6"/>
      <c r="U503" s="55"/>
      <c r="V503" s="6"/>
      <c r="W503" s="55"/>
      <c r="X503" s="6"/>
      <c r="Y503" s="55"/>
      <c r="Z503" s="6"/>
      <c r="AA503" s="55"/>
      <c r="AB503" s="6"/>
      <c r="AC503" s="55"/>
    </row>
    <row r="504" spans="1:29" s="57" customFormat="1" ht="15.6">
      <c r="A504" s="58" t="s">
        <v>838</v>
      </c>
      <c r="B504" s="38"/>
      <c r="C504" s="38"/>
      <c r="D504" s="8" t="s">
        <v>1</v>
      </c>
      <c r="E504" s="59">
        <v>1146</v>
      </c>
      <c r="F504" s="6"/>
      <c r="G504" s="55"/>
      <c r="H504" s="6"/>
      <c r="I504" s="55"/>
      <c r="J504" s="6"/>
      <c r="K504" s="55"/>
      <c r="L504" s="6"/>
      <c r="M504" s="55"/>
      <c r="N504" s="6"/>
      <c r="O504" s="55"/>
      <c r="P504" s="6"/>
      <c r="Q504" s="55"/>
      <c r="R504" s="6"/>
      <c r="S504" s="55"/>
      <c r="T504" s="6"/>
      <c r="U504" s="55"/>
      <c r="V504" s="6"/>
      <c r="W504" s="55"/>
      <c r="X504" s="6"/>
      <c r="Y504" s="55"/>
      <c r="Z504" s="6"/>
      <c r="AA504" s="55"/>
      <c r="AB504" s="6"/>
      <c r="AC504" s="55"/>
    </row>
    <row r="505" spans="1:29" s="57" customFormat="1" ht="15.6">
      <c r="A505" s="58" t="s">
        <v>1050</v>
      </c>
      <c r="B505" s="38"/>
      <c r="C505" s="38"/>
      <c r="D505" s="8" t="s">
        <v>672</v>
      </c>
      <c r="E505" s="59">
        <v>1232.5259563336476</v>
      </c>
      <c r="F505" s="6"/>
      <c r="G505" s="55"/>
      <c r="H505" s="6"/>
      <c r="I505" s="55"/>
      <c r="J505" s="6"/>
      <c r="K505" s="55"/>
      <c r="L505" s="6"/>
      <c r="M505" s="55"/>
      <c r="N505" s="6"/>
      <c r="O505" s="55"/>
      <c r="P505" s="6"/>
      <c r="Q505" s="55"/>
      <c r="R505" s="6"/>
      <c r="S505" s="55"/>
      <c r="T505" s="6"/>
      <c r="U505" s="55"/>
      <c r="V505" s="6"/>
      <c r="W505" s="55"/>
      <c r="X505" s="6"/>
      <c r="Y505" s="55"/>
      <c r="Z505" s="6"/>
      <c r="AA505" s="55"/>
      <c r="AB505" s="6"/>
      <c r="AC505" s="55"/>
    </row>
    <row r="506" spans="1:29" s="57" customFormat="1" ht="15.6">
      <c r="A506" s="58" t="s">
        <v>1067</v>
      </c>
      <c r="B506" s="38"/>
      <c r="C506" s="38"/>
      <c r="D506" s="8" t="s">
        <v>676</v>
      </c>
      <c r="E506" s="59">
        <v>1230.9982963537343</v>
      </c>
      <c r="F506" s="6"/>
      <c r="G506" s="55"/>
      <c r="H506" s="6"/>
      <c r="I506" s="55"/>
      <c r="J506" s="6"/>
      <c r="K506" s="55"/>
      <c r="L506" s="6"/>
      <c r="M506" s="55"/>
      <c r="N506" s="6"/>
      <c r="O506" s="55"/>
      <c r="P506" s="6"/>
      <c r="Q506" s="55"/>
      <c r="R506" s="6"/>
      <c r="S506" s="55"/>
      <c r="T506" s="6"/>
      <c r="U506" s="55"/>
      <c r="V506" s="6"/>
      <c r="W506" s="55"/>
      <c r="X506" s="6"/>
      <c r="Y506" s="55"/>
      <c r="Z506" s="6"/>
      <c r="AA506" s="55"/>
      <c r="AB506" s="6"/>
      <c r="AC506" s="55"/>
    </row>
    <row r="507" spans="1:29" s="57" customFormat="1" ht="15.6">
      <c r="A507" s="58" t="s">
        <v>956</v>
      </c>
      <c r="B507" s="38"/>
      <c r="C507" s="38"/>
      <c r="D507" s="8" t="s">
        <v>3</v>
      </c>
      <c r="E507" s="59">
        <v>1293.6213585351702</v>
      </c>
      <c r="F507" s="6"/>
      <c r="G507" s="55"/>
      <c r="H507" s="6"/>
      <c r="I507" s="55"/>
      <c r="J507" s="6"/>
      <c r="K507" s="55"/>
      <c r="L507" s="6"/>
      <c r="M507" s="55"/>
      <c r="N507" s="6"/>
      <c r="O507" s="55"/>
      <c r="P507" s="6"/>
      <c r="Q507" s="55"/>
      <c r="R507" s="6"/>
      <c r="S507" s="55"/>
      <c r="T507" s="6"/>
      <c r="U507" s="55"/>
      <c r="V507" s="6"/>
      <c r="W507" s="55"/>
      <c r="X507" s="6"/>
      <c r="Y507" s="55"/>
      <c r="Z507" s="6"/>
      <c r="AA507" s="55"/>
      <c r="AB507" s="6"/>
      <c r="AC507" s="55"/>
    </row>
    <row r="508" spans="1:29" s="57" customFormat="1" ht="15.6">
      <c r="A508" s="58" t="s">
        <v>909</v>
      </c>
      <c r="B508" s="38"/>
      <c r="C508" s="38"/>
      <c r="D508" s="8" t="s">
        <v>1</v>
      </c>
      <c r="E508" s="59">
        <v>1246.66626232354</v>
      </c>
      <c r="F508" s="6"/>
      <c r="G508" s="55"/>
      <c r="H508" s="6"/>
      <c r="I508" s="55"/>
      <c r="J508" s="6"/>
      <c r="K508" s="55"/>
      <c r="L508" s="6"/>
      <c r="M508" s="55"/>
      <c r="N508" s="6"/>
      <c r="O508" s="55"/>
      <c r="P508" s="6"/>
      <c r="Q508" s="55"/>
      <c r="R508" s="6"/>
      <c r="S508" s="55"/>
      <c r="T508" s="6"/>
      <c r="U508" s="55"/>
      <c r="V508" s="6"/>
      <c r="W508" s="55"/>
      <c r="X508" s="6"/>
      <c r="Y508" s="55"/>
      <c r="Z508" s="6"/>
      <c r="AA508" s="55"/>
      <c r="AB508" s="6"/>
      <c r="AC508" s="55"/>
    </row>
    <row r="509" spans="1:29" s="57" customFormat="1" ht="15.6">
      <c r="A509" s="58" t="s">
        <v>657</v>
      </c>
      <c r="B509" s="38"/>
      <c r="C509" s="38">
        <v>2</v>
      </c>
      <c r="D509" s="8" t="s">
        <v>360</v>
      </c>
      <c r="E509" s="59">
        <v>1410.1799321956421</v>
      </c>
      <c r="F509" s="6"/>
      <c r="G509" s="55"/>
      <c r="H509" s="6"/>
      <c r="I509" s="55"/>
      <c r="J509" s="6"/>
      <c r="K509" s="55"/>
      <c r="L509" s="6"/>
      <c r="M509" s="55"/>
      <c r="N509" s="6"/>
      <c r="O509" s="55"/>
      <c r="P509" s="6"/>
      <c r="Q509" s="55"/>
      <c r="R509" s="6"/>
      <c r="S509" s="55"/>
      <c r="T509" s="6"/>
      <c r="U509" s="55"/>
      <c r="V509" s="6"/>
      <c r="W509" s="55"/>
      <c r="X509" s="6"/>
      <c r="Y509" s="55"/>
      <c r="Z509" s="6"/>
      <c r="AA509" s="55"/>
      <c r="AB509" s="6"/>
      <c r="AC509" s="55"/>
    </row>
    <row r="510" spans="1:29" s="57" customFormat="1" ht="15.6">
      <c r="A510" s="58" t="s">
        <v>1197</v>
      </c>
      <c r="B510" s="38"/>
      <c r="C510" s="38"/>
      <c r="D510" s="8" t="s">
        <v>360</v>
      </c>
      <c r="E510" s="59">
        <v>1551</v>
      </c>
      <c r="F510" s="6"/>
      <c r="G510" s="55"/>
      <c r="H510" s="6"/>
      <c r="I510" s="55"/>
      <c r="J510" s="6"/>
      <c r="K510" s="55"/>
      <c r="L510" s="6"/>
      <c r="M510" s="55"/>
      <c r="N510" s="6"/>
      <c r="O510" s="55"/>
      <c r="P510" s="6"/>
      <c r="Q510" s="55"/>
      <c r="R510" s="6"/>
      <c r="S510" s="55"/>
      <c r="T510" s="6"/>
      <c r="U510" s="55"/>
      <c r="V510" s="6"/>
      <c r="W510" s="55"/>
      <c r="X510" s="6"/>
      <c r="Y510" s="55"/>
      <c r="Z510" s="6"/>
      <c r="AA510" s="55"/>
      <c r="AB510" s="6"/>
      <c r="AC510" s="55"/>
    </row>
    <row r="511" spans="1:29" s="57" customFormat="1" ht="15.6">
      <c r="A511" s="58" t="s">
        <v>550</v>
      </c>
      <c r="B511" s="38"/>
      <c r="C511" s="38"/>
      <c r="D511" s="8" t="s">
        <v>360</v>
      </c>
      <c r="E511" s="59">
        <v>1423.2176275306217</v>
      </c>
      <c r="F511" s="6"/>
      <c r="G511" s="55"/>
      <c r="H511" s="6"/>
      <c r="I511" s="55"/>
      <c r="J511" s="6"/>
      <c r="K511" s="55"/>
      <c r="L511" s="6"/>
      <c r="M511" s="55"/>
      <c r="N511" s="6"/>
      <c r="O511" s="55"/>
      <c r="P511" s="6"/>
      <c r="Q511" s="55"/>
      <c r="R511" s="6"/>
      <c r="S511" s="55"/>
      <c r="T511" s="6"/>
      <c r="U511" s="55"/>
      <c r="V511" s="6"/>
      <c r="W511" s="55"/>
      <c r="X511" s="6"/>
      <c r="Y511" s="55"/>
      <c r="Z511" s="6"/>
      <c r="AA511" s="55"/>
      <c r="AB511" s="6"/>
      <c r="AC511" s="55"/>
    </row>
    <row r="512" spans="1:29" s="57" customFormat="1" ht="15.6">
      <c r="A512" s="58" t="s">
        <v>165</v>
      </c>
      <c r="B512" s="38" t="s">
        <v>105</v>
      </c>
      <c r="C512" s="38" t="s">
        <v>35</v>
      </c>
      <c r="D512" s="8" t="s">
        <v>1</v>
      </c>
      <c r="E512" s="59">
        <v>1819.5477530745522</v>
      </c>
      <c r="F512" s="6"/>
      <c r="G512" s="55"/>
      <c r="H512" s="6">
        <v>11</v>
      </c>
      <c r="I512" s="55">
        <f>((($H$2+2)*($H$2+4)*($H$2+2-2*H512))/(2*($H$2+2*H512)*($H$2+4*H512))+(($H$2+1)-H512+1))*$H$1</f>
        <v>83.522632184239697</v>
      </c>
      <c r="J512" s="6"/>
      <c r="K512" s="55"/>
      <c r="L512" s="6"/>
      <c r="M512" s="55"/>
      <c r="N512" s="6"/>
      <c r="O512" s="55"/>
      <c r="P512" s="6"/>
      <c r="Q512" s="55"/>
      <c r="R512" s="6"/>
      <c r="S512" s="55"/>
      <c r="T512" s="6"/>
      <c r="U512" s="55"/>
      <c r="V512" s="6"/>
      <c r="W512" s="55"/>
      <c r="X512" s="6"/>
      <c r="Y512" s="55"/>
      <c r="Z512" s="6"/>
      <c r="AA512" s="55"/>
      <c r="AB512" s="6"/>
      <c r="AC512" s="55"/>
    </row>
    <row r="513" spans="1:29" s="57" customFormat="1" ht="15.6">
      <c r="A513" s="58" t="s">
        <v>161</v>
      </c>
      <c r="B513" s="38" t="s">
        <v>194</v>
      </c>
      <c r="C513" s="38" t="s">
        <v>35</v>
      </c>
      <c r="D513" s="8" t="s">
        <v>1</v>
      </c>
      <c r="E513" s="59">
        <v>1661.9127591971451</v>
      </c>
      <c r="F513" s="6"/>
      <c r="G513" s="55"/>
      <c r="H513" s="6"/>
      <c r="I513" s="55"/>
      <c r="J513" s="6"/>
      <c r="K513" s="55"/>
      <c r="L513" s="6"/>
      <c r="M513" s="55"/>
      <c r="N513" s="6"/>
      <c r="O513" s="55"/>
      <c r="P513" s="6"/>
      <c r="Q513" s="55"/>
      <c r="R513" s="6"/>
      <c r="S513" s="55"/>
      <c r="T513" s="6"/>
      <c r="U513" s="55"/>
      <c r="V513" s="6"/>
      <c r="W513" s="55"/>
      <c r="X513" s="6"/>
      <c r="Y513" s="55"/>
      <c r="Z513" s="6"/>
      <c r="AA513" s="55"/>
      <c r="AB513" s="6"/>
      <c r="AC513" s="55"/>
    </row>
    <row r="514" spans="1:29" s="57" customFormat="1" ht="15.6">
      <c r="A514" s="58" t="s">
        <v>990</v>
      </c>
      <c r="B514" s="38"/>
      <c r="C514" s="38"/>
      <c r="D514" s="8" t="s">
        <v>1</v>
      </c>
      <c r="E514" s="59">
        <v>1502.3092427778138</v>
      </c>
      <c r="F514" s="6"/>
      <c r="G514" s="55"/>
      <c r="H514" s="6"/>
      <c r="I514" s="55"/>
      <c r="J514" s="6"/>
      <c r="K514" s="55"/>
      <c r="L514" s="6"/>
      <c r="M514" s="55"/>
      <c r="N514" s="6"/>
      <c r="O514" s="55"/>
      <c r="P514" s="6"/>
      <c r="Q514" s="55"/>
      <c r="R514" s="6"/>
      <c r="S514" s="55"/>
      <c r="T514" s="6"/>
      <c r="U514" s="55"/>
      <c r="V514" s="6"/>
      <c r="W514" s="55"/>
      <c r="X514" s="6"/>
      <c r="Y514" s="55"/>
      <c r="Z514" s="6"/>
      <c r="AA514" s="55"/>
      <c r="AB514" s="6"/>
      <c r="AC514" s="55"/>
    </row>
    <row r="515" spans="1:29" s="57" customFormat="1" ht="15.6">
      <c r="A515" s="58" t="s">
        <v>1082</v>
      </c>
      <c r="B515" s="38"/>
      <c r="C515" s="38"/>
      <c r="D515" s="8" t="s">
        <v>780</v>
      </c>
      <c r="E515" s="59">
        <v>1184</v>
      </c>
      <c r="F515" s="6"/>
      <c r="G515" s="55"/>
      <c r="H515" s="6"/>
      <c r="I515" s="55"/>
      <c r="J515" s="6"/>
      <c r="K515" s="55"/>
      <c r="L515" s="6"/>
      <c r="M515" s="55"/>
      <c r="N515" s="6"/>
      <c r="O515" s="55"/>
      <c r="P515" s="6"/>
      <c r="Q515" s="55"/>
      <c r="R515" s="6"/>
      <c r="S515" s="55"/>
      <c r="T515" s="6"/>
      <c r="U515" s="55"/>
      <c r="V515" s="6"/>
      <c r="W515" s="55"/>
      <c r="X515" s="6"/>
      <c r="Y515" s="55"/>
      <c r="Z515" s="6"/>
      <c r="AA515" s="55"/>
      <c r="AB515" s="6"/>
      <c r="AC515" s="55"/>
    </row>
    <row r="516" spans="1:29" s="57" customFormat="1" ht="15.6">
      <c r="A516" s="58" t="s">
        <v>744</v>
      </c>
      <c r="B516" s="38"/>
      <c r="C516" s="38"/>
      <c r="D516" s="8" t="s">
        <v>1</v>
      </c>
      <c r="E516" s="59">
        <v>1270</v>
      </c>
      <c r="F516" s="6"/>
      <c r="G516" s="55"/>
      <c r="H516" s="6"/>
      <c r="I516" s="55"/>
      <c r="J516" s="6"/>
      <c r="K516" s="55"/>
      <c r="L516" s="6"/>
      <c r="M516" s="55"/>
      <c r="N516" s="6"/>
      <c r="O516" s="55"/>
      <c r="P516" s="6"/>
      <c r="Q516" s="55"/>
      <c r="R516" s="6"/>
      <c r="S516" s="55"/>
      <c r="T516" s="6"/>
      <c r="U516" s="55"/>
      <c r="V516" s="6"/>
      <c r="W516" s="55"/>
      <c r="X516" s="6"/>
      <c r="Y516" s="55"/>
      <c r="Z516" s="6"/>
      <c r="AA516" s="55"/>
      <c r="AB516" s="6"/>
      <c r="AC516" s="55"/>
    </row>
    <row r="517" spans="1:29" s="57" customFormat="1" ht="15.6">
      <c r="A517" s="72" t="s">
        <v>411</v>
      </c>
      <c r="B517" s="38"/>
      <c r="C517" s="38" t="s">
        <v>35</v>
      </c>
      <c r="D517" s="8" t="s">
        <v>1</v>
      </c>
      <c r="E517" s="59">
        <v>0</v>
      </c>
      <c r="F517" s="6"/>
      <c r="G517" s="55"/>
      <c r="H517" s="6"/>
      <c r="I517" s="55"/>
      <c r="J517" s="6"/>
      <c r="K517" s="55"/>
      <c r="L517" s="6"/>
      <c r="M517" s="55"/>
      <c r="N517" s="6"/>
      <c r="O517" s="55"/>
      <c r="P517" s="6"/>
      <c r="Q517" s="55"/>
      <c r="R517" s="6"/>
      <c r="S517" s="55"/>
      <c r="T517" s="6"/>
      <c r="U517" s="55"/>
      <c r="V517" s="6"/>
      <c r="W517" s="55"/>
      <c r="X517" s="6"/>
      <c r="Y517" s="55"/>
      <c r="Z517" s="6"/>
      <c r="AA517" s="55"/>
      <c r="AB517" s="6"/>
      <c r="AC517" s="55"/>
    </row>
    <row r="518" spans="1:29" s="57" customFormat="1" ht="15.6">
      <c r="A518" s="58" t="s">
        <v>815</v>
      </c>
      <c r="B518" s="38"/>
      <c r="C518" s="38"/>
      <c r="D518" s="8" t="s">
        <v>360</v>
      </c>
      <c r="E518" s="59">
        <v>1262.6825775787559</v>
      </c>
      <c r="F518" s="6"/>
      <c r="G518" s="55"/>
      <c r="H518" s="6"/>
      <c r="I518" s="55"/>
      <c r="J518" s="6"/>
      <c r="K518" s="55"/>
      <c r="L518" s="6"/>
      <c r="M518" s="55"/>
      <c r="N518" s="6"/>
      <c r="O518" s="55"/>
      <c r="P518" s="6"/>
      <c r="Q518" s="55"/>
      <c r="R518" s="6"/>
      <c r="S518" s="55"/>
      <c r="T518" s="6"/>
      <c r="U518" s="55"/>
      <c r="V518" s="6"/>
      <c r="W518" s="55"/>
      <c r="X518" s="6"/>
      <c r="Y518" s="55"/>
      <c r="Z518" s="6"/>
      <c r="AA518" s="55"/>
      <c r="AB518" s="6"/>
      <c r="AC518" s="55"/>
    </row>
    <row r="519" spans="1:29" s="57" customFormat="1" ht="15.6">
      <c r="A519" s="58" t="s">
        <v>930</v>
      </c>
      <c r="B519" s="38"/>
      <c r="C519" s="38"/>
      <c r="D519" s="8" t="s">
        <v>360</v>
      </c>
      <c r="E519" s="59">
        <v>1274.3956151773102</v>
      </c>
      <c r="F519" s="6"/>
      <c r="G519" s="55"/>
      <c r="H519" s="6"/>
      <c r="I519" s="55"/>
      <c r="J519" s="6"/>
      <c r="K519" s="55"/>
      <c r="L519" s="6"/>
      <c r="M519" s="55"/>
      <c r="N519" s="6"/>
      <c r="O519" s="55"/>
      <c r="P519" s="6"/>
      <c r="Q519" s="55"/>
      <c r="R519" s="6"/>
      <c r="S519" s="55"/>
      <c r="T519" s="6"/>
      <c r="U519" s="55"/>
      <c r="V519" s="6"/>
      <c r="W519" s="55"/>
      <c r="X519" s="6"/>
      <c r="Y519" s="55"/>
      <c r="Z519" s="6"/>
      <c r="AA519" s="55"/>
      <c r="AB519" s="6"/>
      <c r="AC519" s="55"/>
    </row>
    <row r="520" spans="1:29" s="57" customFormat="1" ht="15.6">
      <c r="A520" s="58" t="s">
        <v>453</v>
      </c>
      <c r="B520" s="71"/>
      <c r="C520" s="38">
        <v>3</v>
      </c>
      <c r="D520" s="8" t="s">
        <v>3</v>
      </c>
      <c r="E520" s="59">
        <v>1400</v>
      </c>
      <c r="F520" s="6"/>
      <c r="G520" s="55"/>
      <c r="H520" s="6"/>
      <c r="I520" s="55"/>
      <c r="J520" s="6"/>
      <c r="K520" s="55"/>
      <c r="L520" s="6"/>
      <c r="M520" s="55"/>
      <c r="N520" s="6"/>
      <c r="O520" s="55"/>
      <c r="P520" s="6"/>
      <c r="Q520" s="55"/>
      <c r="R520" s="6"/>
      <c r="S520" s="55"/>
      <c r="T520" s="6"/>
      <c r="U520" s="55"/>
      <c r="V520" s="6"/>
      <c r="W520" s="55"/>
      <c r="X520" s="6"/>
      <c r="Y520" s="55"/>
      <c r="Z520" s="6"/>
      <c r="AA520" s="55"/>
      <c r="AB520" s="6"/>
      <c r="AC520" s="55"/>
    </row>
    <row r="521" spans="1:29" s="57" customFormat="1" ht="15.6">
      <c r="A521" s="58" t="s">
        <v>729</v>
      </c>
      <c r="B521" s="38"/>
      <c r="C521" s="38"/>
      <c r="D521" s="8" t="s">
        <v>1</v>
      </c>
      <c r="E521" s="59">
        <v>1578.6665436866247</v>
      </c>
      <c r="F521" s="6"/>
      <c r="G521" s="55"/>
      <c r="H521" s="6"/>
      <c r="I521" s="55"/>
      <c r="J521" s="6"/>
      <c r="K521" s="55"/>
      <c r="L521" s="6"/>
      <c r="M521" s="55"/>
      <c r="N521" s="6"/>
      <c r="O521" s="55"/>
      <c r="P521" s="6"/>
      <c r="Q521" s="55"/>
      <c r="R521" s="6"/>
      <c r="S521" s="55"/>
      <c r="T521" s="6"/>
      <c r="U521" s="55"/>
      <c r="V521" s="6"/>
      <c r="W521" s="55"/>
      <c r="X521" s="6"/>
      <c r="Y521" s="55"/>
      <c r="Z521" s="6"/>
      <c r="AA521" s="55"/>
      <c r="AB521" s="6"/>
      <c r="AC521" s="55"/>
    </row>
    <row r="522" spans="1:29" s="57" customFormat="1" ht="15.6">
      <c r="A522" s="58" t="s">
        <v>1222</v>
      </c>
      <c r="B522" s="38"/>
      <c r="C522" s="38"/>
      <c r="D522" s="8" t="s">
        <v>3</v>
      </c>
      <c r="E522" s="59">
        <v>1387.5052975742394</v>
      </c>
      <c r="F522" s="6"/>
      <c r="G522" s="55"/>
      <c r="H522" s="6">
        <v>105</v>
      </c>
      <c r="I522" s="55">
        <f>((($H$2+2)*($H$2+4)*($H$2+2-2*H522))/(2*($H$2+2*H522)*($H$2+4*H522))+(($H$2+1)-H522+1))*$H$1</f>
        <v>22.708382884678137</v>
      </c>
      <c r="J522" s="6"/>
      <c r="K522" s="55"/>
      <c r="L522" s="6"/>
      <c r="M522" s="55"/>
      <c r="N522" s="6"/>
      <c r="O522" s="55"/>
      <c r="P522" s="6"/>
      <c r="Q522" s="55"/>
      <c r="R522" s="6"/>
      <c r="S522" s="55"/>
      <c r="T522" s="6"/>
      <c r="U522" s="55"/>
      <c r="V522" s="6"/>
      <c r="W522" s="55"/>
      <c r="X522" s="6"/>
      <c r="Y522" s="55"/>
      <c r="Z522" s="6"/>
      <c r="AA522" s="55"/>
      <c r="AB522" s="6"/>
      <c r="AC522" s="55"/>
    </row>
    <row r="523" spans="1:29" s="57" customFormat="1" ht="15.6">
      <c r="A523" s="58" t="s">
        <v>539</v>
      </c>
      <c r="B523" s="38" t="s">
        <v>105</v>
      </c>
      <c r="C523" s="38"/>
      <c r="D523" s="8" t="s">
        <v>3</v>
      </c>
      <c r="E523" s="59">
        <v>1792.8529900624594</v>
      </c>
      <c r="F523" s="6"/>
      <c r="G523" s="55"/>
      <c r="H523" s="6"/>
      <c r="I523" s="55"/>
      <c r="J523" s="6"/>
      <c r="K523" s="55"/>
      <c r="L523" s="6"/>
      <c r="M523" s="55"/>
      <c r="N523" s="6"/>
      <c r="O523" s="55"/>
      <c r="P523" s="6"/>
      <c r="Q523" s="55"/>
      <c r="R523" s="6"/>
      <c r="S523" s="55"/>
      <c r="T523" s="6"/>
      <c r="U523" s="55"/>
      <c r="V523" s="6"/>
      <c r="W523" s="55"/>
      <c r="X523" s="6"/>
      <c r="Y523" s="55"/>
      <c r="Z523" s="6"/>
      <c r="AA523" s="55"/>
      <c r="AB523" s="6"/>
      <c r="AC523" s="55"/>
    </row>
    <row r="524" spans="1:29" s="57" customFormat="1" ht="15.6">
      <c r="A524" s="58" t="s">
        <v>7</v>
      </c>
      <c r="B524" s="38" t="s">
        <v>105</v>
      </c>
      <c r="C524" s="38" t="s">
        <v>35</v>
      </c>
      <c r="D524" s="8" t="s">
        <v>3</v>
      </c>
      <c r="E524" s="59">
        <v>1551</v>
      </c>
      <c r="F524" s="6"/>
      <c r="G524" s="55"/>
      <c r="H524" s="6"/>
      <c r="I524" s="55"/>
      <c r="J524" s="6"/>
      <c r="K524" s="55"/>
      <c r="L524" s="6"/>
      <c r="M524" s="55"/>
      <c r="N524" s="6"/>
      <c r="O524" s="55"/>
      <c r="P524" s="6"/>
      <c r="Q524" s="55"/>
      <c r="R524" s="6"/>
      <c r="S524" s="55"/>
      <c r="T524" s="6"/>
      <c r="U524" s="55"/>
      <c r="V524" s="6"/>
      <c r="W524" s="55"/>
      <c r="X524" s="6"/>
      <c r="Y524" s="55"/>
      <c r="Z524" s="6"/>
      <c r="AA524" s="55"/>
      <c r="AB524" s="6"/>
      <c r="AC524" s="55"/>
    </row>
    <row r="525" spans="1:29" s="57" customFormat="1" ht="15.6">
      <c r="A525" s="58" t="s">
        <v>13</v>
      </c>
      <c r="B525" s="38"/>
      <c r="C525" s="38" t="s">
        <v>35</v>
      </c>
      <c r="D525" s="8" t="s">
        <v>3</v>
      </c>
      <c r="E525" s="59">
        <v>1733</v>
      </c>
      <c r="F525" s="6"/>
      <c r="G525" s="55"/>
      <c r="H525" s="6"/>
      <c r="I525" s="55"/>
      <c r="J525" s="6"/>
      <c r="K525" s="55"/>
      <c r="L525" s="6"/>
      <c r="M525" s="55"/>
      <c r="N525" s="6"/>
      <c r="O525" s="55"/>
      <c r="P525" s="6"/>
      <c r="Q525" s="55"/>
      <c r="R525" s="6"/>
      <c r="S525" s="55"/>
      <c r="T525" s="6"/>
      <c r="U525" s="55"/>
      <c r="V525" s="6"/>
      <c r="W525" s="55"/>
      <c r="X525" s="6"/>
      <c r="Y525" s="55"/>
      <c r="Z525" s="6"/>
      <c r="AA525" s="55"/>
      <c r="AB525" s="6"/>
      <c r="AC525" s="55"/>
    </row>
    <row r="526" spans="1:29" s="57" customFormat="1" ht="15.6">
      <c r="A526" s="58" t="s">
        <v>120</v>
      </c>
      <c r="B526" s="38"/>
      <c r="C526" s="38">
        <v>1</v>
      </c>
      <c r="D526" s="8" t="s">
        <v>34</v>
      </c>
      <c r="E526" s="59">
        <v>1549</v>
      </c>
      <c r="F526" s="6"/>
      <c r="G526" s="55"/>
      <c r="H526" s="6"/>
      <c r="I526" s="55"/>
      <c r="J526" s="6"/>
      <c r="K526" s="55"/>
      <c r="L526" s="6"/>
      <c r="M526" s="55"/>
      <c r="N526" s="6"/>
      <c r="O526" s="55"/>
      <c r="P526" s="6"/>
      <c r="Q526" s="55"/>
      <c r="R526" s="6"/>
      <c r="S526" s="55"/>
      <c r="T526" s="6"/>
      <c r="U526" s="55"/>
      <c r="V526" s="6"/>
      <c r="W526" s="55"/>
      <c r="X526" s="6"/>
      <c r="Y526" s="55"/>
      <c r="Z526" s="6"/>
      <c r="AA526" s="55"/>
      <c r="AB526" s="6"/>
      <c r="AC526" s="55"/>
    </row>
    <row r="527" spans="1:29" s="57" customFormat="1" ht="15.6">
      <c r="A527" s="58" t="s">
        <v>821</v>
      </c>
      <c r="B527" s="38"/>
      <c r="C527" s="38"/>
      <c r="D527" s="8" t="s">
        <v>780</v>
      </c>
      <c r="E527" s="59">
        <v>1130</v>
      </c>
      <c r="F527" s="6"/>
      <c r="G527" s="55"/>
      <c r="H527" s="6"/>
      <c r="I527" s="55"/>
      <c r="J527" s="6"/>
      <c r="K527" s="55"/>
      <c r="L527" s="6"/>
      <c r="M527" s="55"/>
      <c r="N527" s="6"/>
      <c r="O527" s="55"/>
      <c r="P527" s="6"/>
      <c r="Q527" s="55"/>
      <c r="R527" s="6"/>
      <c r="S527" s="55"/>
      <c r="T527" s="6"/>
      <c r="U527" s="55"/>
      <c r="V527" s="6"/>
      <c r="W527" s="55"/>
      <c r="X527" s="6"/>
      <c r="Y527" s="55"/>
      <c r="Z527" s="6"/>
      <c r="AA527" s="55"/>
      <c r="AB527" s="6"/>
      <c r="AC527" s="55"/>
    </row>
    <row r="528" spans="1:29" s="57" customFormat="1" ht="15.6">
      <c r="A528" s="58" t="s">
        <v>1106</v>
      </c>
      <c r="B528" s="71"/>
      <c r="C528" s="52"/>
      <c r="D528" s="38" t="s">
        <v>3</v>
      </c>
      <c r="E528" s="59">
        <v>1349.7157028792678</v>
      </c>
      <c r="F528" s="6"/>
      <c r="G528" s="55"/>
      <c r="H528" s="6"/>
      <c r="I528" s="56"/>
      <c r="J528" s="6"/>
      <c r="K528" s="56"/>
      <c r="L528" s="6"/>
      <c r="M528" s="56"/>
      <c r="N528" s="6"/>
      <c r="O528" s="55"/>
      <c r="P528" s="6"/>
      <c r="Q528" s="55"/>
      <c r="R528" s="6"/>
      <c r="S528" s="56"/>
      <c r="T528" s="6"/>
      <c r="U528" s="56"/>
      <c r="V528" s="6"/>
      <c r="W528" s="56"/>
      <c r="X528" s="6"/>
      <c r="Y528" s="56"/>
      <c r="Z528" s="6"/>
      <c r="AA528" s="56"/>
      <c r="AB528" s="6"/>
      <c r="AC528" s="56"/>
    </row>
    <row r="529" spans="1:29" s="57" customFormat="1" ht="15.6">
      <c r="A529" s="58" t="s">
        <v>931</v>
      </c>
      <c r="B529" s="38"/>
      <c r="C529" s="38"/>
      <c r="D529" s="8" t="s">
        <v>360</v>
      </c>
      <c r="E529" s="59">
        <v>1170.8979872998827</v>
      </c>
      <c r="F529" s="6"/>
      <c r="G529" s="55"/>
      <c r="H529" s="6"/>
      <c r="I529" s="55"/>
      <c r="J529" s="6"/>
      <c r="K529" s="55"/>
      <c r="L529" s="6"/>
      <c r="M529" s="55"/>
      <c r="N529" s="6"/>
      <c r="O529" s="55"/>
      <c r="P529" s="6"/>
      <c r="Q529" s="55"/>
      <c r="R529" s="6"/>
      <c r="S529" s="55"/>
      <c r="T529" s="6"/>
      <c r="U529" s="55"/>
      <c r="V529" s="6"/>
      <c r="W529" s="55"/>
      <c r="X529" s="6"/>
      <c r="Y529" s="55"/>
      <c r="Z529" s="6"/>
      <c r="AA529" s="55"/>
      <c r="AB529" s="6"/>
      <c r="AC529" s="55"/>
    </row>
    <row r="530" spans="1:29" s="57" customFormat="1" ht="15.6">
      <c r="A530" s="58" t="s">
        <v>359</v>
      </c>
      <c r="B530" s="38"/>
      <c r="C530" s="38" t="s">
        <v>36</v>
      </c>
      <c r="D530" s="8" t="s">
        <v>1</v>
      </c>
      <c r="E530" s="59">
        <v>1900</v>
      </c>
      <c r="F530" s="6"/>
      <c r="G530" s="55"/>
      <c r="H530" s="6"/>
      <c r="I530" s="55"/>
      <c r="J530" s="6"/>
      <c r="K530" s="55"/>
      <c r="L530" s="6"/>
      <c r="M530" s="55"/>
      <c r="N530" s="6"/>
      <c r="O530" s="55"/>
      <c r="P530" s="6"/>
      <c r="Q530" s="55"/>
      <c r="R530" s="6"/>
      <c r="S530" s="55"/>
      <c r="T530" s="6"/>
      <c r="U530" s="55"/>
      <c r="V530" s="6"/>
      <c r="W530" s="55"/>
      <c r="X530" s="6"/>
      <c r="Y530" s="55"/>
      <c r="Z530" s="6"/>
      <c r="AA530" s="55"/>
      <c r="AB530" s="6"/>
      <c r="AC530" s="55"/>
    </row>
    <row r="531" spans="1:29" s="57" customFormat="1" ht="15.6">
      <c r="A531" s="58" t="s">
        <v>719</v>
      </c>
      <c r="B531" s="38"/>
      <c r="C531" s="38">
        <v>2</v>
      </c>
      <c r="D531" s="8" t="s">
        <v>1</v>
      </c>
      <c r="E531" s="59">
        <v>1708</v>
      </c>
      <c r="F531" s="6"/>
      <c r="G531" s="55"/>
      <c r="H531" s="6"/>
      <c r="I531" s="55"/>
      <c r="J531" s="6"/>
      <c r="K531" s="55"/>
      <c r="L531" s="6"/>
      <c r="M531" s="55"/>
      <c r="N531" s="6"/>
      <c r="O531" s="55"/>
      <c r="P531" s="6"/>
      <c r="Q531" s="55"/>
      <c r="R531" s="6"/>
      <c r="S531" s="55"/>
      <c r="T531" s="6"/>
      <c r="U531" s="55"/>
      <c r="V531" s="6"/>
      <c r="W531" s="55"/>
      <c r="X531" s="6"/>
      <c r="Y531" s="55"/>
      <c r="Z531" s="6"/>
      <c r="AA531" s="55"/>
      <c r="AB531" s="6"/>
      <c r="AC531" s="55"/>
    </row>
    <row r="532" spans="1:29" s="57" customFormat="1" ht="15.6">
      <c r="A532" s="58" t="s">
        <v>735</v>
      </c>
      <c r="B532" s="38" t="s">
        <v>105</v>
      </c>
      <c r="C532" s="38" t="s">
        <v>36</v>
      </c>
      <c r="D532" s="8" t="s">
        <v>1</v>
      </c>
      <c r="E532" s="59">
        <v>1585.7485244351465</v>
      </c>
      <c r="F532" s="6">
        <v>8</v>
      </c>
      <c r="G532" s="55">
        <f>((($F$2+2)*($F$2+4)*($F$2+2-2*F532))/(2*($F$2+2*F532)*($F$2+4*F532))+(($F$2+1)-F532+1))*$F$1</f>
        <v>59.611795446061961</v>
      </c>
      <c r="H532" s="6">
        <v>32</v>
      </c>
      <c r="I532" s="55">
        <f>((($H$2+2)*($H$2+4)*($H$2+2-2*H532))/(2*($H$2+2*H532)*($H$2+4*H532))+(($H$2+1)-H532+1))*$H$1</f>
        <v>62.463382442121777</v>
      </c>
      <c r="J532" s="6"/>
      <c r="K532" s="55"/>
      <c r="L532" s="6"/>
      <c r="M532" s="55"/>
      <c r="N532" s="6"/>
      <c r="O532" s="55"/>
      <c r="P532" s="6"/>
      <c r="Q532" s="55"/>
      <c r="R532" s="6"/>
      <c r="S532" s="55"/>
      <c r="T532" s="6"/>
      <c r="U532" s="55"/>
      <c r="V532" s="6"/>
      <c r="W532" s="55"/>
      <c r="X532" s="6"/>
      <c r="Y532" s="55"/>
      <c r="Z532" s="6"/>
      <c r="AA532" s="55"/>
      <c r="AB532" s="6"/>
      <c r="AC532" s="55"/>
    </row>
    <row r="533" spans="1:29" s="57" customFormat="1" ht="15.6">
      <c r="A533" s="58" t="s">
        <v>743</v>
      </c>
      <c r="B533" s="38"/>
      <c r="C533" s="38"/>
      <c r="D533" s="8" t="s">
        <v>1</v>
      </c>
      <c r="E533" s="59">
        <v>1586.2414028241149</v>
      </c>
      <c r="F533" s="6"/>
      <c r="G533" s="55"/>
      <c r="H533" s="6">
        <v>55</v>
      </c>
      <c r="I533" s="55">
        <f>((($H$2+2)*($H$2+4)*($H$2+2-2*H533))/(2*($H$2+2*H533)*($H$2+4*H533))+(($H$2+1)-H533+1))*$H$1</f>
        <v>47.382583948414364</v>
      </c>
      <c r="J533" s="6"/>
      <c r="K533" s="55"/>
      <c r="L533" s="6"/>
      <c r="M533" s="55"/>
      <c r="N533" s="6"/>
      <c r="O533" s="55"/>
      <c r="P533" s="6"/>
      <c r="Q533" s="55"/>
      <c r="R533" s="6"/>
      <c r="S533" s="55"/>
      <c r="T533" s="6"/>
      <c r="U533" s="55"/>
      <c r="V533" s="6"/>
      <c r="W533" s="55"/>
      <c r="X533" s="6"/>
      <c r="Y533" s="55"/>
      <c r="Z533" s="6"/>
      <c r="AA533" s="55"/>
      <c r="AB533" s="6"/>
      <c r="AC533" s="55"/>
    </row>
    <row r="534" spans="1:29" s="57" customFormat="1" ht="15.6">
      <c r="A534" s="58" t="s">
        <v>1012</v>
      </c>
      <c r="B534" s="38"/>
      <c r="C534" s="38"/>
      <c r="D534" s="8" t="s">
        <v>3</v>
      </c>
      <c r="E534" s="59">
        <v>1404.1558621954632</v>
      </c>
      <c r="F534" s="6"/>
      <c r="G534" s="55"/>
      <c r="H534" s="6"/>
      <c r="I534" s="55"/>
      <c r="J534" s="6"/>
      <c r="K534" s="55"/>
      <c r="L534" s="6"/>
      <c r="M534" s="55"/>
      <c r="N534" s="6"/>
      <c r="O534" s="55"/>
      <c r="P534" s="6"/>
      <c r="Q534" s="55"/>
      <c r="R534" s="6"/>
      <c r="S534" s="55"/>
      <c r="T534" s="6"/>
      <c r="U534" s="55"/>
      <c r="V534" s="6"/>
      <c r="W534" s="55"/>
      <c r="X534" s="6"/>
      <c r="Y534" s="55"/>
      <c r="Z534" s="6"/>
      <c r="AA534" s="55"/>
      <c r="AB534" s="6"/>
      <c r="AC534" s="55"/>
    </row>
    <row r="535" spans="1:29" s="57" customFormat="1" ht="15.6">
      <c r="A535" s="58" t="s">
        <v>1245</v>
      </c>
      <c r="B535" s="38"/>
      <c r="C535" s="38"/>
      <c r="D535" s="8" t="s">
        <v>3</v>
      </c>
      <c r="E535" s="59">
        <v>1243.9250784325704</v>
      </c>
      <c r="F535" s="6"/>
      <c r="G535" s="55"/>
      <c r="H535" s="6"/>
      <c r="I535" s="55"/>
      <c r="J535" s="6"/>
      <c r="K535" s="55"/>
      <c r="L535" s="6"/>
      <c r="M535" s="55"/>
      <c r="N535" s="6"/>
      <c r="O535" s="55"/>
      <c r="P535" s="6"/>
      <c r="Q535" s="55"/>
      <c r="R535" s="6"/>
      <c r="S535" s="55"/>
      <c r="T535" s="6"/>
      <c r="U535" s="55"/>
      <c r="V535" s="6"/>
      <c r="W535" s="55"/>
      <c r="X535" s="6"/>
      <c r="Y535" s="55"/>
      <c r="Z535" s="6"/>
      <c r="AA535" s="55"/>
      <c r="AB535" s="6"/>
      <c r="AC535" s="55"/>
    </row>
    <row r="536" spans="1:29" s="57" customFormat="1" ht="15.6">
      <c r="A536" s="58" t="s">
        <v>674</v>
      </c>
      <c r="B536" s="38"/>
      <c r="C536" s="38"/>
      <c r="D536" s="8" t="s">
        <v>3</v>
      </c>
      <c r="E536" s="59">
        <v>1468.9326100505984</v>
      </c>
      <c r="F536" s="6"/>
      <c r="G536" s="55"/>
      <c r="H536" s="6"/>
      <c r="I536" s="55"/>
      <c r="J536" s="6"/>
      <c r="K536" s="55"/>
      <c r="L536" s="6"/>
      <c r="M536" s="55"/>
      <c r="N536" s="6"/>
      <c r="O536" s="55"/>
      <c r="P536" s="6"/>
      <c r="Q536" s="55"/>
      <c r="R536" s="6"/>
      <c r="S536" s="55"/>
      <c r="T536" s="6"/>
      <c r="U536" s="55"/>
      <c r="V536" s="6"/>
      <c r="W536" s="55"/>
      <c r="X536" s="6"/>
      <c r="Y536" s="55"/>
      <c r="Z536" s="6"/>
      <c r="AA536" s="55"/>
      <c r="AB536" s="6"/>
      <c r="AC536" s="55"/>
    </row>
    <row r="537" spans="1:29" s="57" customFormat="1" ht="15.6">
      <c r="A537" s="58" t="s">
        <v>1107</v>
      </c>
      <c r="B537" s="71"/>
      <c r="C537" s="52"/>
      <c r="D537" s="38" t="s">
        <v>3</v>
      </c>
      <c r="E537" s="59">
        <v>1338.9066948520997</v>
      </c>
      <c r="F537" s="6"/>
      <c r="G537" s="55"/>
      <c r="H537" s="6"/>
      <c r="I537" s="55"/>
      <c r="J537" s="6"/>
      <c r="K537" s="56"/>
      <c r="L537" s="6"/>
      <c r="M537" s="56"/>
      <c r="N537" s="6"/>
      <c r="O537" s="56"/>
      <c r="P537" s="6"/>
      <c r="Q537" s="55"/>
      <c r="R537" s="6"/>
      <c r="S537" s="56"/>
      <c r="T537" s="6"/>
      <c r="U537" s="56"/>
      <c r="V537" s="6"/>
      <c r="W537" s="56"/>
      <c r="X537" s="6"/>
      <c r="Y537" s="56"/>
      <c r="Z537" s="6"/>
      <c r="AA537" s="56"/>
      <c r="AB537" s="6"/>
      <c r="AC537" s="56"/>
    </row>
    <row r="538" spans="1:29" s="57" customFormat="1" ht="15.6">
      <c r="A538" s="58" t="s">
        <v>282</v>
      </c>
      <c r="B538" s="38"/>
      <c r="C538" s="38">
        <v>1</v>
      </c>
      <c r="D538" s="8" t="s">
        <v>3</v>
      </c>
      <c r="E538" s="59">
        <v>1800</v>
      </c>
      <c r="F538" s="6"/>
      <c r="G538" s="55"/>
      <c r="H538" s="6"/>
      <c r="I538" s="55"/>
      <c r="J538" s="6"/>
      <c r="K538" s="55"/>
      <c r="L538" s="6"/>
      <c r="M538" s="55"/>
      <c r="N538" s="6"/>
      <c r="O538" s="55"/>
      <c r="P538" s="6"/>
      <c r="Q538" s="55"/>
      <c r="R538" s="6"/>
      <c r="S538" s="55"/>
      <c r="T538" s="6"/>
      <c r="U538" s="55"/>
      <c r="V538" s="6"/>
      <c r="W538" s="55"/>
      <c r="X538" s="6"/>
      <c r="Y538" s="55"/>
      <c r="Z538" s="6"/>
      <c r="AA538" s="55"/>
      <c r="AB538" s="6"/>
      <c r="AC538" s="55"/>
    </row>
    <row r="539" spans="1:29" s="57" customFormat="1" ht="15.6">
      <c r="A539" s="58" t="s">
        <v>620</v>
      </c>
      <c r="B539" s="38"/>
      <c r="C539" s="38"/>
      <c r="D539" s="8" t="s">
        <v>1</v>
      </c>
      <c r="E539" s="59">
        <v>1482.3981488101645</v>
      </c>
      <c r="F539" s="6"/>
      <c r="G539" s="55"/>
      <c r="H539" s="6"/>
      <c r="I539" s="55"/>
      <c r="J539" s="6"/>
      <c r="K539" s="55"/>
      <c r="L539" s="6"/>
      <c r="M539" s="55"/>
      <c r="N539" s="6"/>
      <c r="O539" s="55"/>
      <c r="P539" s="6"/>
      <c r="Q539" s="55"/>
      <c r="R539" s="6"/>
      <c r="S539" s="55"/>
      <c r="T539" s="6"/>
      <c r="U539" s="55"/>
      <c r="V539" s="6"/>
      <c r="W539" s="55"/>
      <c r="X539" s="6"/>
      <c r="Y539" s="55"/>
      <c r="Z539" s="6"/>
      <c r="AA539" s="55"/>
      <c r="AB539" s="6"/>
      <c r="AC539" s="55"/>
    </row>
    <row r="540" spans="1:29" s="57" customFormat="1" ht="15.6">
      <c r="A540" s="58" t="s">
        <v>522</v>
      </c>
      <c r="B540" s="38"/>
      <c r="C540" s="38"/>
      <c r="D540" s="8" t="s">
        <v>34</v>
      </c>
      <c r="E540" s="59">
        <v>1513.6660255797071</v>
      </c>
      <c r="F540" s="6"/>
      <c r="G540" s="55"/>
      <c r="H540" s="6"/>
      <c r="I540" s="55"/>
      <c r="J540" s="6"/>
      <c r="K540" s="55"/>
      <c r="L540" s="6"/>
      <c r="M540" s="55"/>
      <c r="N540" s="6"/>
      <c r="O540" s="55"/>
      <c r="P540" s="6"/>
      <c r="Q540" s="55"/>
      <c r="R540" s="6"/>
      <c r="S540" s="55"/>
      <c r="T540" s="6"/>
      <c r="U540" s="55"/>
      <c r="V540" s="6"/>
      <c r="W540" s="55"/>
      <c r="X540" s="6"/>
      <c r="Y540" s="55"/>
      <c r="Z540" s="6"/>
      <c r="AA540" s="55"/>
      <c r="AB540" s="6"/>
      <c r="AC540" s="55"/>
    </row>
    <row r="541" spans="1:29" s="57" customFormat="1" ht="15.6">
      <c r="A541" s="58" t="s">
        <v>1058</v>
      </c>
      <c r="B541" s="38"/>
      <c r="C541" s="38"/>
      <c r="D541" s="8" t="s">
        <v>1</v>
      </c>
      <c r="E541" s="59">
        <v>1516.3294557509093</v>
      </c>
      <c r="F541" s="6"/>
      <c r="G541" s="55"/>
      <c r="H541" s="6"/>
      <c r="I541" s="55"/>
      <c r="J541" s="6"/>
      <c r="K541" s="55"/>
      <c r="L541" s="6"/>
      <c r="M541" s="55"/>
      <c r="N541" s="6"/>
      <c r="O541" s="55"/>
      <c r="P541" s="6"/>
      <c r="Q541" s="55"/>
      <c r="R541" s="6"/>
      <c r="S541" s="55"/>
      <c r="T541" s="6"/>
      <c r="U541" s="55"/>
      <c r="V541" s="6"/>
      <c r="W541" s="55"/>
      <c r="X541" s="6"/>
      <c r="Y541" s="55"/>
      <c r="Z541" s="6"/>
      <c r="AA541" s="55"/>
      <c r="AB541" s="6"/>
      <c r="AC541" s="55"/>
    </row>
    <row r="542" spans="1:29" s="57" customFormat="1" ht="15.6">
      <c r="A542" s="58" t="s">
        <v>27</v>
      </c>
      <c r="B542" s="71"/>
      <c r="C542" s="38" t="s">
        <v>35</v>
      </c>
      <c r="D542" s="8" t="s">
        <v>26</v>
      </c>
      <c r="E542" s="59">
        <v>1900</v>
      </c>
      <c r="F542" s="6"/>
      <c r="G542" s="55"/>
      <c r="H542" s="6"/>
      <c r="I542" s="55"/>
      <c r="J542" s="6"/>
      <c r="K542" s="55"/>
      <c r="L542" s="6"/>
      <c r="M542" s="55"/>
      <c r="N542" s="6"/>
      <c r="O542" s="55"/>
      <c r="P542" s="6"/>
      <c r="Q542" s="55"/>
      <c r="R542" s="6"/>
      <c r="S542" s="55"/>
      <c r="T542" s="6"/>
      <c r="U542" s="55"/>
      <c r="V542" s="6"/>
      <c r="W542" s="55"/>
      <c r="X542" s="6"/>
      <c r="Y542" s="55"/>
      <c r="Z542" s="6"/>
      <c r="AA542" s="55"/>
      <c r="AB542" s="6"/>
      <c r="AC542" s="55"/>
    </row>
    <row r="543" spans="1:29" s="57" customFormat="1" ht="15.6">
      <c r="A543" s="58" t="s">
        <v>855</v>
      </c>
      <c r="B543" s="38"/>
      <c r="C543" s="38"/>
      <c r="D543" s="8" t="s">
        <v>26</v>
      </c>
      <c r="E543" s="59">
        <v>1206.8685722313869</v>
      </c>
      <c r="F543" s="6"/>
      <c r="G543" s="55"/>
      <c r="H543" s="6"/>
      <c r="I543" s="55"/>
      <c r="J543" s="6"/>
      <c r="K543" s="55"/>
      <c r="L543" s="6"/>
      <c r="M543" s="55"/>
      <c r="N543" s="6"/>
      <c r="O543" s="55"/>
      <c r="P543" s="6"/>
      <c r="Q543" s="55"/>
      <c r="R543" s="6"/>
      <c r="S543" s="55"/>
      <c r="T543" s="6"/>
      <c r="U543" s="55"/>
      <c r="V543" s="6"/>
      <c r="W543" s="55"/>
      <c r="X543" s="6"/>
      <c r="Y543" s="55"/>
      <c r="Z543" s="6"/>
      <c r="AA543" s="55"/>
      <c r="AB543" s="6"/>
      <c r="AC543" s="55"/>
    </row>
    <row r="544" spans="1:29" s="57" customFormat="1" ht="15.6">
      <c r="A544" s="58" t="s">
        <v>144</v>
      </c>
      <c r="B544" s="38"/>
      <c r="C544" s="38">
        <v>1</v>
      </c>
      <c r="D544" s="8" t="s">
        <v>34</v>
      </c>
      <c r="E544" s="59">
        <v>1544</v>
      </c>
      <c r="F544" s="6"/>
      <c r="G544" s="55"/>
      <c r="H544" s="6"/>
      <c r="I544" s="55"/>
      <c r="J544" s="6"/>
      <c r="K544" s="55"/>
      <c r="L544" s="6"/>
      <c r="M544" s="55"/>
      <c r="N544" s="6"/>
      <c r="O544" s="55"/>
      <c r="P544" s="6"/>
      <c r="Q544" s="55"/>
      <c r="R544" s="6"/>
      <c r="S544" s="55"/>
      <c r="T544" s="6"/>
      <c r="U544" s="55"/>
      <c r="V544" s="6"/>
      <c r="W544" s="55"/>
      <c r="X544" s="6"/>
      <c r="Y544" s="55"/>
      <c r="Z544" s="6"/>
      <c r="AA544" s="55"/>
      <c r="AB544" s="6"/>
      <c r="AC544" s="55"/>
    </row>
    <row r="545" spans="1:29" s="57" customFormat="1" ht="15.6">
      <c r="A545" s="58" t="s">
        <v>1183</v>
      </c>
      <c r="B545" s="38"/>
      <c r="C545" s="38"/>
      <c r="D545" s="8" t="s">
        <v>780</v>
      </c>
      <c r="E545" s="59">
        <v>1247.5712660167112</v>
      </c>
      <c r="F545" s="6"/>
      <c r="G545" s="55"/>
      <c r="H545" s="6"/>
      <c r="I545" s="55"/>
      <c r="J545" s="6"/>
      <c r="K545" s="55"/>
      <c r="L545" s="6"/>
      <c r="M545" s="55"/>
      <c r="N545" s="6"/>
      <c r="O545" s="55"/>
      <c r="P545" s="6"/>
      <c r="Q545" s="55"/>
      <c r="R545" s="6"/>
      <c r="S545" s="55"/>
      <c r="T545" s="6"/>
      <c r="U545" s="55"/>
      <c r="V545" s="6"/>
      <c r="W545" s="55"/>
      <c r="X545" s="6"/>
      <c r="Y545" s="55"/>
      <c r="Z545" s="6"/>
      <c r="AA545" s="55"/>
      <c r="AB545" s="6"/>
      <c r="AC545" s="55"/>
    </row>
    <row r="546" spans="1:29" s="57" customFormat="1" ht="15.6">
      <c r="A546" s="58" t="s">
        <v>722</v>
      </c>
      <c r="B546" s="38" t="s">
        <v>105</v>
      </c>
      <c r="C546" s="38">
        <v>1</v>
      </c>
      <c r="D546" s="8" t="s">
        <v>1</v>
      </c>
      <c r="E546" s="59">
        <v>1405.1433899376289</v>
      </c>
      <c r="F546" s="6">
        <v>10</v>
      </c>
      <c r="G546" s="55">
        <f>((($F$2+2)*($F$2+4)*($F$2+2-2*F546))/(2*($F$2+2*F546)*($F$2+4*F546))+(($F$2+1)-F546+1))*$F$1</f>
        <v>52.78594165612872</v>
      </c>
      <c r="H546" s="6">
        <v>104</v>
      </c>
      <c r="I546" s="55">
        <f>((($H$2+2)*($H$2+4)*($H$2+2-2*H546))/(2*($H$2+2*H546)*($H$2+4*H546))+(($H$2+1)-H546+1))*$H$1</f>
        <v>23.157863085357789</v>
      </c>
      <c r="J546" s="6"/>
      <c r="K546" s="55"/>
      <c r="L546" s="6"/>
      <c r="M546" s="55"/>
      <c r="N546" s="6"/>
      <c r="O546" s="55"/>
      <c r="P546" s="6"/>
      <c r="Q546" s="55"/>
      <c r="R546" s="6"/>
      <c r="S546" s="55"/>
      <c r="T546" s="6"/>
      <c r="U546" s="55"/>
      <c r="V546" s="6"/>
      <c r="W546" s="55"/>
      <c r="X546" s="6"/>
      <c r="Y546" s="55"/>
      <c r="Z546" s="6"/>
      <c r="AA546" s="55"/>
      <c r="AB546" s="6"/>
      <c r="AC546" s="55"/>
    </row>
    <row r="547" spans="1:29" s="57" customFormat="1" ht="15.6">
      <c r="A547" s="58" t="s">
        <v>216</v>
      </c>
      <c r="B547" s="38"/>
      <c r="C547" s="38">
        <v>4</v>
      </c>
      <c r="D547" s="8" t="s">
        <v>15</v>
      </c>
      <c r="E547" s="59">
        <v>1200</v>
      </c>
      <c r="F547" s="6"/>
      <c r="G547" s="55"/>
      <c r="H547" s="6"/>
      <c r="I547" s="55"/>
      <c r="J547" s="6"/>
      <c r="K547" s="55"/>
      <c r="L547" s="6"/>
      <c r="M547" s="55"/>
      <c r="N547" s="6"/>
      <c r="O547" s="55"/>
      <c r="P547" s="6"/>
      <c r="Q547" s="55"/>
      <c r="R547" s="6"/>
      <c r="S547" s="55"/>
      <c r="T547" s="6"/>
      <c r="U547" s="55"/>
      <c r="V547" s="6"/>
      <c r="W547" s="55"/>
      <c r="X547" s="6"/>
      <c r="Y547" s="55"/>
      <c r="Z547" s="6"/>
      <c r="AA547" s="55"/>
      <c r="AB547" s="6"/>
      <c r="AC547" s="55"/>
    </row>
    <row r="548" spans="1:29" s="57" customFormat="1" ht="15.6">
      <c r="A548" s="58" t="s">
        <v>357</v>
      </c>
      <c r="B548" s="38"/>
      <c r="C548" s="38">
        <v>3</v>
      </c>
      <c r="D548" s="8" t="s">
        <v>1</v>
      </c>
      <c r="E548" s="59">
        <v>1446</v>
      </c>
      <c r="F548" s="6"/>
      <c r="G548" s="55"/>
      <c r="H548" s="6"/>
      <c r="I548" s="55"/>
      <c r="J548" s="6"/>
      <c r="K548" s="55"/>
      <c r="L548" s="6"/>
      <c r="M548" s="55"/>
      <c r="N548" s="6"/>
      <c r="O548" s="55"/>
      <c r="P548" s="6"/>
      <c r="Q548" s="55"/>
      <c r="R548" s="6"/>
      <c r="S548" s="55"/>
      <c r="T548" s="6"/>
      <c r="U548" s="55"/>
      <c r="V548" s="6"/>
      <c r="W548" s="55"/>
      <c r="X548" s="6"/>
      <c r="Y548" s="55"/>
      <c r="Z548" s="6"/>
      <c r="AA548" s="55"/>
      <c r="AB548" s="6"/>
      <c r="AC548" s="55"/>
    </row>
    <row r="549" spans="1:29" s="57" customFormat="1" ht="15.6">
      <c r="A549" s="58" t="s">
        <v>176</v>
      </c>
      <c r="B549" s="38"/>
      <c r="C549" s="38">
        <v>2</v>
      </c>
      <c r="D549" s="8" t="s">
        <v>1</v>
      </c>
      <c r="E549" s="59">
        <v>1596.9260809342265</v>
      </c>
      <c r="F549" s="6"/>
      <c r="G549" s="55"/>
      <c r="H549" s="6">
        <v>75</v>
      </c>
      <c r="I549" s="55">
        <f>((($H$2+2)*($H$2+4)*($H$2+2-2*H549))/(2*($H$2+2*H549)*($H$2+4*H549))+(($H$2+1)-H549+1))*$H$1</f>
        <v>36.791478988223687</v>
      </c>
      <c r="J549" s="6"/>
      <c r="K549" s="55"/>
      <c r="L549" s="6"/>
      <c r="M549" s="55"/>
      <c r="N549" s="6"/>
      <c r="O549" s="55"/>
      <c r="P549" s="6"/>
      <c r="Q549" s="55"/>
      <c r="R549" s="6"/>
      <c r="S549" s="55"/>
      <c r="T549" s="6"/>
      <c r="U549" s="55"/>
      <c r="V549" s="6"/>
      <c r="W549" s="55"/>
      <c r="X549" s="6"/>
      <c r="Y549" s="55"/>
      <c r="Z549" s="6"/>
      <c r="AA549" s="55"/>
      <c r="AB549" s="6"/>
      <c r="AC549" s="55"/>
    </row>
    <row r="550" spans="1:29" s="57" customFormat="1" ht="15.6">
      <c r="A550" s="58" t="s">
        <v>503</v>
      </c>
      <c r="B550" s="38"/>
      <c r="C550" s="38"/>
      <c r="D550" s="8" t="s">
        <v>1</v>
      </c>
      <c r="E550" s="59">
        <v>1256</v>
      </c>
      <c r="F550" s="6"/>
      <c r="G550" s="55"/>
      <c r="H550" s="6"/>
      <c r="I550" s="55"/>
      <c r="J550" s="6"/>
      <c r="K550" s="55"/>
      <c r="L550" s="6"/>
      <c r="M550" s="55"/>
      <c r="N550" s="6"/>
      <c r="O550" s="55"/>
      <c r="P550" s="6"/>
      <c r="Q550" s="55"/>
      <c r="R550" s="6"/>
      <c r="S550" s="55"/>
      <c r="T550" s="6"/>
      <c r="U550" s="55"/>
      <c r="V550" s="6"/>
      <c r="W550" s="55"/>
      <c r="X550" s="6"/>
      <c r="Y550" s="55"/>
      <c r="Z550" s="6"/>
      <c r="AA550" s="55"/>
      <c r="AB550" s="6"/>
      <c r="AC550" s="55"/>
    </row>
    <row r="551" spans="1:29" s="57" customFormat="1" ht="15.6">
      <c r="A551" s="58" t="s">
        <v>948</v>
      </c>
      <c r="B551" s="38"/>
      <c r="C551" s="38"/>
      <c r="D551" s="8" t="s">
        <v>1</v>
      </c>
      <c r="E551" s="59">
        <v>1371</v>
      </c>
      <c r="F551" s="6"/>
      <c r="G551" s="55"/>
      <c r="H551" s="6"/>
      <c r="I551" s="55"/>
      <c r="J551" s="6"/>
      <c r="K551" s="55"/>
      <c r="L551" s="6"/>
      <c r="M551" s="55"/>
      <c r="N551" s="6"/>
      <c r="O551" s="55"/>
      <c r="P551" s="6"/>
      <c r="Q551" s="55"/>
      <c r="R551" s="6"/>
      <c r="S551" s="55"/>
      <c r="T551" s="6"/>
      <c r="U551" s="55"/>
      <c r="V551" s="6"/>
      <c r="W551" s="55"/>
      <c r="X551" s="6"/>
      <c r="Y551" s="55"/>
      <c r="Z551" s="6"/>
      <c r="AA551" s="55"/>
      <c r="AB551" s="6"/>
      <c r="AC551" s="55"/>
    </row>
    <row r="552" spans="1:29" s="57" customFormat="1" ht="15.6">
      <c r="A552" s="58" t="s">
        <v>385</v>
      </c>
      <c r="B552" s="38"/>
      <c r="C552" s="38">
        <v>2</v>
      </c>
      <c r="D552" s="8" t="s">
        <v>360</v>
      </c>
      <c r="E552" s="59">
        <v>1600</v>
      </c>
      <c r="F552" s="6"/>
      <c r="G552" s="55"/>
      <c r="H552" s="6"/>
      <c r="I552" s="55"/>
      <c r="J552" s="6"/>
      <c r="K552" s="55"/>
      <c r="L552" s="6"/>
      <c r="M552" s="55"/>
      <c r="N552" s="6"/>
      <c r="O552" s="55"/>
      <c r="P552" s="6"/>
      <c r="Q552" s="55"/>
      <c r="R552" s="6"/>
      <c r="S552" s="55"/>
      <c r="T552" s="6"/>
      <c r="U552" s="55"/>
      <c r="V552" s="6"/>
      <c r="W552" s="55"/>
      <c r="X552" s="6"/>
      <c r="Y552" s="55"/>
      <c r="Z552" s="6"/>
      <c r="AA552" s="55"/>
      <c r="AB552" s="6"/>
      <c r="AC552" s="55"/>
    </row>
    <row r="553" spans="1:29" s="57" customFormat="1" ht="15.6">
      <c r="A553" s="58" t="s">
        <v>878</v>
      </c>
      <c r="B553" s="38"/>
      <c r="C553" s="38"/>
      <c r="D553" s="8" t="s">
        <v>1</v>
      </c>
      <c r="E553" s="59">
        <v>1435.2711852721282</v>
      </c>
      <c r="F553" s="6">
        <v>7</v>
      </c>
      <c r="G553" s="55">
        <f>((($F$2+2)*($F$2+4)*($F$2+2-2*F553))/(2*($F$2+2*F553)*($F$2+4*F553))+(($F$2+1)-F553+1))*$F$1</f>
        <v>63.437407077014569</v>
      </c>
      <c r="H553" s="6">
        <v>132</v>
      </c>
      <c r="I553" s="55">
        <f>((($H$2+2)*($H$2+4)*($H$2+2-2*H553))/(2*($H$2+2*H553)*($H$2+4*H553))+(($H$2+1)-H553+1))*$H$1</f>
        <v>10.870822004979928</v>
      </c>
      <c r="J553" s="6"/>
      <c r="K553" s="55"/>
      <c r="L553" s="6"/>
      <c r="M553" s="55"/>
      <c r="N553" s="6"/>
      <c r="O553" s="55"/>
      <c r="P553" s="6"/>
      <c r="Q553" s="55"/>
      <c r="R553" s="6"/>
      <c r="S553" s="55"/>
      <c r="T553" s="6"/>
      <c r="U553" s="55"/>
      <c r="V553" s="6"/>
      <c r="W553" s="55"/>
      <c r="X553" s="6"/>
      <c r="Y553" s="55"/>
      <c r="Z553" s="6"/>
      <c r="AA553" s="55"/>
      <c r="AB553" s="6"/>
      <c r="AC553" s="55"/>
    </row>
    <row r="554" spans="1:29" s="57" customFormat="1" ht="15.6">
      <c r="A554" s="58" t="s">
        <v>153</v>
      </c>
      <c r="B554" s="38"/>
      <c r="C554" s="38" t="s">
        <v>35</v>
      </c>
      <c r="D554" s="8" t="s">
        <v>1</v>
      </c>
      <c r="E554" s="59">
        <v>1900</v>
      </c>
      <c r="F554" s="6"/>
      <c r="G554" s="55"/>
      <c r="H554" s="6"/>
      <c r="I554" s="55"/>
      <c r="J554" s="6"/>
      <c r="K554" s="55"/>
      <c r="L554" s="6"/>
      <c r="M554" s="55"/>
      <c r="N554" s="6"/>
      <c r="O554" s="55"/>
      <c r="P554" s="6"/>
      <c r="Q554" s="55"/>
      <c r="R554" s="6"/>
      <c r="S554" s="55"/>
      <c r="T554" s="6"/>
      <c r="U554" s="55"/>
      <c r="V554" s="6"/>
      <c r="W554" s="55"/>
      <c r="X554" s="6"/>
      <c r="Y554" s="55"/>
      <c r="Z554" s="6"/>
      <c r="AA554" s="55"/>
      <c r="AB554" s="6"/>
      <c r="AC554" s="55"/>
    </row>
    <row r="555" spans="1:29" s="57" customFormat="1" ht="15.6">
      <c r="A555" s="58" t="s">
        <v>666</v>
      </c>
      <c r="B555" s="38"/>
      <c r="C555" s="38"/>
      <c r="D555" s="8" t="s">
        <v>1</v>
      </c>
      <c r="E555" s="59">
        <v>1581.8055853078695</v>
      </c>
      <c r="F555" s="6"/>
      <c r="G555" s="55"/>
      <c r="H555" s="6"/>
      <c r="I555" s="55"/>
      <c r="J555" s="6"/>
      <c r="K555" s="55"/>
      <c r="L555" s="6"/>
      <c r="M555" s="55"/>
      <c r="N555" s="6"/>
      <c r="O555" s="55"/>
      <c r="P555" s="6"/>
      <c r="Q555" s="55"/>
      <c r="R555" s="6"/>
      <c r="S555" s="55"/>
      <c r="T555" s="6"/>
      <c r="U555" s="55"/>
      <c r="V555" s="6"/>
      <c r="W555" s="55"/>
      <c r="X555" s="6"/>
      <c r="Y555" s="55"/>
      <c r="Z555" s="6"/>
      <c r="AA555" s="55"/>
      <c r="AB555" s="6"/>
      <c r="AC555" s="55"/>
    </row>
    <row r="556" spans="1:29" s="57" customFormat="1" ht="15.6">
      <c r="A556" s="58" t="s">
        <v>857</v>
      </c>
      <c r="B556" s="38"/>
      <c r="C556" s="38"/>
      <c r="D556" s="8" t="s">
        <v>26</v>
      </c>
      <c r="E556" s="59">
        <v>1217.8006739050868</v>
      </c>
      <c r="F556" s="6"/>
      <c r="G556" s="55"/>
      <c r="H556" s="6"/>
      <c r="I556" s="55"/>
      <c r="J556" s="6"/>
      <c r="K556" s="55"/>
      <c r="L556" s="6"/>
      <c r="M556" s="55"/>
      <c r="N556" s="6"/>
      <c r="O556" s="55"/>
      <c r="P556" s="6"/>
      <c r="Q556" s="55"/>
      <c r="R556" s="6"/>
      <c r="S556" s="55"/>
      <c r="T556" s="6"/>
      <c r="U556" s="55"/>
      <c r="V556" s="6"/>
      <c r="W556" s="55"/>
      <c r="X556" s="6"/>
      <c r="Y556" s="55"/>
      <c r="Z556" s="6"/>
      <c r="AA556" s="55"/>
      <c r="AB556" s="6"/>
      <c r="AC556" s="55"/>
    </row>
    <row r="557" spans="1:29" s="57" customFormat="1" ht="15.6">
      <c r="A557" s="58" t="s">
        <v>192</v>
      </c>
      <c r="B557" s="38"/>
      <c r="C557" s="38">
        <v>4</v>
      </c>
      <c r="D557" s="8" t="s">
        <v>34</v>
      </c>
      <c r="E557" s="59">
        <v>1291.6024785328968</v>
      </c>
      <c r="F557" s="6"/>
      <c r="G557" s="55"/>
      <c r="H557" s="6"/>
      <c r="I557" s="55"/>
      <c r="J557" s="6"/>
      <c r="K557" s="55"/>
      <c r="L557" s="6"/>
      <c r="M557" s="55"/>
      <c r="N557" s="6"/>
      <c r="O557" s="55"/>
      <c r="P557" s="6"/>
      <c r="Q557" s="55"/>
      <c r="R557" s="6"/>
      <c r="S557" s="55"/>
      <c r="T557" s="6"/>
      <c r="U557" s="55"/>
      <c r="V557" s="6"/>
      <c r="W557" s="55"/>
      <c r="X557" s="6"/>
      <c r="Y557" s="55"/>
      <c r="Z557" s="6"/>
      <c r="AA557" s="55"/>
      <c r="AB557" s="6"/>
      <c r="AC557" s="55"/>
    </row>
    <row r="558" spans="1:29" s="57" customFormat="1" ht="15.6">
      <c r="A558" s="58" t="s">
        <v>151</v>
      </c>
      <c r="B558" s="38"/>
      <c r="C558" s="38">
        <v>1</v>
      </c>
      <c r="D558" s="8" t="s">
        <v>1</v>
      </c>
      <c r="E558" s="59">
        <v>1777.3873524677333</v>
      </c>
      <c r="F558" s="6"/>
      <c r="G558" s="55"/>
      <c r="H558" s="6"/>
      <c r="I558" s="55"/>
      <c r="J558" s="6"/>
      <c r="K558" s="55"/>
      <c r="L558" s="6"/>
      <c r="M558" s="55"/>
      <c r="N558" s="6"/>
      <c r="O558" s="55"/>
      <c r="P558" s="6"/>
      <c r="Q558" s="55"/>
      <c r="R558" s="6"/>
      <c r="S558" s="55"/>
      <c r="T558" s="6"/>
      <c r="U558" s="55"/>
      <c r="V558" s="6"/>
      <c r="W558" s="55"/>
      <c r="X558" s="6"/>
      <c r="Y558" s="55"/>
      <c r="Z558" s="6"/>
      <c r="AA558" s="55"/>
      <c r="AB558" s="6"/>
      <c r="AC558" s="55"/>
    </row>
    <row r="559" spans="1:29" s="57" customFormat="1" ht="15.6">
      <c r="A559" s="58" t="s">
        <v>1192</v>
      </c>
      <c r="B559" s="38"/>
      <c r="C559" s="38"/>
      <c r="D559" s="8" t="s">
        <v>1</v>
      </c>
      <c r="E559" s="59">
        <v>1415.0969998127098</v>
      </c>
      <c r="F559" s="6"/>
      <c r="G559" s="55"/>
      <c r="H559" s="6">
        <v>114</v>
      </c>
      <c r="I559" s="55">
        <f>((($H$2+2)*($H$2+4)*($H$2+2-2*H559))/(2*($H$2+2*H559)*($H$2+4*H559))+(($H$2+1)-H559+1))*$H$1</f>
        <v>18.704398357116482</v>
      </c>
      <c r="J559" s="6"/>
      <c r="K559" s="55"/>
      <c r="L559" s="6"/>
      <c r="M559" s="55"/>
      <c r="N559" s="6"/>
      <c r="O559" s="55"/>
      <c r="P559" s="6"/>
      <c r="Q559" s="55"/>
      <c r="R559" s="6"/>
      <c r="S559" s="55"/>
      <c r="T559" s="6"/>
      <c r="U559" s="55"/>
      <c r="V559" s="6"/>
      <c r="W559" s="55"/>
      <c r="X559" s="6"/>
      <c r="Y559" s="55"/>
      <c r="Z559" s="6"/>
      <c r="AA559" s="55"/>
      <c r="AB559" s="6"/>
      <c r="AC559" s="55"/>
    </row>
    <row r="560" spans="1:29" s="57" customFormat="1" ht="15.6">
      <c r="A560" s="58" t="s">
        <v>302</v>
      </c>
      <c r="B560" s="38"/>
      <c r="C560" s="38" t="s">
        <v>35</v>
      </c>
      <c r="D560" s="8" t="s">
        <v>1</v>
      </c>
      <c r="E560" s="59">
        <v>1900</v>
      </c>
      <c r="F560" s="6"/>
      <c r="G560" s="55"/>
      <c r="H560" s="6"/>
      <c r="I560" s="55"/>
      <c r="J560" s="6"/>
      <c r="K560" s="55"/>
      <c r="L560" s="6"/>
      <c r="M560" s="55"/>
      <c r="N560" s="6"/>
      <c r="O560" s="55"/>
      <c r="P560" s="6"/>
      <c r="Q560" s="55"/>
      <c r="R560" s="6"/>
      <c r="S560" s="55"/>
      <c r="T560" s="6"/>
      <c r="U560" s="55"/>
      <c r="V560" s="6"/>
      <c r="W560" s="55"/>
      <c r="X560" s="6"/>
      <c r="Y560" s="55"/>
      <c r="Z560" s="6"/>
      <c r="AA560" s="55"/>
      <c r="AB560" s="6"/>
      <c r="AC560" s="55"/>
    </row>
    <row r="561" spans="1:29" s="57" customFormat="1" ht="15.6">
      <c r="A561" s="58" t="s">
        <v>66</v>
      </c>
      <c r="B561" s="38"/>
      <c r="C561" s="38"/>
      <c r="D561" s="8" t="s">
        <v>1</v>
      </c>
      <c r="E561" s="59">
        <v>1647.0050599680449</v>
      </c>
      <c r="F561" s="6"/>
      <c r="G561" s="55"/>
      <c r="H561" s="6"/>
      <c r="I561" s="55"/>
      <c r="J561" s="6"/>
      <c r="K561" s="55"/>
      <c r="L561" s="6"/>
      <c r="M561" s="55"/>
      <c r="N561" s="6"/>
      <c r="O561" s="55"/>
      <c r="P561" s="6"/>
      <c r="Q561" s="55"/>
      <c r="R561" s="6"/>
      <c r="S561" s="55"/>
      <c r="T561" s="6"/>
      <c r="U561" s="55"/>
      <c r="V561" s="6"/>
      <c r="W561" s="55"/>
      <c r="X561" s="6"/>
      <c r="Y561" s="55"/>
      <c r="Z561" s="6"/>
      <c r="AA561" s="55"/>
      <c r="AB561" s="6"/>
      <c r="AC561" s="55"/>
    </row>
    <row r="562" spans="1:29" s="57" customFormat="1" ht="15.6">
      <c r="A562" s="58" t="s">
        <v>662</v>
      </c>
      <c r="B562" s="38"/>
      <c r="C562" s="38"/>
      <c r="D562" s="8" t="s">
        <v>360</v>
      </c>
      <c r="E562" s="59">
        <v>1200</v>
      </c>
      <c r="F562" s="6"/>
      <c r="G562" s="55"/>
      <c r="H562" s="6"/>
      <c r="I562" s="55"/>
      <c r="J562" s="6"/>
      <c r="K562" s="55"/>
      <c r="L562" s="6"/>
      <c r="M562" s="55"/>
      <c r="N562" s="6"/>
      <c r="O562" s="55"/>
      <c r="P562" s="6"/>
      <c r="Q562" s="55"/>
      <c r="R562" s="6"/>
      <c r="S562" s="55"/>
      <c r="T562" s="6"/>
      <c r="U562" s="55"/>
      <c r="V562" s="6"/>
      <c r="W562" s="55"/>
      <c r="X562" s="6"/>
      <c r="Y562" s="55"/>
      <c r="Z562" s="6"/>
      <c r="AA562" s="55"/>
      <c r="AB562" s="6"/>
      <c r="AC562" s="55"/>
    </row>
    <row r="563" spans="1:29" s="57" customFormat="1" ht="15.6">
      <c r="A563" s="58" t="s">
        <v>839</v>
      </c>
      <c r="B563" s="38"/>
      <c r="C563" s="38"/>
      <c r="D563" s="8" t="s">
        <v>672</v>
      </c>
      <c r="E563" s="59">
        <v>1220.8620641579882</v>
      </c>
      <c r="F563" s="6"/>
      <c r="G563" s="55"/>
      <c r="H563" s="6"/>
      <c r="I563" s="55"/>
      <c r="J563" s="6"/>
      <c r="K563" s="55"/>
      <c r="L563" s="6"/>
      <c r="M563" s="55"/>
      <c r="N563" s="6"/>
      <c r="O563" s="55"/>
      <c r="P563" s="6"/>
      <c r="Q563" s="55"/>
      <c r="R563" s="6"/>
      <c r="S563" s="55"/>
      <c r="T563" s="6"/>
      <c r="U563" s="55"/>
      <c r="V563" s="6"/>
      <c r="W563" s="55"/>
      <c r="X563" s="6"/>
      <c r="Y563" s="55"/>
      <c r="Z563" s="6"/>
      <c r="AA563" s="55"/>
      <c r="AB563" s="6"/>
      <c r="AC563" s="55"/>
    </row>
    <row r="564" spans="1:29" s="57" customFormat="1" ht="15.6">
      <c r="A564" s="58" t="s">
        <v>963</v>
      </c>
      <c r="B564" s="38"/>
      <c r="C564" s="38"/>
      <c r="D564" s="8" t="s">
        <v>360</v>
      </c>
      <c r="E564" s="59">
        <v>1422.4867651332072</v>
      </c>
      <c r="F564" s="6"/>
      <c r="G564" s="55"/>
      <c r="H564" s="6">
        <v>121</v>
      </c>
      <c r="I564" s="55">
        <f>((($H$2+2)*($H$2+4)*($H$2+2-2*H564))/(2*($H$2+2*H564)*($H$2+4*H564))+(($H$2+1)-H564+1))*$H$1</f>
        <v>15.634229731104465</v>
      </c>
      <c r="J564" s="6"/>
      <c r="K564" s="55"/>
      <c r="L564" s="6"/>
      <c r="M564" s="55"/>
      <c r="N564" s="6"/>
      <c r="O564" s="55"/>
      <c r="P564" s="6"/>
      <c r="Q564" s="55"/>
      <c r="R564" s="6"/>
      <c r="S564" s="55"/>
      <c r="T564" s="6"/>
      <c r="U564" s="55"/>
      <c r="V564" s="6"/>
      <c r="W564" s="55"/>
      <c r="X564" s="6"/>
      <c r="Y564" s="55"/>
      <c r="Z564" s="6"/>
      <c r="AA564" s="55"/>
      <c r="AB564" s="6"/>
      <c r="AC564" s="55"/>
    </row>
    <row r="565" spans="1:29" s="57" customFormat="1" ht="15.6">
      <c r="A565" s="58" t="s">
        <v>30</v>
      </c>
      <c r="B565" s="38"/>
      <c r="C565" s="38">
        <v>4</v>
      </c>
      <c r="D565" s="8" t="s">
        <v>15</v>
      </c>
      <c r="E565" s="59">
        <v>1200</v>
      </c>
      <c r="F565" s="6"/>
      <c r="G565" s="55"/>
      <c r="H565" s="6"/>
      <c r="I565" s="55"/>
      <c r="J565" s="6"/>
      <c r="K565" s="55"/>
      <c r="L565" s="6"/>
      <c r="M565" s="55"/>
      <c r="N565" s="6"/>
      <c r="O565" s="55"/>
      <c r="P565" s="6"/>
      <c r="Q565" s="55"/>
      <c r="R565" s="6"/>
      <c r="S565" s="55"/>
      <c r="T565" s="6"/>
      <c r="U565" s="55"/>
      <c r="V565" s="6"/>
      <c r="W565" s="55"/>
      <c r="X565" s="6"/>
      <c r="Y565" s="55"/>
      <c r="Z565" s="6"/>
      <c r="AA565" s="55"/>
      <c r="AB565" s="6"/>
      <c r="AC565" s="55"/>
    </row>
    <row r="566" spans="1:29" s="57" customFormat="1" ht="15.6">
      <c r="A566" s="58" t="s">
        <v>941</v>
      </c>
      <c r="B566" s="38"/>
      <c r="C566" s="38"/>
      <c r="D566" s="8" t="s">
        <v>1</v>
      </c>
      <c r="E566" s="59">
        <v>1521</v>
      </c>
      <c r="F566" s="6"/>
      <c r="G566" s="55"/>
      <c r="H566" s="6"/>
      <c r="I566" s="55"/>
      <c r="J566" s="6"/>
      <c r="K566" s="55"/>
      <c r="L566" s="6"/>
      <c r="M566" s="55"/>
      <c r="N566" s="6"/>
      <c r="O566" s="55"/>
      <c r="P566" s="6"/>
      <c r="Q566" s="55"/>
      <c r="R566" s="6"/>
      <c r="S566" s="55"/>
      <c r="T566" s="6"/>
      <c r="U566" s="55"/>
      <c r="V566" s="6"/>
      <c r="W566" s="55"/>
      <c r="X566" s="6"/>
      <c r="Y566" s="55"/>
      <c r="Z566" s="6"/>
      <c r="AA566" s="55"/>
      <c r="AB566" s="6"/>
      <c r="AC566" s="55"/>
    </row>
    <row r="567" spans="1:29" s="57" customFormat="1" ht="15.6">
      <c r="A567" s="72" t="s">
        <v>912</v>
      </c>
      <c r="B567" s="38" t="s">
        <v>194</v>
      </c>
      <c r="C567" s="52"/>
      <c r="D567" s="38" t="s">
        <v>1</v>
      </c>
      <c r="E567" s="59">
        <v>0</v>
      </c>
      <c r="F567" s="6"/>
      <c r="G567" s="55"/>
      <c r="H567" s="6"/>
      <c r="I567" s="56"/>
      <c r="J567" s="6"/>
      <c r="K567" s="56"/>
      <c r="L567" s="6"/>
      <c r="M567" s="56"/>
      <c r="N567" s="6"/>
      <c r="O567" s="56"/>
      <c r="P567" s="6"/>
      <c r="Q567" s="55"/>
      <c r="R567" s="6"/>
      <c r="S567" s="56"/>
      <c r="T567" s="6"/>
      <c r="U567" s="56"/>
      <c r="V567" s="6"/>
      <c r="W567" s="55"/>
      <c r="X567" s="6"/>
      <c r="Y567" s="56"/>
      <c r="Z567" s="6"/>
      <c r="AA567" s="56"/>
      <c r="AB567" s="6"/>
      <c r="AC567" s="56"/>
    </row>
    <row r="568" spans="1:29" s="57" customFormat="1" ht="15.6">
      <c r="A568" s="58" t="s">
        <v>879</v>
      </c>
      <c r="B568" s="38"/>
      <c r="C568" s="38">
        <v>1</v>
      </c>
      <c r="D568" s="8" t="s">
        <v>1</v>
      </c>
      <c r="E568" s="59">
        <v>1691.9274237559941</v>
      </c>
      <c r="F568" s="6"/>
      <c r="G568" s="55"/>
      <c r="H568" s="6"/>
      <c r="I568" s="55"/>
      <c r="J568" s="6"/>
      <c r="K568" s="55"/>
      <c r="L568" s="6"/>
      <c r="M568" s="55"/>
      <c r="N568" s="6"/>
      <c r="O568" s="55"/>
      <c r="P568" s="6"/>
      <c r="Q568" s="55"/>
      <c r="R568" s="6"/>
      <c r="S568" s="55"/>
      <c r="T568" s="6"/>
      <c r="U568" s="55"/>
      <c r="V568" s="6"/>
      <c r="W568" s="55"/>
      <c r="X568" s="6"/>
      <c r="Y568" s="55"/>
      <c r="Z568" s="6"/>
      <c r="AA568" s="55"/>
      <c r="AB568" s="6"/>
      <c r="AC568" s="55"/>
    </row>
    <row r="569" spans="1:29" s="57" customFormat="1" ht="15.6">
      <c r="A569" s="58" t="s">
        <v>597</v>
      </c>
      <c r="B569" s="38"/>
      <c r="C569" s="38"/>
      <c r="D569" s="8" t="s">
        <v>604</v>
      </c>
      <c r="E569" s="59">
        <v>1211.9956191643032</v>
      </c>
      <c r="F569" s="6"/>
      <c r="G569" s="55"/>
      <c r="H569" s="6"/>
      <c r="I569" s="55"/>
      <c r="J569" s="6"/>
      <c r="K569" s="55"/>
      <c r="L569" s="6"/>
      <c r="M569" s="55"/>
      <c r="N569" s="6"/>
      <c r="O569" s="55"/>
      <c r="P569" s="6"/>
      <c r="Q569" s="55"/>
      <c r="R569" s="6"/>
      <c r="S569" s="55"/>
      <c r="T569" s="6"/>
      <c r="U569" s="55"/>
      <c r="V569" s="6"/>
      <c r="W569" s="55"/>
      <c r="X569" s="6"/>
      <c r="Y569" s="55"/>
      <c r="Z569" s="6"/>
      <c r="AA569" s="55"/>
      <c r="AB569" s="6"/>
      <c r="AC569" s="55"/>
    </row>
    <row r="570" spans="1:29" s="57" customFormat="1" ht="15.6">
      <c r="A570" s="58" t="s">
        <v>150</v>
      </c>
      <c r="B570" s="38" t="s">
        <v>194</v>
      </c>
      <c r="C570" s="38">
        <v>2</v>
      </c>
      <c r="D570" s="8" t="s">
        <v>1</v>
      </c>
      <c r="E570" s="59">
        <v>1702</v>
      </c>
      <c r="F570" s="6"/>
      <c r="G570" s="55"/>
      <c r="H570" s="6"/>
      <c r="I570" s="55"/>
      <c r="J570" s="6"/>
      <c r="K570" s="55"/>
      <c r="L570" s="6"/>
      <c r="M570" s="55"/>
      <c r="N570" s="6"/>
      <c r="O570" s="55"/>
      <c r="P570" s="6"/>
      <c r="Q570" s="55"/>
      <c r="R570" s="6"/>
      <c r="S570" s="55"/>
      <c r="T570" s="6"/>
      <c r="U570" s="55"/>
      <c r="V570" s="6"/>
      <c r="W570" s="55"/>
      <c r="X570" s="6"/>
      <c r="Y570" s="55"/>
      <c r="Z570" s="6"/>
      <c r="AA570" s="55"/>
      <c r="AB570" s="6"/>
      <c r="AC570" s="55"/>
    </row>
    <row r="571" spans="1:29" s="57" customFormat="1" ht="15.6">
      <c r="A571" s="58" t="s">
        <v>1227</v>
      </c>
      <c r="B571" s="38"/>
      <c r="C571" s="38"/>
      <c r="D571" s="8" t="s">
        <v>1</v>
      </c>
      <c r="E571" s="59">
        <v>1267</v>
      </c>
      <c r="F571" s="6"/>
      <c r="G571" s="55"/>
      <c r="H571" s="6"/>
      <c r="I571" s="55"/>
      <c r="J571" s="6"/>
      <c r="K571" s="55"/>
      <c r="L571" s="6"/>
      <c r="M571" s="55"/>
      <c r="N571" s="6"/>
      <c r="O571" s="55"/>
      <c r="P571" s="6"/>
      <c r="Q571" s="55"/>
      <c r="R571" s="6"/>
      <c r="S571" s="55"/>
      <c r="T571" s="6"/>
      <c r="U571" s="55"/>
      <c r="V571" s="6"/>
      <c r="W571" s="55"/>
      <c r="X571" s="6"/>
      <c r="Y571" s="55"/>
      <c r="Z571" s="6"/>
      <c r="AA571" s="55"/>
      <c r="AB571" s="6"/>
      <c r="AC571" s="55"/>
    </row>
    <row r="572" spans="1:29" s="57" customFormat="1" ht="15.6">
      <c r="A572" s="58" t="s">
        <v>483</v>
      </c>
      <c r="B572" s="38"/>
      <c r="C572" s="38" t="s">
        <v>35</v>
      </c>
      <c r="D572" s="8" t="s">
        <v>1</v>
      </c>
      <c r="E572" s="59">
        <v>1900</v>
      </c>
      <c r="F572" s="6"/>
      <c r="G572" s="55"/>
      <c r="H572" s="6"/>
      <c r="I572" s="55"/>
      <c r="J572" s="6"/>
      <c r="K572" s="55"/>
      <c r="L572" s="6"/>
      <c r="M572" s="55"/>
      <c r="N572" s="6"/>
      <c r="O572" s="55"/>
      <c r="P572" s="6"/>
      <c r="Q572" s="55"/>
      <c r="R572" s="6"/>
      <c r="S572" s="55"/>
      <c r="T572" s="6"/>
      <c r="U572" s="55"/>
      <c r="V572" s="6"/>
      <c r="W572" s="55"/>
      <c r="X572" s="6"/>
      <c r="Y572" s="55"/>
      <c r="Z572" s="6"/>
      <c r="AA572" s="55"/>
      <c r="AB572" s="6"/>
      <c r="AC572" s="55"/>
    </row>
    <row r="573" spans="1:29" s="57" customFormat="1" ht="15.6">
      <c r="A573" s="58" t="s">
        <v>1196</v>
      </c>
      <c r="B573" s="38"/>
      <c r="C573" s="38"/>
      <c r="D573" s="8" t="s">
        <v>360</v>
      </c>
      <c r="E573" s="59">
        <v>1136.0707611749294</v>
      </c>
      <c r="F573" s="6"/>
      <c r="G573" s="55"/>
      <c r="H573" s="6"/>
      <c r="I573" s="55"/>
      <c r="J573" s="6"/>
      <c r="K573" s="55"/>
      <c r="L573" s="6"/>
      <c r="M573" s="55"/>
      <c r="N573" s="6"/>
      <c r="O573" s="55"/>
      <c r="P573" s="6"/>
      <c r="Q573" s="55"/>
      <c r="R573" s="6"/>
      <c r="S573" s="55"/>
      <c r="T573" s="6"/>
      <c r="U573" s="55"/>
      <c r="V573" s="6"/>
      <c r="W573" s="55"/>
      <c r="X573" s="6"/>
      <c r="Y573" s="55"/>
      <c r="Z573" s="6"/>
      <c r="AA573" s="55"/>
      <c r="AB573" s="6"/>
      <c r="AC573" s="55"/>
    </row>
    <row r="574" spans="1:29" s="57" customFormat="1" ht="15.6">
      <c r="A574" s="58" t="s">
        <v>1276</v>
      </c>
      <c r="B574" s="38"/>
      <c r="C574" s="38"/>
      <c r="D574" s="8"/>
      <c r="E574" s="59">
        <v>1235.7235437796289</v>
      </c>
      <c r="F574" s="6"/>
      <c r="G574" s="55"/>
      <c r="H574" s="6">
        <v>128</v>
      </c>
      <c r="I574" s="55">
        <f>((($H$2+2)*($H$2+4)*($H$2+2-2*H574))/(2*($H$2+2*H574)*($H$2+4*H574))+(($H$2+1)-H574+1))*$H$1</f>
        <v>12.595344597164289</v>
      </c>
      <c r="J574" s="6"/>
      <c r="K574" s="55"/>
      <c r="L574" s="6"/>
      <c r="M574" s="55"/>
      <c r="N574" s="6"/>
      <c r="O574" s="55"/>
      <c r="P574" s="6"/>
      <c r="Q574" s="55"/>
      <c r="R574" s="6"/>
      <c r="S574" s="55"/>
      <c r="T574" s="6"/>
      <c r="U574" s="55"/>
      <c r="V574" s="6"/>
      <c r="W574" s="55"/>
      <c r="X574" s="6"/>
      <c r="Y574" s="55"/>
      <c r="Z574" s="6"/>
      <c r="AA574" s="55"/>
      <c r="AB574" s="6"/>
      <c r="AC574" s="55"/>
    </row>
    <row r="575" spans="1:29" s="57" customFormat="1" ht="15.6">
      <c r="A575" s="58" t="s">
        <v>540</v>
      </c>
      <c r="B575" s="38"/>
      <c r="C575" s="38" t="s">
        <v>35</v>
      </c>
      <c r="D575" s="8" t="s">
        <v>1</v>
      </c>
      <c r="E575" s="59">
        <v>1830.5370903295257</v>
      </c>
      <c r="F575" s="6"/>
      <c r="G575" s="55"/>
      <c r="H575" s="6"/>
      <c r="I575" s="55"/>
      <c r="J575" s="6"/>
      <c r="K575" s="55"/>
      <c r="L575" s="6"/>
      <c r="M575" s="55"/>
      <c r="N575" s="6"/>
      <c r="O575" s="55"/>
      <c r="P575" s="6"/>
      <c r="Q575" s="55"/>
      <c r="R575" s="6"/>
      <c r="S575" s="55"/>
      <c r="T575" s="6"/>
      <c r="U575" s="55"/>
      <c r="V575" s="6"/>
      <c r="W575" s="55"/>
      <c r="X575" s="6"/>
      <c r="Y575" s="55"/>
      <c r="Z575" s="6"/>
      <c r="AA575" s="55"/>
      <c r="AB575" s="6"/>
      <c r="AC575" s="55"/>
    </row>
    <row r="576" spans="1:29" s="57" customFormat="1" ht="15.6">
      <c r="A576" s="58" t="s">
        <v>569</v>
      </c>
      <c r="B576" s="38"/>
      <c r="C576" s="38"/>
      <c r="D576" s="8" t="s">
        <v>34</v>
      </c>
      <c r="E576" s="59">
        <v>1611</v>
      </c>
      <c r="F576" s="6"/>
      <c r="G576" s="55"/>
      <c r="H576" s="6"/>
      <c r="I576" s="55"/>
      <c r="J576" s="6"/>
      <c r="K576" s="55"/>
      <c r="L576" s="6"/>
      <c r="M576" s="55"/>
      <c r="N576" s="6"/>
      <c r="O576" s="55"/>
      <c r="P576" s="6"/>
      <c r="Q576" s="55"/>
      <c r="R576" s="6"/>
      <c r="S576" s="55"/>
      <c r="T576" s="6"/>
      <c r="U576" s="55"/>
      <c r="V576" s="6"/>
      <c r="W576" s="55"/>
      <c r="X576" s="6"/>
      <c r="Y576" s="55"/>
      <c r="Z576" s="6"/>
      <c r="AA576" s="55"/>
      <c r="AB576" s="6"/>
      <c r="AC576" s="55"/>
    </row>
    <row r="577" spans="1:29" s="57" customFormat="1" ht="15.6">
      <c r="A577" s="58" t="s">
        <v>829</v>
      </c>
      <c r="B577" s="38"/>
      <c r="C577" s="38"/>
      <c r="D577" s="8" t="s">
        <v>34</v>
      </c>
      <c r="E577" s="59">
        <v>1435.8577373193377</v>
      </c>
      <c r="F577" s="6"/>
      <c r="G577" s="55"/>
      <c r="H577" s="6"/>
      <c r="I577" s="55"/>
      <c r="J577" s="6"/>
      <c r="K577" s="55"/>
      <c r="L577" s="6"/>
      <c r="M577" s="55"/>
      <c r="N577" s="6"/>
      <c r="O577" s="55"/>
      <c r="P577" s="6"/>
      <c r="Q577" s="55"/>
      <c r="R577" s="6"/>
      <c r="S577" s="55"/>
      <c r="T577" s="6"/>
      <c r="U577" s="55"/>
      <c r="V577" s="6"/>
      <c r="W577" s="55"/>
      <c r="X577" s="6"/>
      <c r="Y577" s="55"/>
      <c r="Z577" s="6"/>
      <c r="AA577" s="55"/>
      <c r="AB577" s="6"/>
      <c r="AC577" s="55"/>
    </row>
    <row r="578" spans="1:29" s="57" customFormat="1" ht="15.6">
      <c r="A578" s="58" t="s">
        <v>106</v>
      </c>
      <c r="B578" s="38" t="s">
        <v>194</v>
      </c>
      <c r="C578" s="38" t="s">
        <v>35</v>
      </c>
      <c r="D578" s="8" t="s">
        <v>1</v>
      </c>
      <c r="E578" s="59">
        <v>1900</v>
      </c>
      <c r="F578" s="6"/>
      <c r="G578" s="55"/>
      <c r="H578" s="6"/>
      <c r="I578" s="55"/>
      <c r="J578" s="6"/>
      <c r="K578" s="55"/>
      <c r="L578" s="6"/>
      <c r="M578" s="55"/>
      <c r="N578" s="6"/>
      <c r="O578" s="55"/>
      <c r="P578" s="6"/>
      <c r="Q578" s="55"/>
      <c r="R578" s="6"/>
      <c r="S578" s="55"/>
      <c r="T578" s="6"/>
      <c r="U578" s="55"/>
      <c r="V578" s="6"/>
      <c r="W578" s="55"/>
      <c r="X578" s="6"/>
      <c r="Y578" s="55"/>
      <c r="Z578" s="6"/>
      <c r="AA578" s="55"/>
      <c r="AB578" s="6"/>
      <c r="AC578" s="55"/>
    </row>
    <row r="579" spans="1:29" s="57" customFormat="1" ht="15.6">
      <c r="A579" s="58" t="s">
        <v>133</v>
      </c>
      <c r="B579" s="38" t="s">
        <v>105</v>
      </c>
      <c r="C579" s="38" t="s">
        <v>105</v>
      </c>
      <c r="D579" s="8" t="s">
        <v>1</v>
      </c>
      <c r="E579" s="59">
        <v>1900</v>
      </c>
      <c r="F579" s="6"/>
      <c r="G579" s="55"/>
      <c r="H579" s="6"/>
      <c r="I579" s="55"/>
      <c r="J579" s="6"/>
      <c r="K579" s="55"/>
      <c r="L579" s="6"/>
      <c r="M579" s="55"/>
      <c r="N579" s="6"/>
      <c r="O579" s="55"/>
      <c r="P579" s="6"/>
      <c r="Q579" s="55"/>
      <c r="R579" s="6"/>
      <c r="S579" s="55"/>
      <c r="T579" s="6"/>
      <c r="U579" s="55"/>
      <c r="V579" s="6"/>
      <c r="W579" s="55"/>
      <c r="X579" s="6"/>
      <c r="Y579" s="55"/>
      <c r="Z579" s="6"/>
      <c r="AA579" s="55"/>
      <c r="AB579" s="6"/>
      <c r="AC579" s="55"/>
    </row>
    <row r="580" spans="1:29" s="57" customFormat="1" ht="15.6">
      <c r="A580" s="58" t="s">
        <v>555</v>
      </c>
      <c r="B580" s="38"/>
      <c r="C580" s="38"/>
      <c r="D580" s="8" t="s">
        <v>3</v>
      </c>
      <c r="E580" s="59">
        <v>1484.1328247601498</v>
      </c>
      <c r="F580" s="6">
        <v>27</v>
      </c>
      <c r="G580" s="55">
        <f>((($F$2+2)*($F$2+4)*($F$2+2-2*F580))/(2*($F$2+2*F580)*($F$2+4*F580))+(($F$2+1)-F580+1))*$F$1</f>
        <v>10.470632781700337</v>
      </c>
      <c r="H580" s="6">
        <v>64</v>
      </c>
      <c r="I580" s="55">
        <f>((($H$2+2)*($H$2+4)*($H$2+2-2*H580))/(2*($H$2+2*H580)*($H$2+4*H580))+(($H$2+1)-H580+1))*$H$1</f>
        <v>42.435254236592179</v>
      </c>
      <c r="J580" s="6"/>
      <c r="K580" s="55"/>
      <c r="L580" s="6"/>
      <c r="M580" s="55"/>
      <c r="N580" s="6"/>
      <c r="O580" s="55"/>
      <c r="P580" s="6"/>
      <c r="Q580" s="55"/>
      <c r="R580" s="6"/>
      <c r="S580" s="55"/>
      <c r="T580" s="6"/>
      <c r="U580" s="55"/>
      <c r="V580" s="6"/>
      <c r="W580" s="55"/>
      <c r="X580" s="6"/>
      <c r="Y580" s="55"/>
      <c r="Z580" s="6"/>
      <c r="AA580" s="55"/>
      <c r="AB580" s="6"/>
      <c r="AC580" s="55"/>
    </row>
    <row r="581" spans="1:29" s="57" customFormat="1" ht="15.6">
      <c r="A581" s="58" t="s">
        <v>1030</v>
      </c>
      <c r="B581" s="38"/>
      <c r="C581" s="38"/>
      <c r="D581" s="8" t="s">
        <v>360</v>
      </c>
      <c r="E581" s="59">
        <v>1263.7511375495917</v>
      </c>
      <c r="F581" s="6"/>
      <c r="G581" s="55"/>
      <c r="H581" s="6"/>
      <c r="I581" s="55"/>
      <c r="J581" s="6"/>
      <c r="K581" s="55"/>
      <c r="L581" s="6"/>
      <c r="M581" s="55"/>
      <c r="N581" s="6"/>
      <c r="O581" s="55"/>
      <c r="P581" s="6"/>
      <c r="Q581" s="55"/>
      <c r="R581" s="6"/>
      <c r="S581" s="55"/>
      <c r="T581" s="6"/>
      <c r="U581" s="55"/>
      <c r="V581" s="6"/>
      <c r="W581" s="55"/>
      <c r="X581" s="6"/>
      <c r="Y581" s="55"/>
      <c r="Z581" s="6"/>
      <c r="AA581" s="55"/>
      <c r="AB581" s="6"/>
      <c r="AC581" s="55"/>
    </row>
    <row r="582" spans="1:29" s="57" customFormat="1" ht="15.6">
      <c r="A582" s="58" t="s">
        <v>1209</v>
      </c>
      <c r="B582" s="38"/>
      <c r="C582" s="38"/>
      <c r="D582" s="8" t="s">
        <v>1</v>
      </c>
      <c r="E582" s="59">
        <v>1348.8945315697276</v>
      </c>
      <c r="F582" s="6">
        <v>11</v>
      </c>
      <c r="G582" s="55">
        <f>((($F$2+2)*($F$2+4)*($F$2+2-2*F582))/(2*($F$2+2*F582)*($F$2+4*F582))+(($F$2+1)-F582+1))*$F$1</f>
        <v>49.680238331678247</v>
      </c>
      <c r="H582" s="6"/>
      <c r="I582" s="55"/>
      <c r="J582" s="6"/>
      <c r="K582" s="55"/>
      <c r="L582" s="6"/>
      <c r="M582" s="55"/>
      <c r="N582" s="6"/>
      <c r="O582" s="55"/>
      <c r="P582" s="6"/>
      <c r="Q582" s="55"/>
      <c r="R582" s="6"/>
      <c r="S582" s="55"/>
      <c r="T582" s="6"/>
      <c r="U582" s="55"/>
      <c r="V582" s="6"/>
      <c r="W582" s="55"/>
      <c r="X582" s="6"/>
      <c r="Y582" s="55"/>
      <c r="Z582" s="6"/>
      <c r="AA582" s="55"/>
      <c r="AB582" s="6"/>
      <c r="AC582" s="55"/>
    </row>
    <row r="583" spans="1:29" s="57" customFormat="1" ht="15.6">
      <c r="A583" s="58" t="s">
        <v>410</v>
      </c>
      <c r="B583" s="38"/>
      <c r="C583" s="38" t="s">
        <v>36</v>
      </c>
      <c r="D583" s="8" t="s">
        <v>1</v>
      </c>
      <c r="E583" s="59">
        <v>1832</v>
      </c>
      <c r="F583" s="6"/>
      <c r="G583" s="55"/>
      <c r="H583" s="6"/>
      <c r="I583" s="55"/>
      <c r="J583" s="6"/>
      <c r="K583" s="55"/>
      <c r="L583" s="6"/>
      <c r="M583" s="55"/>
      <c r="N583" s="6"/>
      <c r="O583" s="55"/>
      <c r="P583" s="6"/>
      <c r="Q583" s="55"/>
      <c r="R583" s="6"/>
      <c r="S583" s="55"/>
      <c r="T583" s="6"/>
      <c r="U583" s="55"/>
      <c r="V583" s="6"/>
      <c r="W583" s="55"/>
      <c r="X583" s="6"/>
      <c r="Y583" s="55"/>
      <c r="Z583" s="6"/>
      <c r="AA583" s="55"/>
      <c r="AB583" s="6"/>
      <c r="AC583" s="55"/>
    </row>
    <row r="584" spans="1:29" s="57" customFormat="1" ht="15.6">
      <c r="A584" s="58" t="s">
        <v>700</v>
      </c>
      <c r="B584" s="38"/>
      <c r="C584" s="38"/>
      <c r="D584" s="8" t="s">
        <v>1</v>
      </c>
      <c r="E584" s="59">
        <v>1583</v>
      </c>
      <c r="F584" s="6"/>
      <c r="G584" s="55"/>
      <c r="H584" s="6"/>
      <c r="I584" s="55"/>
      <c r="J584" s="6"/>
      <c r="K584" s="55"/>
      <c r="L584" s="6"/>
      <c r="M584" s="55"/>
      <c r="N584" s="6"/>
      <c r="O584" s="55"/>
      <c r="P584" s="6"/>
      <c r="Q584" s="55"/>
      <c r="R584" s="6"/>
      <c r="S584" s="55"/>
      <c r="T584" s="6"/>
      <c r="U584" s="55"/>
      <c r="V584" s="6"/>
      <c r="W584" s="55"/>
      <c r="X584" s="6"/>
      <c r="Y584" s="55"/>
      <c r="Z584" s="6"/>
      <c r="AA584" s="55"/>
      <c r="AB584" s="6"/>
      <c r="AC584" s="55"/>
    </row>
    <row r="585" spans="1:29" s="57" customFormat="1" ht="15.6">
      <c r="A585" s="58" t="s">
        <v>190</v>
      </c>
      <c r="B585" s="38"/>
      <c r="C585" s="38">
        <v>3</v>
      </c>
      <c r="D585" s="8" t="s">
        <v>26</v>
      </c>
      <c r="E585" s="59">
        <v>1400</v>
      </c>
      <c r="F585" s="6"/>
      <c r="G585" s="55"/>
      <c r="H585" s="6"/>
      <c r="I585" s="55"/>
      <c r="J585" s="6"/>
      <c r="K585" s="55"/>
      <c r="L585" s="6"/>
      <c r="M585" s="55"/>
      <c r="N585" s="6"/>
      <c r="O585" s="55"/>
      <c r="P585" s="6"/>
      <c r="Q585" s="55"/>
      <c r="R585" s="6"/>
      <c r="S585" s="55"/>
      <c r="T585" s="6"/>
      <c r="U585" s="55"/>
      <c r="V585" s="6"/>
      <c r="W585" s="55"/>
      <c r="X585" s="6"/>
      <c r="Y585" s="55"/>
      <c r="Z585" s="6"/>
      <c r="AA585" s="55"/>
      <c r="AB585" s="6"/>
      <c r="AC585" s="55"/>
    </row>
    <row r="586" spans="1:29" s="57" customFormat="1" ht="15.6">
      <c r="A586" s="58" t="s">
        <v>551</v>
      </c>
      <c r="B586" s="38"/>
      <c r="C586" s="38"/>
      <c r="D586" s="8" t="s">
        <v>360</v>
      </c>
      <c r="E586" s="59">
        <v>1629.5583024101879</v>
      </c>
      <c r="F586" s="6"/>
      <c r="G586" s="55"/>
      <c r="H586" s="6"/>
      <c r="I586" s="55"/>
      <c r="J586" s="6"/>
      <c r="K586" s="55"/>
      <c r="L586" s="6"/>
      <c r="M586" s="55"/>
      <c r="N586" s="6"/>
      <c r="O586" s="55"/>
      <c r="P586" s="6"/>
      <c r="Q586" s="55"/>
      <c r="R586" s="6"/>
      <c r="S586" s="55"/>
      <c r="T586" s="6"/>
      <c r="U586" s="55"/>
      <c r="V586" s="6"/>
      <c r="W586" s="55"/>
      <c r="X586" s="6"/>
      <c r="Y586" s="55"/>
      <c r="Z586" s="6"/>
      <c r="AA586" s="55"/>
      <c r="AB586" s="6"/>
      <c r="AC586" s="55"/>
    </row>
    <row r="587" spans="1:29" s="57" customFormat="1" ht="15.6">
      <c r="A587" s="58" t="s">
        <v>489</v>
      </c>
      <c r="B587" s="38"/>
      <c r="C587" s="38">
        <v>3</v>
      </c>
      <c r="D587" s="8" t="s">
        <v>1</v>
      </c>
      <c r="E587" s="59">
        <v>1491</v>
      </c>
      <c r="F587" s="6"/>
      <c r="G587" s="55"/>
      <c r="H587" s="6"/>
      <c r="I587" s="55"/>
      <c r="J587" s="6"/>
      <c r="K587" s="55"/>
      <c r="L587" s="6"/>
      <c r="M587" s="55"/>
      <c r="N587" s="6"/>
      <c r="O587" s="55"/>
      <c r="P587" s="6"/>
      <c r="Q587" s="55"/>
      <c r="R587" s="6"/>
      <c r="S587" s="55"/>
      <c r="T587" s="6"/>
      <c r="U587" s="55"/>
      <c r="V587" s="6"/>
      <c r="W587" s="55"/>
      <c r="X587" s="6"/>
      <c r="Y587" s="55"/>
      <c r="Z587" s="6"/>
      <c r="AA587" s="55"/>
      <c r="AB587" s="6"/>
      <c r="AC587" s="55"/>
    </row>
    <row r="588" spans="1:29" s="57" customFormat="1" ht="15.6">
      <c r="A588" s="58" t="s">
        <v>12</v>
      </c>
      <c r="B588" s="38" t="s">
        <v>105</v>
      </c>
      <c r="C588" s="38" t="s">
        <v>35</v>
      </c>
      <c r="D588" s="8" t="s">
        <v>3</v>
      </c>
      <c r="E588" s="59">
        <v>1532.0985231855991</v>
      </c>
      <c r="F588" s="6"/>
      <c r="G588" s="55"/>
      <c r="H588" s="6"/>
      <c r="I588" s="55"/>
      <c r="J588" s="6"/>
      <c r="K588" s="55"/>
      <c r="L588" s="6"/>
      <c r="M588" s="55"/>
      <c r="N588" s="6"/>
      <c r="O588" s="55"/>
      <c r="P588" s="6"/>
      <c r="Q588" s="55"/>
      <c r="R588" s="6"/>
      <c r="S588" s="55"/>
      <c r="T588" s="6"/>
      <c r="U588" s="55"/>
      <c r="V588" s="6"/>
      <c r="W588" s="55"/>
      <c r="X588" s="6"/>
      <c r="Y588" s="55"/>
      <c r="Z588" s="6"/>
      <c r="AA588" s="55"/>
      <c r="AB588" s="6"/>
      <c r="AC588" s="55"/>
    </row>
    <row r="589" spans="1:29" s="57" customFormat="1" ht="15.6">
      <c r="A589" s="58" t="s">
        <v>508</v>
      </c>
      <c r="B589" s="38"/>
      <c r="C589" s="38"/>
      <c r="D589" s="8" t="s">
        <v>3</v>
      </c>
      <c r="E589" s="59">
        <v>1484.3972109062354</v>
      </c>
      <c r="F589" s="6"/>
      <c r="G589" s="55"/>
      <c r="H589" s="6"/>
      <c r="I589" s="55"/>
      <c r="J589" s="6"/>
      <c r="K589" s="55"/>
      <c r="L589" s="6"/>
      <c r="M589" s="55"/>
      <c r="N589" s="6"/>
      <c r="O589" s="55"/>
      <c r="P589" s="6"/>
      <c r="Q589" s="55"/>
      <c r="R589" s="6"/>
      <c r="S589" s="55"/>
      <c r="T589" s="6"/>
      <c r="U589" s="55"/>
      <c r="V589" s="6"/>
      <c r="W589" s="55"/>
      <c r="X589" s="6"/>
      <c r="Y589" s="55"/>
      <c r="Z589" s="6"/>
      <c r="AA589" s="55"/>
      <c r="AB589" s="6"/>
      <c r="AC589" s="55"/>
    </row>
    <row r="590" spans="1:29" s="57" customFormat="1" ht="15.6">
      <c r="A590" s="58" t="s">
        <v>300</v>
      </c>
      <c r="B590" s="38"/>
      <c r="C590" s="38">
        <v>3</v>
      </c>
      <c r="D590" s="8" t="s">
        <v>1</v>
      </c>
      <c r="E590" s="59">
        <v>1400</v>
      </c>
      <c r="F590" s="6"/>
      <c r="G590" s="55"/>
      <c r="H590" s="6"/>
      <c r="I590" s="55"/>
      <c r="J590" s="6"/>
      <c r="K590" s="55"/>
      <c r="L590" s="6"/>
      <c r="M590" s="55"/>
      <c r="N590" s="6"/>
      <c r="O590" s="55"/>
      <c r="P590" s="6"/>
      <c r="Q590" s="55"/>
      <c r="R590" s="6"/>
      <c r="S590" s="55"/>
      <c r="T590" s="6"/>
      <c r="U590" s="55"/>
      <c r="V590" s="6"/>
      <c r="W590" s="55"/>
      <c r="X590" s="6"/>
      <c r="Y590" s="55"/>
      <c r="Z590" s="6"/>
      <c r="AA590" s="55"/>
      <c r="AB590" s="6"/>
      <c r="AC590" s="55"/>
    </row>
    <row r="591" spans="1:29" s="57" customFormat="1" ht="15.6">
      <c r="A591" s="58" t="s">
        <v>965</v>
      </c>
      <c r="B591" s="38" t="s">
        <v>105</v>
      </c>
      <c r="C591" s="38"/>
      <c r="D591" s="8" t="s">
        <v>360</v>
      </c>
      <c r="E591" s="59">
        <v>1672.7460846677113</v>
      </c>
      <c r="F591" s="6"/>
      <c r="G591" s="55"/>
      <c r="H591" s="6"/>
      <c r="I591" s="55"/>
      <c r="J591" s="6"/>
      <c r="K591" s="55"/>
      <c r="L591" s="6"/>
      <c r="M591" s="55"/>
      <c r="N591" s="6"/>
      <c r="O591" s="55"/>
      <c r="P591" s="6"/>
      <c r="Q591" s="55"/>
      <c r="R591" s="6"/>
      <c r="S591" s="55"/>
      <c r="T591" s="6"/>
      <c r="U591" s="55"/>
      <c r="V591" s="6"/>
      <c r="W591" s="55"/>
      <c r="X591" s="6"/>
      <c r="Y591" s="55"/>
      <c r="Z591" s="6"/>
      <c r="AA591" s="55"/>
      <c r="AB591" s="6"/>
      <c r="AC591" s="55"/>
    </row>
    <row r="592" spans="1:29" s="57" customFormat="1" ht="15.6">
      <c r="A592" s="58" t="s">
        <v>147</v>
      </c>
      <c r="B592" s="38"/>
      <c r="C592" s="38">
        <v>1</v>
      </c>
      <c r="D592" s="8" t="s">
        <v>34</v>
      </c>
      <c r="E592" s="59">
        <v>1668</v>
      </c>
      <c r="F592" s="6"/>
      <c r="G592" s="55"/>
      <c r="H592" s="6"/>
      <c r="I592" s="55"/>
      <c r="J592" s="6"/>
      <c r="K592" s="55"/>
      <c r="L592" s="6"/>
      <c r="M592" s="55"/>
      <c r="N592" s="6"/>
      <c r="O592" s="55"/>
      <c r="P592" s="6"/>
      <c r="Q592" s="55"/>
      <c r="R592" s="6"/>
      <c r="S592" s="55"/>
      <c r="T592" s="6"/>
      <c r="U592" s="55"/>
      <c r="V592" s="6"/>
      <c r="W592" s="55"/>
      <c r="X592" s="6"/>
      <c r="Y592" s="55"/>
      <c r="Z592" s="6"/>
      <c r="AA592" s="55"/>
      <c r="AB592" s="6"/>
      <c r="AC592" s="55"/>
    </row>
    <row r="593" spans="1:29" s="57" customFormat="1" ht="15.6">
      <c r="A593" s="58" t="s">
        <v>1228</v>
      </c>
      <c r="B593" s="38"/>
      <c r="C593" s="38"/>
      <c r="D593" s="8" t="s">
        <v>1</v>
      </c>
      <c r="E593" s="59">
        <v>1197</v>
      </c>
      <c r="F593" s="6"/>
      <c r="G593" s="55"/>
      <c r="H593" s="6"/>
      <c r="I593" s="55"/>
      <c r="J593" s="6"/>
      <c r="K593" s="55"/>
      <c r="L593" s="6"/>
      <c r="M593" s="55"/>
      <c r="N593" s="6"/>
      <c r="O593" s="55"/>
      <c r="P593" s="6"/>
      <c r="Q593" s="55"/>
      <c r="R593" s="6"/>
      <c r="S593" s="55"/>
      <c r="T593" s="6"/>
      <c r="U593" s="55"/>
      <c r="V593" s="6"/>
      <c r="W593" s="55"/>
      <c r="X593" s="6"/>
      <c r="Y593" s="55"/>
      <c r="Z593" s="6"/>
      <c r="AA593" s="55"/>
      <c r="AB593" s="6"/>
      <c r="AC593" s="55"/>
    </row>
    <row r="594" spans="1:29" s="57" customFormat="1" ht="15.6">
      <c r="A594" s="72" t="s">
        <v>309</v>
      </c>
      <c r="B594" s="38"/>
      <c r="C594" s="38" t="s">
        <v>35</v>
      </c>
      <c r="D594" s="8" t="s">
        <v>3</v>
      </c>
      <c r="E594" s="59">
        <v>0</v>
      </c>
      <c r="F594" s="6"/>
      <c r="G594" s="55"/>
      <c r="H594" s="6"/>
      <c r="I594" s="55"/>
      <c r="J594" s="6"/>
      <c r="K594" s="55"/>
      <c r="L594" s="6"/>
      <c r="M594" s="55"/>
      <c r="N594" s="6"/>
      <c r="O594" s="55"/>
      <c r="P594" s="6"/>
      <c r="Q594" s="55"/>
      <c r="R594" s="6"/>
      <c r="S594" s="55"/>
      <c r="T594" s="6"/>
      <c r="U594" s="55"/>
      <c r="V594" s="6"/>
      <c r="W594" s="55"/>
      <c r="X594" s="6"/>
      <c r="Y594" s="55"/>
      <c r="Z594" s="6"/>
      <c r="AA594" s="55"/>
      <c r="AB594" s="6"/>
      <c r="AC594" s="55"/>
    </row>
    <row r="595" spans="1:29" s="57" customFormat="1" ht="15.6">
      <c r="A595" s="58" t="s">
        <v>37</v>
      </c>
      <c r="B595" s="38"/>
      <c r="C595" s="38">
        <v>1</v>
      </c>
      <c r="D595" s="8" t="s">
        <v>3</v>
      </c>
      <c r="E595" s="59">
        <v>1727.1896999501314</v>
      </c>
      <c r="F595" s="6"/>
      <c r="G595" s="55"/>
      <c r="H595" s="6"/>
      <c r="I595" s="55"/>
      <c r="J595" s="6"/>
      <c r="K595" s="55"/>
      <c r="L595" s="6"/>
      <c r="M595" s="55"/>
      <c r="N595" s="6"/>
      <c r="O595" s="55"/>
      <c r="P595" s="6"/>
      <c r="Q595" s="55"/>
      <c r="R595" s="6"/>
      <c r="S595" s="55"/>
      <c r="T595" s="6"/>
      <c r="U595" s="55"/>
      <c r="V595" s="6"/>
      <c r="W595" s="55"/>
      <c r="X595" s="6"/>
      <c r="Y595" s="55"/>
      <c r="Z595" s="6"/>
      <c r="AA595" s="55"/>
      <c r="AB595" s="6"/>
      <c r="AC595" s="55"/>
    </row>
    <row r="596" spans="1:29" s="57" customFormat="1" ht="15.6">
      <c r="A596" s="58" t="s">
        <v>667</v>
      </c>
      <c r="B596" s="38"/>
      <c r="C596" s="38"/>
      <c r="D596" s="8" t="s">
        <v>672</v>
      </c>
      <c r="E596" s="59">
        <v>1205.5542074892699</v>
      </c>
      <c r="F596" s="6"/>
      <c r="G596" s="55"/>
      <c r="H596" s="6"/>
      <c r="I596" s="55"/>
      <c r="J596" s="6"/>
      <c r="K596" s="55"/>
      <c r="L596" s="6"/>
      <c r="M596" s="55"/>
      <c r="N596" s="6"/>
      <c r="O596" s="55"/>
      <c r="P596" s="6"/>
      <c r="Q596" s="55"/>
      <c r="R596" s="6"/>
      <c r="S596" s="55"/>
      <c r="T596" s="6"/>
      <c r="U596" s="55"/>
      <c r="V596" s="6"/>
      <c r="W596" s="55"/>
      <c r="X596" s="6"/>
      <c r="Y596" s="55"/>
      <c r="Z596" s="6"/>
      <c r="AA596" s="55"/>
      <c r="AB596" s="6"/>
      <c r="AC596" s="55"/>
    </row>
    <row r="597" spans="1:29" s="57" customFormat="1" ht="15.6">
      <c r="A597" s="58" t="s">
        <v>1143</v>
      </c>
      <c r="B597" s="38"/>
      <c r="C597" s="38"/>
      <c r="D597" s="8" t="s">
        <v>1</v>
      </c>
      <c r="E597" s="59">
        <v>1321.4027135762367</v>
      </c>
      <c r="F597" s="6"/>
      <c r="G597" s="55"/>
      <c r="H597" s="6"/>
      <c r="I597" s="55"/>
      <c r="J597" s="6"/>
      <c r="K597" s="55"/>
      <c r="L597" s="6"/>
      <c r="M597" s="55"/>
      <c r="N597" s="6"/>
      <c r="O597" s="55"/>
      <c r="P597" s="6"/>
      <c r="Q597" s="55"/>
      <c r="R597" s="6"/>
      <c r="S597" s="55"/>
      <c r="T597" s="6"/>
      <c r="U597" s="55"/>
      <c r="V597" s="6"/>
      <c r="W597" s="55"/>
      <c r="X597" s="6"/>
      <c r="Y597" s="55"/>
      <c r="Z597" s="6"/>
      <c r="AA597" s="55"/>
      <c r="AB597" s="6"/>
      <c r="AC597" s="55"/>
    </row>
    <row r="598" spans="1:29" s="57" customFormat="1" ht="15.6">
      <c r="A598" s="58" t="s">
        <v>1046</v>
      </c>
      <c r="B598" s="38"/>
      <c r="C598" s="38"/>
      <c r="D598" s="8" t="s">
        <v>780</v>
      </c>
      <c r="E598" s="59">
        <v>1404</v>
      </c>
      <c r="F598" s="6"/>
      <c r="G598" s="55"/>
      <c r="H598" s="6"/>
      <c r="I598" s="55"/>
      <c r="J598" s="6"/>
      <c r="K598" s="55"/>
      <c r="L598" s="6"/>
      <c r="M598" s="55"/>
      <c r="N598" s="6"/>
      <c r="O598" s="55"/>
      <c r="P598" s="6"/>
      <c r="Q598" s="55"/>
      <c r="R598" s="6"/>
      <c r="S598" s="55"/>
      <c r="T598" s="6"/>
      <c r="U598" s="55"/>
      <c r="V598" s="6"/>
      <c r="W598" s="55"/>
      <c r="X598" s="6"/>
      <c r="Y598" s="55"/>
      <c r="Z598" s="6"/>
      <c r="AA598" s="55"/>
      <c r="AB598" s="6"/>
      <c r="AC598" s="55"/>
    </row>
    <row r="599" spans="1:29" s="57" customFormat="1" ht="15.6">
      <c r="A599" s="58" t="s">
        <v>618</v>
      </c>
      <c r="B599" s="38"/>
      <c r="C599" s="38"/>
      <c r="D599" s="8" t="s">
        <v>1</v>
      </c>
      <c r="E599" s="59">
        <v>1822</v>
      </c>
      <c r="F599" s="6"/>
      <c r="G599" s="55"/>
      <c r="H599" s="6"/>
      <c r="I599" s="55"/>
      <c r="J599" s="6"/>
      <c r="K599" s="55"/>
      <c r="L599" s="6"/>
      <c r="M599" s="55"/>
      <c r="N599" s="6"/>
      <c r="O599" s="55"/>
      <c r="P599" s="6"/>
      <c r="Q599" s="55"/>
      <c r="R599" s="6"/>
      <c r="S599" s="55"/>
      <c r="T599" s="6"/>
      <c r="U599" s="55"/>
      <c r="V599" s="6"/>
      <c r="W599" s="55"/>
      <c r="X599" s="6"/>
      <c r="Y599" s="55"/>
      <c r="Z599" s="6"/>
      <c r="AA599" s="55"/>
      <c r="AB599" s="6"/>
      <c r="AC599" s="55"/>
    </row>
    <row r="600" spans="1:29" s="57" customFormat="1" ht="15.6">
      <c r="A600" s="58" t="s">
        <v>1013</v>
      </c>
      <c r="B600" s="38"/>
      <c r="C600" s="38"/>
      <c r="D600" s="8" t="s">
        <v>1</v>
      </c>
      <c r="E600" s="59">
        <v>1414.4845520393956</v>
      </c>
      <c r="F600" s="6">
        <v>9</v>
      </c>
      <c r="G600" s="55">
        <f>((($F$2+2)*($F$2+4)*($F$2+2-2*F600))/(2*($F$2+2*F600)*($F$2+4*F600))+(($F$2+1)-F600+1))*$F$1</f>
        <v>56.08124789585905</v>
      </c>
      <c r="H600" s="6">
        <v>110</v>
      </c>
      <c r="I600" s="55">
        <f>((($H$2+2)*($H$2+4)*($H$2+2-2*H600))/(2*($H$2+2*H600)*($H$2+4*H600))+(($H$2+1)-H600+1))*$H$1</f>
        <v>20.475269253195588</v>
      </c>
      <c r="J600" s="6"/>
      <c r="K600" s="55"/>
      <c r="L600" s="6"/>
      <c r="M600" s="55"/>
      <c r="N600" s="6"/>
      <c r="O600" s="55"/>
      <c r="P600" s="6"/>
      <c r="Q600" s="55"/>
      <c r="R600" s="6"/>
      <c r="S600" s="55"/>
      <c r="T600" s="6"/>
      <c r="U600" s="55"/>
      <c r="V600" s="6"/>
      <c r="W600" s="55"/>
      <c r="X600" s="6"/>
      <c r="Y600" s="55"/>
      <c r="Z600" s="6"/>
      <c r="AA600" s="55"/>
      <c r="AB600" s="6"/>
      <c r="AC600" s="55"/>
    </row>
    <row r="601" spans="1:29" s="57" customFormat="1" ht="15.6">
      <c r="A601" s="58" t="s">
        <v>287</v>
      </c>
      <c r="B601" s="38"/>
      <c r="C601" s="38">
        <v>1</v>
      </c>
      <c r="D601" s="8" t="s">
        <v>3</v>
      </c>
      <c r="E601" s="59">
        <v>1800</v>
      </c>
      <c r="F601" s="6"/>
      <c r="G601" s="55"/>
      <c r="H601" s="6"/>
      <c r="I601" s="55"/>
      <c r="J601" s="6"/>
      <c r="K601" s="55"/>
      <c r="L601" s="6"/>
      <c r="M601" s="55"/>
      <c r="N601" s="6"/>
      <c r="O601" s="55"/>
      <c r="P601" s="6"/>
      <c r="Q601" s="55"/>
      <c r="R601" s="6"/>
      <c r="S601" s="55"/>
      <c r="T601" s="6"/>
      <c r="U601" s="55"/>
      <c r="V601" s="6"/>
      <c r="W601" s="55"/>
      <c r="X601" s="6"/>
      <c r="Y601" s="55"/>
      <c r="Z601" s="6"/>
      <c r="AA601" s="55"/>
      <c r="AB601" s="6"/>
      <c r="AC601" s="55"/>
    </row>
    <row r="602" spans="1:29" s="57" customFormat="1" ht="15.6">
      <c r="A602" s="58" t="s">
        <v>321</v>
      </c>
      <c r="B602" s="71"/>
      <c r="C602" s="38">
        <v>3</v>
      </c>
      <c r="D602" s="8" t="s">
        <v>1</v>
      </c>
      <c r="E602" s="59">
        <v>1400</v>
      </c>
      <c r="F602" s="6"/>
      <c r="G602" s="55"/>
      <c r="H602" s="6"/>
      <c r="I602" s="56"/>
      <c r="J602" s="6"/>
      <c r="K602" s="55"/>
      <c r="L602" s="6"/>
      <c r="M602" s="55"/>
      <c r="N602" s="6"/>
      <c r="O602" s="55"/>
      <c r="P602" s="6"/>
      <c r="Q602" s="55"/>
      <c r="R602" s="6"/>
      <c r="S602" s="55"/>
      <c r="T602" s="6"/>
      <c r="U602" s="55"/>
      <c r="V602" s="6"/>
      <c r="W602" s="55"/>
      <c r="X602" s="6"/>
      <c r="Y602" s="55"/>
      <c r="Z602" s="6"/>
      <c r="AA602" s="55"/>
      <c r="AB602" s="6"/>
      <c r="AC602" s="55"/>
    </row>
    <row r="603" spans="1:29" s="57" customFormat="1" ht="15.6">
      <c r="A603" s="58" t="s">
        <v>573</v>
      </c>
      <c r="B603" s="38"/>
      <c r="C603" s="38"/>
      <c r="D603" s="8" t="s">
        <v>34</v>
      </c>
      <c r="E603" s="59">
        <v>1247</v>
      </c>
      <c r="F603" s="6"/>
      <c r="G603" s="55"/>
      <c r="H603" s="6"/>
      <c r="I603" s="55"/>
      <c r="J603" s="6"/>
      <c r="K603" s="55"/>
      <c r="L603" s="6"/>
      <c r="M603" s="55"/>
      <c r="N603" s="6"/>
      <c r="O603" s="55"/>
      <c r="P603" s="6"/>
      <c r="Q603" s="55"/>
      <c r="R603" s="6"/>
      <c r="S603" s="55"/>
      <c r="T603" s="6"/>
      <c r="U603" s="55"/>
      <c r="V603" s="6"/>
      <c r="W603" s="55"/>
      <c r="X603" s="6"/>
      <c r="Y603" s="55"/>
      <c r="Z603" s="6"/>
      <c r="AA603" s="55"/>
      <c r="AB603" s="6"/>
      <c r="AC603" s="55"/>
    </row>
    <row r="604" spans="1:29" s="57" customFormat="1" ht="15.6">
      <c r="A604" s="58" t="s">
        <v>119</v>
      </c>
      <c r="B604" s="38"/>
      <c r="C604" s="38">
        <v>1</v>
      </c>
      <c r="D604" s="8" t="s">
        <v>34</v>
      </c>
      <c r="E604" s="59">
        <v>1826</v>
      </c>
      <c r="F604" s="6"/>
      <c r="G604" s="55"/>
      <c r="H604" s="6"/>
      <c r="I604" s="55"/>
      <c r="J604" s="6"/>
      <c r="K604" s="55"/>
      <c r="L604" s="6"/>
      <c r="M604" s="55"/>
      <c r="N604" s="6"/>
      <c r="O604" s="55"/>
      <c r="P604" s="6"/>
      <c r="Q604" s="55"/>
      <c r="R604" s="6"/>
      <c r="S604" s="55"/>
      <c r="T604" s="6"/>
      <c r="U604" s="55"/>
      <c r="V604" s="6"/>
      <c r="W604" s="55"/>
      <c r="X604" s="6"/>
      <c r="Y604" s="55"/>
      <c r="Z604" s="6"/>
      <c r="AA604" s="55"/>
      <c r="AB604" s="6"/>
      <c r="AC604" s="55"/>
    </row>
    <row r="605" spans="1:29" s="57" customFormat="1" ht="15.6">
      <c r="A605" s="58" t="s">
        <v>601</v>
      </c>
      <c r="B605" s="38"/>
      <c r="C605" s="38"/>
      <c r="D605" s="8" t="s">
        <v>604</v>
      </c>
      <c r="E605" s="59">
        <v>1220.1108246959463</v>
      </c>
      <c r="F605" s="6"/>
      <c r="G605" s="55"/>
      <c r="H605" s="6"/>
      <c r="I605" s="55"/>
      <c r="J605" s="6"/>
      <c r="K605" s="55"/>
      <c r="L605" s="6"/>
      <c r="M605" s="55"/>
      <c r="N605" s="6"/>
      <c r="O605" s="55"/>
      <c r="P605" s="6"/>
      <c r="Q605" s="55"/>
      <c r="R605" s="6"/>
      <c r="S605" s="55"/>
      <c r="T605" s="6"/>
      <c r="U605" s="55"/>
      <c r="V605" s="6"/>
      <c r="W605" s="55"/>
      <c r="X605" s="6"/>
      <c r="Y605" s="55"/>
      <c r="Z605" s="6"/>
      <c r="AA605" s="55"/>
      <c r="AB605" s="6"/>
      <c r="AC605" s="55"/>
    </row>
    <row r="606" spans="1:29" s="57" customFormat="1" ht="15.6">
      <c r="A606" s="58" t="s">
        <v>1083</v>
      </c>
      <c r="B606" s="38"/>
      <c r="C606" s="38"/>
      <c r="D606" s="8" t="s">
        <v>780</v>
      </c>
      <c r="E606" s="59">
        <v>1272</v>
      </c>
      <c r="F606" s="6"/>
      <c r="G606" s="55"/>
      <c r="H606" s="6"/>
      <c r="I606" s="55"/>
      <c r="J606" s="6"/>
      <c r="K606" s="55"/>
      <c r="L606" s="6"/>
      <c r="M606" s="55"/>
      <c r="N606" s="6"/>
      <c r="O606" s="55"/>
      <c r="P606" s="6"/>
      <c r="Q606" s="55"/>
      <c r="R606" s="6"/>
      <c r="S606" s="55"/>
      <c r="T606" s="6"/>
      <c r="U606" s="55"/>
      <c r="V606" s="6"/>
      <c r="W606" s="55"/>
      <c r="X606" s="6"/>
      <c r="Y606" s="55"/>
      <c r="Z606" s="6"/>
      <c r="AA606" s="55"/>
      <c r="AB606" s="6"/>
      <c r="AC606" s="55"/>
    </row>
    <row r="607" spans="1:29" s="57" customFormat="1" ht="15.6">
      <c r="A607" s="58" t="s">
        <v>28</v>
      </c>
      <c r="B607" s="38"/>
      <c r="C607" s="38">
        <v>3</v>
      </c>
      <c r="D607" s="8" t="s">
        <v>15</v>
      </c>
      <c r="E607" s="59">
        <v>1436.0259207986317</v>
      </c>
      <c r="F607" s="6"/>
      <c r="G607" s="55"/>
      <c r="H607" s="6"/>
      <c r="I607" s="55"/>
      <c r="J607" s="6"/>
      <c r="K607" s="55"/>
      <c r="L607" s="6"/>
      <c r="M607" s="55"/>
      <c r="N607" s="6"/>
      <c r="O607" s="55"/>
      <c r="P607" s="6"/>
      <c r="Q607" s="55"/>
      <c r="R607" s="6"/>
      <c r="S607" s="55"/>
      <c r="T607" s="6"/>
      <c r="U607" s="55"/>
      <c r="V607" s="6"/>
      <c r="W607" s="55"/>
      <c r="X607" s="6"/>
      <c r="Y607" s="55"/>
      <c r="Z607" s="6"/>
      <c r="AA607" s="55"/>
      <c r="AB607" s="6"/>
      <c r="AC607" s="55"/>
    </row>
    <row r="608" spans="1:29" s="57" customFormat="1" ht="15.6">
      <c r="A608" s="58" t="s">
        <v>1037</v>
      </c>
      <c r="B608" s="38"/>
      <c r="C608" s="38"/>
      <c r="D608" s="8" t="s">
        <v>3</v>
      </c>
      <c r="E608" s="59">
        <v>1192.8375703557167</v>
      </c>
      <c r="F608" s="6"/>
      <c r="G608" s="55"/>
      <c r="H608" s="6"/>
      <c r="I608" s="55"/>
      <c r="J608" s="6"/>
      <c r="K608" s="55"/>
      <c r="L608" s="6"/>
      <c r="M608" s="55"/>
      <c r="N608" s="6"/>
      <c r="O608" s="55"/>
      <c r="P608" s="6"/>
      <c r="Q608" s="55"/>
      <c r="R608" s="6"/>
      <c r="S608" s="55"/>
      <c r="T608" s="6"/>
      <c r="U608" s="55"/>
      <c r="V608" s="6"/>
      <c r="W608" s="55"/>
      <c r="X608" s="6"/>
      <c r="Y608" s="55"/>
      <c r="Z608" s="6"/>
      <c r="AA608" s="55"/>
      <c r="AB608" s="6"/>
      <c r="AC608" s="55"/>
    </row>
    <row r="609" spans="1:29" s="57" customFormat="1" ht="15.6">
      <c r="A609" s="60" t="s">
        <v>534</v>
      </c>
      <c r="B609" s="38"/>
      <c r="C609" s="38"/>
      <c r="D609" s="8" t="s">
        <v>3</v>
      </c>
      <c r="E609" s="59">
        <v>1467.190017871764</v>
      </c>
      <c r="F609" s="6"/>
      <c r="G609" s="55"/>
      <c r="H609" s="6">
        <v>78</v>
      </c>
      <c r="I609" s="55">
        <f>((($H$2+2)*($H$2+4)*($H$2+2-2*H609))/(2*($H$2+2*H609)*($H$2+4*H609))+(($H$2+1)-H609+1))*$H$1</f>
        <v>35.310431725138343</v>
      </c>
      <c r="J609" s="6"/>
      <c r="K609" s="55"/>
      <c r="L609" s="6"/>
      <c r="M609" s="55"/>
      <c r="N609" s="6"/>
      <c r="O609" s="55"/>
      <c r="P609" s="6"/>
      <c r="Q609" s="55"/>
      <c r="R609" s="6"/>
      <c r="S609" s="55"/>
      <c r="T609" s="6"/>
      <c r="U609" s="55"/>
      <c r="V609" s="6"/>
      <c r="W609" s="55"/>
      <c r="X609" s="6"/>
      <c r="Y609" s="55"/>
      <c r="Z609" s="6"/>
      <c r="AA609" s="55"/>
      <c r="AB609" s="6"/>
      <c r="AC609" s="55"/>
    </row>
    <row r="610" spans="1:29" s="57" customFormat="1" ht="15.6">
      <c r="A610" s="58" t="s">
        <v>524</v>
      </c>
      <c r="B610" s="38"/>
      <c r="C610" s="38"/>
      <c r="D610" s="8" t="s">
        <v>34</v>
      </c>
      <c r="E610" s="59">
        <v>1328.4917607037032</v>
      </c>
      <c r="F610" s="6"/>
      <c r="G610" s="55"/>
      <c r="H610" s="6"/>
      <c r="I610" s="55"/>
      <c r="J610" s="6"/>
      <c r="K610" s="55"/>
      <c r="L610" s="6"/>
      <c r="M610" s="55"/>
      <c r="N610" s="6"/>
      <c r="O610" s="55"/>
      <c r="P610" s="6"/>
      <c r="Q610" s="55"/>
      <c r="R610" s="6"/>
      <c r="S610" s="55"/>
      <c r="T610" s="6"/>
      <c r="U610" s="55"/>
      <c r="V610" s="6"/>
      <c r="W610" s="55"/>
      <c r="X610" s="6"/>
      <c r="Y610" s="55"/>
      <c r="Z610" s="6"/>
      <c r="AA610" s="55"/>
      <c r="AB610" s="6"/>
      <c r="AC610" s="55"/>
    </row>
    <row r="611" spans="1:29" s="57" customFormat="1" ht="15.6">
      <c r="A611" s="58" t="s">
        <v>1084</v>
      </c>
      <c r="B611" s="38"/>
      <c r="C611" s="38"/>
      <c r="D611" s="8" t="s">
        <v>780</v>
      </c>
      <c r="E611" s="59">
        <v>1244.5754296596265</v>
      </c>
      <c r="F611" s="6"/>
      <c r="G611" s="55"/>
      <c r="H611" s="6"/>
      <c r="I611" s="55"/>
      <c r="J611" s="6"/>
      <c r="K611" s="55"/>
      <c r="L611" s="6"/>
      <c r="M611" s="55"/>
      <c r="N611" s="6"/>
      <c r="O611" s="55"/>
      <c r="P611" s="6"/>
      <c r="Q611" s="55"/>
      <c r="R611" s="6"/>
      <c r="S611" s="55"/>
      <c r="T611" s="6"/>
      <c r="U611" s="55"/>
      <c r="V611" s="6"/>
      <c r="W611" s="55"/>
      <c r="X611" s="6"/>
      <c r="Y611" s="55"/>
      <c r="Z611" s="6"/>
      <c r="AA611" s="55"/>
      <c r="AB611" s="6"/>
      <c r="AC611" s="55"/>
    </row>
    <row r="612" spans="1:29" s="57" customFormat="1" ht="15.6">
      <c r="A612" s="58" t="s">
        <v>690</v>
      </c>
      <c r="B612" s="38"/>
      <c r="C612" s="38"/>
      <c r="D612" s="8" t="s">
        <v>1</v>
      </c>
      <c r="E612" s="59">
        <v>1760.3325961536086</v>
      </c>
      <c r="F612" s="6"/>
      <c r="G612" s="55"/>
      <c r="H612" s="6"/>
      <c r="I612" s="55"/>
      <c r="J612" s="6"/>
      <c r="K612" s="55"/>
      <c r="L612" s="6"/>
      <c r="M612" s="55"/>
      <c r="N612" s="6"/>
      <c r="O612" s="55"/>
      <c r="P612" s="6"/>
      <c r="Q612" s="55"/>
      <c r="R612" s="6"/>
      <c r="S612" s="55"/>
      <c r="T612" s="6"/>
      <c r="U612" s="55"/>
      <c r="V612" s="6"/>
      <c r="W612" s="55"/>
      <c r="X612" s="6"/>
      <c r="Y612" s="55"/>
      <c r="Z612" s="6"/>
      <c r="AA612" s="55"/>
      <c r="AB612" s="6"/>
      <c r="AC612" s="55"/>
    </row>
    <row r="613" spans="1:29" s="57" customFormat="1" ht="15.6">
      <c r="A613" s="58" t="s">
        <v>186</v>
      </c>
      <c r="B613" s="38"/>
      <c r="C613" s="38">
        <v>2</v>
      </c>
      <c r="D613" s="8" t="s">
        <v>26</v>
      </c>
      <c r="E613" s="59">
        <v>1600</v>
      </c>
      <c r="F613" s="6"/>
      <c r="G613" s="55"/>
      <c r="H613" s="6"/>
      <c r="I613" s="55"/>
      <c r="J613" s="6"/>
      <c r="K613" s="55"/>
      <c r="L613" s="6"/>
      <c r="M613" s="55"/>
      <c r="N613" s="6"/>
      <c r="O613" s="55"/>
      <c r="P613" s="6"/>
      <c r="Q613" s="55"/>
      <c r="R613" s="6"/>
      <c r="S613" s="55"/>
      <c r="T613" s="6"/>
      <c r="U613" s="55"/>
      <c r="V613" s="6"/>
      <c r="W613" s="55"/>
      <c r="X613" s="6"/>
      <c r="Y613" s="55"/>
      <c r="Z613" s="6"/>
      <c r="AA613" s="55"/>
      <c r="AB613" s="6"/>
      <c r="AC613" s="55"/>
    </row>
    <row r="614" spans="1:29" s="57" customFormat="1" ht="15.6">
      <c r="A614" s="58" t="s">
        <v>445</v>
      </c>
      <c r="B614" s="38"/>
      <c r="C614" s="38">
        <v>2</v>
      </c>
      <c r="D614" s="8" t="s">
        <v>1</v>
      </c>
      <c r="E614" s="59">
        <v>1600</v>
      </c>
      <c r="F614" s="6"/>
      <c r="G614" s="55"/>
      <c r="H614" s="6"/>
      <c r="I614" s="55"/>
      <c r="J614" s="6"/>
      <c r="K614" s="55"/>
      <c r="L614" s="6"/>
      <c r="M614" s="55"/>
      <c r="N614" s="6"/>
      <c r="O614" s="55"/>
      <c r="P614" s="6"/>
      <c r="Q614" s="55"/>
      <c r="R614" s="6"/>
      <c r="S614" s="55"/>
      <c r="T614" s="6"/>
      <c r="U614" s="55"/>
      <c r="V614" s="6"/>
      <c r="W614" s="55"/>
      <c r="X614" s="6"/>
      <c r="Y614" s="55"/>
      <c r="Z614" s="6"/>
      <c r="AA614" s="55"/>
      <c r="AB614" s="6"/>
      <c r="AC614" s="55"/>
    </row>
    <row r="615" spans="1:29" s="57" customFormat="1" ht="15.6">
      <c r="A615" s="58" t="s">
        <v>45</v>
      </c>
      <c r="B615" s="38"/>
      <c r="C615" s="38">
        <v>3</v>
      </c>
      <c r="D615" s="8" t="s">
        <v>33</v>
      </c>
      <c r="E615" s="59">
        <v>1400</v>
      </c>
      <c r="F615" s="6"/>
      <c r="G615" s="55"/>
      <c r="H615" s="6"/>
      <c r="I615" s="55"/>
      <c r="J615" s="6"/>
      <c r="K615" s="55"/>
      <c r="L615" s="6"/>
      <c r="M615" s="55"/>
      <c r="N615" s="6"/>
      <c r="O615" s="55"/>
      <c r="P615" s="6"/>
      <c r="Q615" s="55"/>
      <c r="R615" s="6"/>
      <c r="S615" s="55"/>
      <c r="T615" s="6"/>
      <c r="U615" s="55"/>
      <c r="V615" s="6"/>
      <c r="W615" s="55"/>
      <c r="X615" s="6"/>
      <c r="Y615" s="55"/>
      <c r="Z615" s="6"/>
      <c r="AA615" s="55"/>
      <c r="AB615" s="6"/>
      <c r="AC615" s="55"/>
    </row>
    <row r="616" spans="1:29" s="57" customFormat="1" ht="15.6">
      <c r="A616" s="58" t="s">
        <v>843</v>
      </c>
      <c r="B616" s="38"/>
      <c r="C616" s="38"/>
      <c r="D616" s="8" t="s">
        <v>1</v>
      </c>
      <c r="E616" s="59">
        <v>1464.3543923209832</v>
      </c>
      <c r="F616" s="6"/>
      <c r="G616" s="55"/>
      <c r="H616" s="6"/>
      <c r="I616" s="55"/>
      <c r="J616" s="6"/>
      <c r="K616" s="55"/>
      <c r="L616" s="6"/>
      <c r="M616" s="55"/>
      <c r="N616" s="6"/>
      <c r="O616" s="55"/>
      <c r="P616" s="6"/>
      <c r="Q616" s="55"/>
      <c r="R616" s="6"/>
      <c r="S616" s="55"/>
      <c r="T616" s="6"/>
      <c r="U616" s="55"/>
      <c r="V616" s="6"/>
      <c r="W616" s="55"/>
      <c r="X616" s="6"/>
      <c r="Y616" s="55"/>
      <c r="Z616" s="6"/>
      <c r="AA616" s="55"/>
      <c r="AB616" s="6"/>
      <c r="AC616" s="55"/>
    </row>
    <row r="617" spans="1:29" s="57" customFormat="1" ht="15.6">
      <c r="A617" s="58" t="s">
        <v>59</v>
      </c>
      <c r="B617" s="38"/>
      <c r="C617" s="38">
        <v>3</v>
      </c>
      <c r="D617" s="8" t="s">
        <v>26</v>
      </c>
      <c r="E617" s="59">
        <v>1400</v>
      </c>
      <c r="F617" s="6"/>
      <c r="G617" s="55"/>
      <c r="H617" s="6"/>
      <c r="I617" s="55"/>
      <c r="J617" s="6"/>
      <c r="K617" s="55"/>
      <c r="L617" s="6"/>
      <c r="M617" s="55"/>
      <c r="N617" s="6"/>
      <c r="O617" s="55"/>
      <c r="P617" s="6"/>
      <c r="Q617" s="55"/>
      <c r="R617" s="6"/>
      <c r="S617" s="55"/>
      <c r="T617" s="6"/>
      <c r="U617" s="55"/>
      <c r="V617" s="6"/>
      <c r="W617" s="55"/>
      <c r="X617" s="6"/>
      <c r="Y617" s="55"/>
      <c r="Z617" s="6"/>
      <c r="AA617" s="55"/>
      <c r="AB617" s="6"/>
      <c r="AC617" s="55"/>
    </row>
    <row r="618" spans="1:29" s="57" customFormat="1" ht="15.6">
      <c r="A618" s="58" t="s">
        <v>428</v>
      </c>
      <c r="B618" s="38"/>
      <c r="C618" s="38">
        <v>3</v>
      </c>
      <c r="D618" s="8" t="s">
        <v>33</v>
      </c>
      <c r="E618" s="59">
        <v>1588</v>
      </c>
      <c r="F618" s="6"/>
      <c r="G618" s="55"/>
      <c r="H618" s="6"/>
      <c r="I618" s="55"/>
      <c r="J618" s="6"/>
      <c r="K618" s="55"/>
      <c r="L618" s="6"/>
      <c r="M618" s="55"/>
      <c r="N618" s="6"/>
      <c r="O618" s="55"/>
      <c r="P618" s="6"/>
      <c r="Q618" s="55"/>
      <c r="R618" s="6"/>
      <c r="S618" s="55"/>
      <c r="T618" s="6"/>
      <c r="U618" s="55"/>
      <c r="V618" s="6"/>
      <c r="W618" s="55"/>
      <c r="X618" s="6"/>
      <c r="Y618" s="55"/>
      <c r="Z618" s="6"/>
      <c r="AA618" s="55"/>
      <c r="AB618" s="6"/>
      <c r="AC618" s="55"/>
    </row>
    <row r="619" spans="1:29" s="57" customFormat="1" ht="15.6">
      <c r="A619" s="58" t="s">
        <v>117</v>
      </c>
      <c r="B619" s="38"/>
      <c r="C619" s="38" t="s">
        <v>35</v>
      </c>
      <c r="D619" s="8" t="s">
        <v>3</v>
      </c>
      <c r="E619" s="59">
        <v>1900</v>
      </c>
      <c r="F619" s="6"/>
      <c r="G619" s="55"/>
      <c r="H619" s="6"/>
      <c r="I619" s="55"/>
      <c r="J619" s="6"/>
      <c r="K619" s="55"/>
      <c r="L619" s="6"/>
      <c r="M619" s="55"/>
      <c r="N619" s="6"/>
      <c r="O619" s="55"/>
      <c r="P619" s="6"/>
      <c r="Q619" s="55"/>
      <c r="R619" s="6"/>
      <c r="S619" s="55"/>
      <c r="T619" s="6"/>
      <c r="U619" s="55"/>
      <c r="V619" s="6"/>
      <c r="W619" s="55"/>
      <c r="X619" s="6"/>
      <c r="Y619" s="55"/>
      <c r="Z619" s="6"/>
      <c r="AA619" s="55"/>
      <c r="AB619" s="6"/>
      <c r="AC619" s="55"/>
    </row>
    <row r="620" spans="1:29" s="57" customFormat="1" ht="15.6">
      <c r="A620" s="58" t="s">
        <v>559</v>
      </c>
      <c r="B620" s="38"/>
      <c r="C620" s="38"/>
      <c r="D620" s="8" t="s">
        <v>1</v>
      </c>
      <c r="E620" s="59">
        <v>1585.9526480635359</v>
      </c>
      <c r="F620" s="6"/>
      <c r="G620" s="55"/>
      <c r="H620" s="6"/>
      <c r="I620" s="55"/>
      <c r="J620" s="6"/>
      <c r="K620" s="55"/>
      <c r="L620" s="6"/>
      <c r="M620" s="55"/>
      <c r="N620" s="6"/>
      <c r="O620" s="55"/>
      <c r="P620" s="6"/>
      <c r="Q620" s="55"/>
      <c r="R620" s="6"/>
      <c r="S620" s="55"/>
      <c r="T620" s="6"/>
      <c r="U620" s="55"/>
      <c r="V620" s="6"/>
      <c r="W620" s="55"/>
      <c r="X620" s="6"/>
      <c r="Y620" s="55"/>
      <c r="Z620" s="6"/>
      <c r="AA620" s="55"/>
      <c r="AB620" s="6"/>
      <c r="AC620" s="55"/>
    </row>
    <row r="621" spans="1:29" s="57" customFormat="1" ht="15.6">
      <c r="A621" s="58" t="s">
        <v>128</v>
      </c>
      <c r="B621" s="38" t="s">
        <v>105</v>
      </c>
      <c r="C621" s="38" t="s">
        <v>35</v>
      </c>
      <c r="D621" s="8" t="s">
        <v>1</v>
      </c>
      <c r="E621" s="59">
        <v>1671.0867143628368</v>
      </c>
      <c r="F621" s="6"/>
      <c r="G621" s="55"/>
      <c r="H621" s="6">
        <v>59</v>
      </c>
      <c r="I621" s="55">
        <f>((($H$2+2)*($H$2+4)*($H$2+2-2*H621))/(2*($H$2+2*H621)*($H$2+4*H621))+(($H$2+1)-H621+1))*$H$1</f>
        <v>45.139527500483752</v>
      </c>
      <c r="J621" s="6"/>
      <c r="K621" s="55"/>
      <c r="L621" s="6"/>
      <c r="M621" s="55"/>
      <c r="N621" s="6"/>
      <c r="O621" s="55"/>
      <c r="P621" s="6"/>
      <c r="Q621" s="55"/>
      <c r="R621" s="6"/>
      <c r="S621" s="55"/>
      <c r="T621" s="6"/>
      <c r="U621" s="55"/>
      <c r="V621" s="6"/>
      <c r="W621" s="55"/>
      <c r="X621" s="6"/>
      <c r="Y621" s="55"/>
      <c r="Z621" s="6"/>
      <c r="AA621" s="55"/>
      <c r="AB621" s="6"/>
      <c r="AC621" s="55"/>
    </row>
    <row r="622" spans="1:29" s="57" customFormat="1" ht="15.6">
      <c r="A622" s="58" t="s">
        <v>1085</v>
      </c>
      <c r="B622" s="38"/>
      <c r="C622" s="38"/>
      <c r="D622" s="8" t="s">
        <v>780</v>
      </c>
      <c r="E622" s="59">
        <v>1270.9257293924388</v>
      </c>
      <c r="F622" s="6"/>
      <c r="G622" s="55"/>
      <c r="H622" s="6"/>
      <c r="I622" s="55"/>
      <c r="J622" s="6"/>
      <c r="K622" s="55"/>
      <c r="L622" s="6"/>
      <c r="M622" s="55"/>
      <c r="N622" s="6"/>
      <c r="O622" s="55"/>
      <c r="P622" s="6"/>
      <c r="Q622" s="55"/>
      <c r="R622" s="6"/>
      <c r="S622" s="55"/>
      <c r="T622" s="6"/>
      <c r="U622" s="55"/>
      <c r="V622" s="6"/>
      <c r="W622" s="55"/>
      <c r="X622" s="6"/>
      <c r="Y622" s="55"/>
      <c r="Z622" s="6"/>
      <c r="AA622" s="55"/>
      <c r="AB622" s="6"/>
      <c r="AC622" s="55"/>
    </row>
    <row r="623" spans="1:29" s="57" customFormat="1" ht="15.6">
      <c r="A623" s="58" t="s">
        <v>1086</v>
      </c>
      <c r="B623" s="38"/>
      <c r="C623" s="38"/>
      <c r="D623" s="8" t="s">
        <v>780</v>
      </c>
      <c r="E623" s="59">
        <v>1184.6737109269172</v>
      </c>
      <c r="F623" s="6"/>
      <c r="G623" s="55"/>
      <c r="H623" s="6"/>
      <c r="I623" s="55"/>
      <c r="J623" s="6"/>
      <c r="K623" s="55"/>
      <c r="L623" s="6"/>
      <c r="M623" s="55"/>
      <c r="N623" s="6"/>
      <c r="O623" s="55"/>
      <c r="P623" s="6"/>
      <c r="Q623" s="55"/>
      <c r="R623" s="6"/>
      <c r="S623" s="55"/>
      <c r="T623" s="6"/>
      <c r="U623" s="55"/>
      <c r="V623" s="6"/>
      <c r="W623" s="55"/>
      <c r="X623" s="6"/>
      <c r="Y623" s="55"/>
      <c r="Z623" s="6"/>
      <c r="AA623" s="55"/>
      <c r="AB623" s="6"/>
      <c r="AC623" s="55"/>
    </row>
    <row r="624" spans="1:29" s="57" customFormat="1" ht="15.6">
      <c r="A624" s="58" t="s">
        <v>984</v>
      </c>
      <c r="B624" s="38"/>
      <c r="C624" s="38"/>
      <c r="D624" s="8" t="s">
        <v>15</v>
      </c>
      <c r="E624" s="59">
        <v>1227</v>
      </c>
      <c r="F624" s="6"/>
      <c r="G624" s="55"/>
      <c r="H624" s="6"/>
      <c r="I624" s="55"/>
      <c r="J624" s="6"/>
      <c r="K624" s="55"/>
      <c r="L624" s="6"/>
      <c r="M624" s="55"/>
      <c r="N624" s="6"/>
      <c r="O624" s="55"/>
      <c r="P624" s="6"/>
      <c r="Q624" s="55"/>
      <c r="R624" s="6"/>
      <c r="S624" s="55"/>
      <c r="T624" s="6"/>
      <c r="U624" s="55"/>
      <c r="V624" s="6"/>
      <c r="W624" s="55"/>
      <c r="X624" s="6"/>
      <c r="Y624" s="55"/>
      <c r="Z624" s="6"/>
      <c r="AA624" s="55"/>
      <c r="AB624" s="6"/>
      <c r="AC624" s="55"/>
    </row>
    <row r="625" spans="1:29" s="57" customFormat="1" ht="15.6">
      <c r="A625" s="58" t="s">
        <v>6</v>
      </c>
      <c r="B625" s="38" t="s">
        <v>105</v>
      </c>
      <c r="C625" s="38" t="s">
        <v>35</v>
      </c>
      <c r="D625" s="8" t="s">
        <v>3</v>
      </c>
      <c r="E625" s="59">
        <v>1718.9676588352158</v>
      </c>
      <c r="F625" s="6"/>
      <c r="G625" s="55"/>
      <c r="H625" s="6"/>
      <c r="I625" s="55"/>
      <c r="J625" s="6"/>
      <c r="K625" s="55"/>
      <c r="L625" s="6"/>
      <c r="M625" s="55"/>
      <c r="N625" s="6"/>
      <c r="O625" s="55"/>
      <c r="P625" s="6"/>
      <c r="Q625" s="55"/>
      <c r="R625" s="6"/>
      <c r="S625" s="55"/>
      <c r="T625" s="6"/>
      <c r="U625" s="55"/>
      <c r="V625" s="6"/>
      <c r="W625" s="55"/>
      <c r="X625" s="6"/>
      <c r="Y625" s="55"/>
      <c r="Z625" s="6"/>
      <c r="AA625" s="55"/>
      <c r="AB625" s="6"/>
      <c r="AC625" s="55"/>
    </row>
    <row r="626" spans="1:29" s="57" customFormat="1" ht="15.6">
      <c r="A626" s="58" t="s">
        <v>65</v>
      </c>
      <c r="B626" s="38"/>
      <c r="C626" s="38">
        <v>1</v>
      </c>
      <c r="D626" s="8" t="s">
        <v>3</v>
      </c>
      <c r="E626" s="59">
        <v>1800</v>
      </c>
      <c r="F626" s="6"/>
      <c r="G626" s="55"/>
      <c r="H626" s="6"/>
      <c r="I626" s="55"/>
      <c r="J626" s="6"/>
      <c r="K626" s="55"/>
      <c r="L626" s="6"/>
      <c r="M626" s="55"/>
      <c r="N626" s="6"/>
      <c r="O626" s="55"/>
      <c r="P626" s="6"/>
      <c r="Q626" s="55"/>
      <c r="R626" s="6"/>
      <c r="S626" s="55"/>
      <c r="T626" s="6"/>
      <c r="U626" s="55"/>
      <c r="V626" s="6"/>
      <c r="W626" s="55"/>
      <c r="X626" s="6"/>
      <c r="Y626" s="55"/>
      <c r="Z626" s="6"/>
      <c r="AA626" s="55"/>
      <c r="AB626" s="6"/>
      <c r="AC626" s="55"/>
    </row>
    <row r="627" spans="1:29" s="57" customFormat="1" ht="15.6">
      <c r="A627" s="58" t="s">
        <v>1210</v>
      </c>
      <c r="B627" s="38"/>
      <c r="C627" s="38"/>
      <c r="D627" s="8" t="s">
        <v>1</v>
      </c>
      <c r="E627" s="59">
        <v>1232.4866646811029</v>
      </c>
      <c r="F627" s="6"/>
      <c r="G627" s="55"/>
      <c r="H627" s="6"/>
      <c r="I627" s="55"/>
      <c r="J627" s="6"/>
      <c r="K627" s="55"/>
      <c r="L627" s="6"/>
      <c r="M627" s="55"/>
      <c r="N627" s="6"/>
      <c r="O627" s="55"/>
      <c r="P627" s="6"/>
      <c r="Q627" s="55"/>
      <c r="R627" s="6"/>
      <c r="S627" s="55"/>
      <c r="T627" s="6"/>
      <c r="U627" s="55"/>
      <c r="V627" s="6"/>
      <c r="W627" s="55"/>
      <c r="X627" s="6"/>
      <c r="Y627" s="55"/>
      <c r="Z627" s="6"/>
      <c r="AA627" s="55"/>
      <c r="AB627" s="6"/>
      <c r="AC627" s="55"/>
    </row>
    <row r="628" spans="1:29" s="57" customFormat="1" ht="15.6">
      <c r="A628" s="58" t="s">
        <v>422</v>
      </c>
      <c r="B628" s="38"/>
      <c r="C628" s="38">
        <v>2</v>
      </c>
      <c r="D628" s="8" t="s">
        <v>3</v>
      </c>
      <c r="E628" s="59">
        <v>1325</v>
      </c>
      <c r="F628" s="6"/>
      <c r="G628" s="55"/>
      <c r="H628" s="6"/>
      <c r="I628" s="55"/>
      <c r="J628" s="6"/>
      <c r="K628" s="55"/>
      <c r="L628" s="6"/>
      <c r="M628" s="55"/>
      <c r="N628" s="6"/>
      <c r="O628" s="55"/>
      <c r="P628" s="6"/>
      <c r="Q628" s="55"/>
      <c r="R628" s="6"/>
      <c r="S628" s="55"/>
      <c r="T628" s="6"/>
      <c r="U628" s="55"/>
      <c r="V628" s="6"/>
      <c r="W628" s="55"/>
      <c r="X628" s="6"/>
      <c r="Y628" s="55"/>
      <c r="Z628" s="6"/>
      <c r="AA628" s="55"/>
      <c r="AB628" s="6"/>
      <c r="AC628" s="55"/>
    </row>
    <row r="629" spans="1:29" s="57" customFormat="1" ht="15.6">
      <c r="A629" s="58" t="s">
        <v>614</v>
      </c>
      <c r="B629" s="38"/>
      <c r="C629" s="38"/>
      <c r="D629" s="8" t="s">
        <v>26</v>
      </c>
      <c r="E629" s="59">
        <v>1209.820817232448</v>
      </c>
      <c r="F629" s="6"/>
      <c r="G629" s="55"/>
      <c r="H629" s="6"/>
      <c r="I629" s="55"/>
      <c r="J629" s="6"/>
      <c r="K629" s="55"/>
      <c r="L629" s="6"/>
      <c r="M629" s="55"/>
      <c r="N629" s="6"/>
      <c r="O629" s="55"/>
      <c r="P629" s="6"/>
      <c r="Q629" s="55"/>
      <c r="R629" s="6"/>
      <c r="S629" s="55"/>
      <c r="T629" s="6"/>
      <c r="U629" s="55"/>
      <c r="V629" s="6"/>
      <c r="W629" s="55"/>
      <c r="X629" s="6"/>
      <c r="Y629" s="55"/>
      <c r="Z629" s="6"/>
      <c r="AA629" s="55"/>
      <c r="AB629" s="6"/>
      <c r="AC629" s="55"/>
    </row>
    <row r="630" spans="1:29" s="57" customFormat="1" ht="15.6">
      <c r="A630" s="58" t="s">
        <v>783</v>
      </c>
      <c r="B630" s="38"/>
      <c r="C630" s="38"/>
      <c r="D630" s="8" t="s">
        <v>1</v>
      </c>
      <c r="E630" s="59">
        <v>1549.0063809296043</v>
      </c>
      <c r="F630" s="6"/>
      <c r="G630" s="55"/>
      <c r="H630" s="6"/>
      <c r="I630" s="55"/>
      <c r="J630" s="6"/>
      <c r="K630" s="55"/>
      <c r="L630" s="6"/>
      <c r="M630" s="55"/>
      <c r="N630" s="6"/>
      <c r="O630" s="55"/>
      <c r="P630" s="6"/>
      <c r="Q630" s="55"/>
      <c r="R630" s="6"/>
      <c r="S630" s="55"/>
      <c r="T630" s="6"/>
      <c r="U630" s="55"/>
      <c r="V630" s="6"/>
      <c r="W630" s="55"/>
      <c r="X630" s="6"/>
      <c r="Y630" s="55"/>
      <c r="Z630" s="6"/>
      <c r="AA630" s="55"/>
      <c r="AB630" s="6"/>
      <c r="AC630" s="55"/>
    </row>
    <row r="631" spans="1:29" s="57" customFormat="1" ht="15.6">
      <c r="A631" s="58" t="s">
        <v>1056</v>
      </c>
      <c r="B631" s="38"/>
      <c r="C631" s="38"/>
      <c r="D631" s="8" t="s">
        <v>1</v>
      </c>
      <c r="E631" s="59">
        <v>1480.0165362859748</v>
      </c>
      <c r="F631" s="6"/>
      <c r="G631" s="55"/>
      <c r="H631" s="6">
        <v>70</v>
      </c>
      <c r="I631" s="55">
        <f>((($H$2+2)*($H$2+4)*($H$2+2-2*H631))/(2*($H$2+2*H631)*($H$2+4*H631))+(($H$2+1)-H631+1))*$H$1</f>
        <v>39.311358752495074</v>
      </c>
      <c r="J631" s="6"/>
      <c r="K631" s="55"/>
      <c r="L631" s="6"/>
      <c r="M631" s="55"/>
      <c r="N631" s="6"/>
      <c r="O631" s="55"/>
      <c r="P631" s="6"/>
      <c r="Q631" s="55"/>
      <c r="R631" s="6"/>
      <c r="S631" s="55"/>
      <c r="T631" s="6"/>
      <c r="U631" s="55"/>
      <c r="V631" s="6"/>
      <c r="W631" s="55"/>
      <c r="X631" s="6"/>
      <c r="Y631" s="55"/>
      <c r="Z631" s="6"/>
      <c r="AA631" s="55"/>
      <c r="AB631" s="6"/>
      <c r="AC631" s="55"/>
    </row>
    <row r="632" spans="1:29" s="57" customFormat="1" ht="15.6">
      <c r="A632" s="58" t="s">
        <v>211</v>
      </c>
      <c r="B632" s="38"/>
      <c r="C632" s="38">
        <v>4</v>
      </c>
      <c r="D632" s="8" t="s">
        <v>212</v>
      </c>
      <c r="E632" s="59">
        <v>1512.633898039717</v>
      </c>
      <c r="F632" s="6">
        <v>4</v>
      </c>
      <c r="G632" s="55">
        <f>((($F$2+2)*($F$2+4)*($F$2+2-2*F632))/(2*($F$2+2*F632)*($F$2+4*F632))+(($F$2+1)-F632+1))*$F$1</f>
        <v>77.63459384959944</v>
      </c>
      <c r="H632" s="6"/>
      <c r="I632" s="55"/>
      <c r="J632" s="6"/>
      <c r="K632" s="55"/>
      <c r="L632" s="6"/>
      <c r="M632" s="55"/>
      <c r="N632" s="6"/>
      <c r="O632" s="55"/>
      <c r="P632" s="6"/>
      <c r="Q632" s="55"/>
      <c r="R632" s="6"/>
      <c r="S632" s="55"/>
      <c r="T632" s="6"/>
      <c r="U632" s="55"/>
      <c r="V632" s="6"/>
      <c r="W632" s="55"/>
      <c r="X632" s="6"/>
      <c r="Y632" s="55"/>
      <c r="Z632" s="6"/>
      <c r="AA632" s="55"/>
      <c r="AB632" s="6"/>
      <c r="AC632" s="55"/>
    </row>
    <row r="633" spans="1:29" s="57" customFormat="1" ht="15.6">
      <c r="A633" s="58" t="s">
        <v>612</v>
      </c>
      <c r="B633" s="38"/>
      <c r="C633" s="38"/>
      <c r="D633" s="8" t="s">
        <v>1</v>
      </c>
      <c r="E633" s="59">
        <v>1471.280427229686</v>
      </c>
      <c r="F633" s="6"/>
      <c r="G633" s="55"/>
      <c r="H633" s="6">
        <v>86</v>
      </c>
      <c r="I633" s="55">
        <f>((($H$2+2)*($H$2+4)*($H$2+2-2*H633))/(2*($H$2+2*H633)*($H$2+4*H633))+(($H$2+1)-H633+1))*$H$1</f>
        <v>31.45579590001352</v>
      </c>
      <c r="J633" s="6"/>
      <c r="K633" s="55"/>
      <c r="L633" s="6"/>
      <c r="M633" s="55"/>
      <c r="N633" s="6"/>
      <c r="O633" s="55"/>
      <c r="P633" s="6"/>
      <c r="Q633" s="55"/>
      <c r="R633" s="6"/>
      <c r="S633" s="55"/>
      <c r="T633" s="6"/>
      <c r="U633" s="55"/>
      <c r="V633" s="6"/>
      <c r="W633" s="55"/>
      <c r="X633" s="6"/>
      <c r="Y633" s="55"/>
      <c r="Z633" s="6"/>
      <c r="AA633" s="55"/>
      <c r="AB633" s="6"/>
      <c r="AC633" s="55"/>
    </row>
    <row r="634" spans="1:29" s="57" customFormat="1" ht="15.6">
      <c r="A634" s="58" t="s">
        <v>303</v>
      </c>
      <c r="B634" s="38"/>
      <c r="C634" s="38" t="s">
        <v>36</v>
      </c>
      <c r="D634" s="8" t="s">
        <v>1</v>
      </c>
      <c r="E634" s="59">
        <v>1725.0288324345538</v>
      </c>
      <c r="F634" s="6"/>
      <c r="G634" s="55"/>
      <c r="H634" s="6">
        <v>12</v>
      </c>
      <c r="I634" s="55">
        <f>((($H$2+2)*($H$2+4)*($H$2+2-2*H634))/(2*($H$2+2*H634)*($H$2+4*H634))+(($H$2+1)-H634+1))*$H$1</f>
        <v>82.203516593098797</v>
      </c>
      <c r="J634" s="6"/>
      <c r="K634" s="55"/>
      <c r="L634" s="6"/>
      <c r="M634" s="55"/>
      <c r="N634" s="6"/>
      <c r="O634" s="55"/>
      <c r="P634" s="6"/>
      <c r="Q634" s="55"/>
      <c r="R634" s="6"/>
      <c r="S634" s="55"/>
      <c r="T634" s="6"/>
      <c r="U634" s="55"/>
      <c r="V634" s="6"/>
      <c r="W634" s="55"/>
      <c r="X634" s="6"/>
      <c r="Y634" s="55"/>
      <c r="Z634" s="6"/>
      <c r="AA634" s="55"/>
      <c r="AB634" s="6"/>
      <c r="AC634" s="55"/>
    </row>
    <row r="635" spans="1:29" s="57" customFormat="1" ht="15.6">
      <c r="A635" s="58" t="s">
        <v>467</v>
      </c>
      <c r="B635" s="38"/>
      <c r="C635" s="38"/>
      <c r="D635" s="8" t="s">
        <v>360</v>
      </c>
      <c r="E635" s="59">
        <v>1356.9194467348941</v>
      </c>
      <c r="F635" s="6"/>
      <c r="G635" s="55"/>
      <c r="H635" s="6"/>
      <c r="I635" s="55"/>
      <c r="J635" s="6"/>
      <c r="K635" s="55"/>
      <c r="L635" s="6"/>
      <c r="M635" s="55"/>
      <c r="N635" s="6"/>
      <c r="O635" s="55"/>
      <c r="P635" s="6"/>
      <c r="Q635" s="55"/>
      <c r="R635" s="6"/>
      <c r="S635" s="55"/>
      <c r="T635" s="6"/>
      <c r="U635" s="55"/>
      <c r="V635" s="6"/>
      <c r="W635" s="55"/>
      <c r="X635" s="6"/>
      <c r="Y635" s="55"/>
      <c r="Z635" s="6"/>
      <c r="AA635" s="55"/>
      <c r="AB635" s="6"/>
      <c r="AC635" s="55"/>
    </row>
    <row r="636" spans="1:29" s="57" customFormat="1" ht="15.6">
      <c r="A636" s="58" t="s">
        <v>337</v>
      </c>
      <c r="B636" s="38"/>
      <c r="C636" s="38">
        <v>1</v>
      </c>
      <c r="D636" s="8" t="s">
        <v>3</v>
      </c>
      <c r="E636" s="59">
        <v>1800</v>
      </c>
      <c r="F636" s="6"/>
      <c r="G636" s="55"/>
      <c r="H636" s="6"/>
      <c r="I636" s="55"/>
      <c r="J636" s="6"/>
      <c r="K636" s="55"/>
      <c r="L636" s="6"/>
      <c r="M636" s="55"/>
      <c r="N636" s="6"/>
      <c r="O636" s="55"/>
      <c r="P636" s="6"/>
      <c r="Q636" s="55"/>
      <c r="R636" s="6"/>
      <c r="S636" s="55"/>
      <c r="T636" s="6"/>
      <c r="U636" s="55"/>
      <c r="V636" s="6"/>
      <c r="W636" s="55"/>
      <c r="X636" s="6"/>
      <c r="Y636" s="55"/>
      <c r="Z636" s="6"/>
      <c r="AA636" s="55"/>
      <c r="AB636" s="6"/>
      <c r="AC636" s="55"/>
    </row>
    <row r="637" spans="1:29" s="57" customFormat="1" ht="15.6">
      <c r="A637" s="58" t="s">
        <v>1217</v>
      </c>
      <c r="B637" s="38"/>
      <c r="C637" s="38"/>
      <c r="D637" s="8" t="s">
        <v>1</v>
      </c>
      <c r="E637" s="59">
        <v>1470.3058934247988</v>
      </c>
      <c r="F637" s="6"/>
      <c r="G637" s="55"/>
      <c r="H637" s="6">
        <v>42</v>
      </c>
      <c r="I637" s="55">
        <f>((($H$2+2)*($H$2+4)*($H$2+2-2*H637))/(2*($H$2+2*H637)*($H$2+4*H637))+(($H$2+1)-H637+1))*$H$1</f>
        <v>55.331849281560771</v>
      </c>
      <c r="J637" s="6"/>
      <c r="K637" s="55"/>
      <c r="L637" s="6"/>
      <c r="M637" s="55"/>
      <c r="N637" s="6"/>
      <c r="O637" s="55"/>
      <c r="P637" s="6"/>
      <c r="Q637" s="55"/>
      <c r="R637" s="6"/>
      <c r="S637" s="55"/>
      <c r="T637" s="6"/>
      <c r="U637" s="55"/>
      <c r="V637" s="6"/>
      <c r="W637" s="55"/>
      <c r="X637" s="6"/>
      <c r="Y637" s="55"/>
      <c r="Z637" s="6"/>
      <c r="AA637" s="55"/>
      <c r="AB637" s="6"/>
      <c r="AC637" s="55"/>
    </row>
    <row r="638" spans="1:29" s="57" customFormat="1" ht="15.6">
      <c r="A638" s="58" t="s">
        <v>417</v>
      </c>
      <c r="B638" s="38"/>
      <c r="C638" s="38">
        <v>1</v>
      </c>
      <c r="D638" s="8" t="s">
        <v>3</v>
      </c>
      <c r="E638" s="59">
        <v>1575.6037657639677</v>
      </c>
      <c r="F638" s="6"/>
      <c r="G638" s="55"/>
      <c r="H638" s="6"/>
      <c r="I638" s="55"/>
      <c r="J638" s="6"/>
      <c r="K638" s="55"/>
      <c r="L638" s="6"/>
      <c r="M638" s="55"/>
      <c r="N638" s="6"/>
      <c r="O638" s="55"/>
      <c r="P638" s="6"/>
      <c r="Q638" s="55"/>
      <c r="R638" s="6"/>
      <c r="S638" s="55"/>
      <c r="T638" s="6"/>
      <c r="U638" s="55"/>
      <c r="V638" s="6"/>
      <c r="W638" s="55"/>
      <c r="X638" s="6"/>
      <c r="Y638" s="55"/>
      <c r="Z638" s="6"/>
      <c r="AA638" s="55"/>
      <c r="AB638" s="6"/>
      <c r="AC638" s="55"/>
    </row>
    <row r="639" spans="1:29" s="57" customFormat="1" ht="15.6">
      <c r="A639" s="58" t="s">
        <v>814</v>
      </c>
      <c r="B639" s="38"/>
      <c r="C639" s="38"/>
      <c r="D639" s="8" t="s">
        <v>3</v>
      </c>
      <c r="E639" s="59">
        <v>1205</v>
      </c>
      <c r="F639" s="6"/>
      <c r="G639" s="55"/>
      <c r="H639" s="6"/>
      <c r="I639" s="55"/>
      <c r="J639" s="6"/>
      <c r="K639" s="55"/>
      <c r="L639" s="6"/>
      <c r="M639" s="55"/>
      <c r="N639" s="6"/>
      <c r="O639" s="55"/>
      <c r="P639" s="6"/>
      <c r="Q639" s="55"/>
      <c r="R639" s="6"/>
      <c r="S639" s="55"/>
      <c r="T639" s="6"/>
      <c r="U639" s="55"/>
      <c r="V639" s="6"/>
      <c r="W639" s="55"/>
      <c r="X639" s="6"/>
      <c r="Y639" s="55"/>
      <c r="Z639" s="6"/>
      <c r="AA639" s="55"/>
      <c r="AB639" s="6"/>
      <c r="AC639" s="55"/>
    </row>
    <row r="640" spans="1:29" s="57" customFormat="1" ht="15.6">
      <c r="A640" s="58" t="s">
        <v>167</v>
      </c>
      <c r="B640" s="38"/>
      <c r="C640" s="38">
        <v>2</v>
      </c>
      <c r="D640" s="8" t="s">
        <v>1</v>
      </c>
      <c r="E640" s="59">
        <v>1438</v>
      </c>
      <c r="F640" s="6"/>
      <c r="G640" s="55"/>
      <c r="H640" s="6"/>
      <c r="I640" s="55"/>
      <c r="J640" s="6"/>
      <c r="K640" s="55"/>
      <c r="L640" s="6"/>
      <c r="M640" s="55"/>
      <c r="N640" s="6"/>
      <c r="O640" s="55"/>
      <c r="P640" s="6"/>
      <c r="Q640" s="55"/>
      <c r="R640" s="6"/>
      <c r="S640" s="55"/>
      <c r="T640" s="6"/>
      <c r="U640" s="55"/>
      <c r="V640" s="6"/>
      <c r="W640" s="55"/>
      <c r="X640" s="6"/>
      <c r="Y640" s="55"/>
      <c r="Z640" s="6"/>
      <c r="AA640" s="55"/>
      <c r="AB640" s="6"/>
      <c r="AC640" s="55"/>
    </row>
    <row r="641" spans="1:29" s="57" customFormat="1" ht="15.6">
      <c r="A641" s="58" t="s">
        <v>1277</v>
      </c>
      <c r="B641" s="38"/>
      <c r="C641" s="38"/>
      <c r="D641" s="8"/>
      <c r="E641" s="59">
        <v>1231.6016737493846</v>
      </c>
      <c r="F641" s="6"/>
      <c r="G641" s="55"/>
      <c r="H641" s="6">
        <v>127</v>
      </c>
      <c r="I641" s="55">
        <f>((($H$2+2)*($H$2+4)*($H$2+2-2*H641))/(2*($H$2+2*H641)*($H$2+4*H641))+(($H$2+1)-H641+1))*$H$1</f>
        <v>13.027766375009538</v>
      </c>
      <c r="J641" s="6"/>
      <c r="K641" s="55"/>
      <c r="L641" s="6"/>
      <c r="M641" s="55"/>
      <c r="N641" s="6"/>
      <c r="O641" s="55"/>
      <c r="P641" s="6"/>
      <c r="Q641" s="55"/>
      <c r="R641" s="6"/>
      <c r="S641" s="55"/>
      <c r="T641" s="6"/>
      <c r="U641" s="55"/>
      <c r="V641" s="6"/>
      <c r="W641" s="55"/>
      <c r="X641" s="6"/>
      <c r="Y641" s="55"/>
      <c r="Z641" s="6"/>
      <c r="AA641" s="55"/>
      <c r="AB641" s="6"/>
      <c r="AC641" s="55"/>
    </row>
    <row r="642" spans="1:29" s="57" customFormat="1" ht="15.6">
      <c r="A642" s="58" t="s">
        <v>942</v>
      </c>
      <c r="B642" s="38"/>
      <c r="C642" s="38"/>
      <c r="D642" s="8" t="s">
        <v>1</v>
      </c>
      <c r="E642" s="59">
        <v>1648</v>
      </c>
      <c r="F642" s="6"/>
      <c r="G642" s="55"/>
      <c r="H642" s="6"/>
      <c r="I642" s="55"/>
      <c r="J642" s="6"/>
      <c r="K642" s="55"/>
      <c r="L642" s="6"/>
      <c r="M642" s="55"/>
      <c r="N642" s="6"/>
      <c r="O642" s="55"/>
      <c r="P642" s="6"/>
      <c r="Q642" s="55"/>
      <c r="R642" s="6"/>
      <c r="S642" s="55"/>
      <c r="T642" s="6"/>
      <c r="U642" s="55"/>
      <c r="V642" s="6"/>
      <c r="W642" s="55"/>
      <c r="X642" s="6"/>
      <c r="Y642" s="55"/>
      <c r="Z642" s="6"/>
      <c r="AA642" s="55"/>
      <c r="AB642" s="6"/>
      <c r="AC642" s="55"/>
    </row>
    <row r="643" spans="1:29" s="57" customFormat="1" ht="15.6">
      <c r="A643" s="58" t="s">
        <v>1064</v>
      </c>
      <c r="B643" s="38"/>
      <c r="C643" s="38"/>
      <c r="D643" s="8" t="s">
        <v>1</v>
      </c>
      <c r="E643" s="59">
        <v>1404.5601342974041</v>
      </c>
      <c r="F643" s="6"/>
      <c r="G643" s="55"/>
      <c r="H643" s="6">
        <v>87</v>
      </c>
      <c r="I643" s="55">
        <f>((($H$2+2)*($H$2+4)*($H$2+2-2*H643))/(2*($H$2+2*H643)*($H$2+4*H643))+(($H$2+1)-H643+1))*$H$1</f>
        <v>30.982472443244252</v>
      </c>
      <c r="J643" s="6"/>
      <c r="K643" s="55"/>
      <c r="L643" s="6"/>
      <c r="M643" s="55"/>
      <c r="N643" s="6"/>
      <c r="O643" s="55"/>
      <c r="P643" s="6"/>
      <c r="Q643" s="55"/>
      <c r="R643" s="6"/>
      <c r="S643" s="55"/>
      <c r="T643" s="6"/>
      <c r="U643" s="55"/>
      <c r="V643" s="6"/>
      <c r="W643" s="55"/>
      <c r="X643" s="6"/>
      <c r="Y643" s="55"/>
      <c r="Z643" s="6"/>
      <c r="AA643" s="55"/>
      <c r="AB643" s="6"/>
      <c r="AC643" s="55"/>
    </row>
    <row r="644" spans="1:29" s="57" customFormat="1" ht="15.6">
      <c r="A644" s="58" t="s">
        <v>43</v>
      </c>
      <c r="B644" s="38"/>
      <c r="C644" s="38">
        <v>2</v>
      </c>
      <c r="D644" s="8" t="s">
        <v>26</v>
      </c>
      <c r="E644" s="59">
        <v>1600</v>
      </c>
      <c r="F644" s="6"/>
      <c r="G644" s="55"/>
      <c r="H644" s="6"/>
      <c r="I644" s="55"/>
      <c r="J644" s="6"/>
      <c r="K644" s="55"/>
      <c r="L644" s="6"/>
      <c r="M644" s="55"/>
      <c r="N644" s="6"/>
      <c r="O644" s="55"/>
      <c r="P644" s="6"/>
      <c r="Q644" s="55"/>
      <c r="R644" s="6"/>
      <c r="S644" s="55"/>
      <c r="T644" s="6"/>
      <c r="U644" s="55"/>
      <c r="V644" s="6"/>
      <c r="W644" s="55"/>
      <c r="X644" s="6"/>
      <c r="Y644" s="55"/>
      <c r="Z644" s="6"/>
      <c r="AA644" s="55"/>
      <c r="AB644" s="6"/>
      <c r="AC644" s="55"/>
    </row>
    <row r="645" spans="1:29" s="57" customFormat="1" ht="15.6">
      <c r="A645" s="58" t="s">
        <v>1145</v>
      </c>
      <c r="B645" s="38"/>
      <c r="C645" s="38"/>
      <c r="D645" s="8" t="s">
        <v>15</v>
      </c>
      <c r="E645" s="59">
        <v>1532.0711453488009</v>
      </c>
      <c r="F645" s="6"/>
      <c r="G645" s="55"/>
      <c r="H645" s="6"/>
      <c r="I645" s="55"/>
      <c r="J645" s="6"/>
      <c r="K645" s="55"/>
      <c r="L645" s="6"/>
      <c r="M645" s="55"/>
      <c r="N645" s="6"/>
      <c r="O645" s="55"/>
      <c r="P645" s="6"/>
      <c r="Q645" s="55"/>
      <c r="R645" s="6"/>
      <c r="S645" s="55"/>
      <c r="T645" s="6"/>
      <c r="U645" s="55"/>
      <c r="V645" s="6"/>
      <c r="W645" s="55"/>
      <c r="X645" s="6"/>
      <c r="Y645" s="55"/>
      <c r="Z645" s="6"/>
      <c r="AA645" s="55"/>
      <c r="AB645" s="6"/>
      <c r="AC645" s="55"/>
    </row>
    <row r="646" spans="1:29" s="57" customFormat="1" ht="15.6">
      <c r="A646" s="58" t="s">
        <v>1049</v>
      </c>
      <c r="B646" s="38"/>
      <c r="C646" s="38"/>
      <c r="D646" s="8" t="s">
        <v>1</v>
      </c>
      <c r="E646" s="59">
        <v>1599</v>
      </c>
      <c r="F646" s="6"/>
      <c r="G646" s="55"/>
      <c r="H646" s="6"/>
      <c r="I646" s="55"/>
      <c r="J646" s="6"/>
      <c r="K646" s="55"/>
      <c r="L646" s="6"/>
      <c r="M646" s="55"/>
      <c r="N646" s="6"/>
      <c r="O646" s="55"/>
      <c r="P646" s="6"/>
      <c r="Q646" s="55"/>
      <c r="R646" s="6"/>
      <c r="S646" s="55"/>
      <c r="T646" s="6"/>
      <c r="U646" s="55"/>
      <c r="V646" s="6"/>
      <c r="W646" s="55"/>
      <c r="X646" s="6"/>
      <c r="Y646" s="55"/>
      <c r="Z646" s="6"/>
      <c r="AA646" s="55"/>
      <c r="AB646" s="6"/>
      <c r="AC646" s="55"/>
    </row>
    <row r="647" spans="1:29" s="57" customFormat="1" ht="15.6">
      <c r="A647" s="58" t="s">
        <v>975</v>
      </c>
      <c r="B647" s="38"/>
      <c r="C647" s="38"/>
      <c r="D647" s="8" t="s">
        <v>558</v>
      </c>
      <c r="E647" s="59">
        <v>1153</v>
      </c>
      <c r="F647" s="6"/>
      <c r="G647" s="55"/>
      <c r="H647" s="6"/>
      <c r="I647" s="55"/>
      <c r="J647" s="6"/>
      <c r="K647" s="55"/>
      <c r="L647" s="6"/>
      <c r="M647" s="55"/>
      <c r="N647" s="6"/>
      <c r="O647" s="55"/>
      <c r="P647" s="6"/>
      <c r="Q647" s="55"/>
      <c r="R647" s="6"/>
      <c r="S647" s="55"/>
      <c r="T647" s="6"/>
      <c r="U647" s="55"/>
      <c r="V647" s="6"/>
      <c r="W647" s="55"/>
      <c r="X647" s="6"/>
      <c r="Y647" s="55"/>
      <c r="Z647" s="6"/>
      <c r="AA647" s="55"/>
      <c r="AB647" s="6"/>
      <c r="AC647" s="55"/>
    </row>
    <row r="648" spans="1:29" s="57" customFormat="1" ht="15.6">
      <c r="A648" s="58" t="s">
        <v>529</v>
      </c>
      <c r="B648" s="38"/>
      <c r="C648" s="38"/>
      <c r="D648" s="8" t="s">
        <v>15</v>
      </c>
      <c r="E648" s="59">
        <v>1427.0535000412842</v>
      </c>
      <c r="F648" s="6">
        <v>25</v>
      </c>
      <c r="G648" s="55">
        <f>((($F$2+2)*($F$2+4)*($F$2+2-2*F648))/(2*($F$2+2*F648)*($F$2+4*F648))+(($F$2+1)-F648+1))*$F$1</f>
        <v>14.894275553174708</v>
      </c>
      <c r="H648" s="6"/>
      <c r="I648" s="55"/>
      <c r="J648" s="6"/>
      <c r="K648" s="55"/>
      <c r="L648" s="6"/>
      <c r="M648" s="55"/>
      <c r="N648" s="6"/>
      <c r="O648" s="55"/>
      <c r="P648" s="6"/>
      <c r="Q648" s="55"/>
      <c r="R648" s="6"/>
      <c r="S648" s="55"/>
      <c r="T648" s="6"/>
      <c r="U648" s="55"/>
      <c r="V648" s="6"/>
      <c r="W648" s="55"/>
      <c r="X648" s="6"/>
      <c r="Y648" s="55"/>
      <c r="Z648" s="6"/>
      <c r="AA648" s="55"/>
      <c r="AB648" s="6"/>
      <c r="AC648" s="55"/>
    </row>
    <row r="649" spans="1:29" s="57" customFormat="1" ht="15.6">
      <c r="A649" s="58" t="s">
        <v>89</v>
      </c>
      <c r="B649" s="38"/>
      <c r="C649" s="38" t="s">
        <v>35</v>
      </c>
      <c r="D649" s="8" t="s">
        <v>3</v>
      </c>
      <c r="E649" s="59">
        <v>1848.795162124002</v>
      </c>
      <c r="F649" s="6"/>
      <c r="G649" s="55"/>
      <c r="H649" s="6"/>
      <c r="I649" s="55"/>
      <c r="J649" s="6"/>
      <c r="K649" s="55"/>
      <c r="L649" s="6"/>
      <c r="M649" s="55"/>
      <c r="N649" s="6"/>
      <c r="O649" s="55"/>
      <c r="P649" s="6"/>
      <c r="Q649" s="55"/>
      <c r="R649" s="6"/>
      <c r="S649" s="55"/>
      <c r="T649" s="6"/>
      <c r="U649" s="55"/>
      <c r="V649" s="6"/>
      <c r="W649" s="55"/>
      <c r="X649" s="6"/>
      <c r="Y649" s="55"/>
      <c r="Z649" s="6"/>
      <c r="AA649" s="55"/>
      <c r="AB649" s="6"/>
      <c r="AC649" s="55"/>
    </row>
    <row r="650" spans="1:29" s="57" customFormat="1" ht="15.6">
      <c r="A650" s="58" t="s">
        <v>405</v>
      </c>
      <c r="B650" s="38"/>
      <c r="C650" s="38">
        <v>2</v>
      </c>
      <c r="D650" s="8" t="s">
        <v>34</v>
      </c>
      <c r="E650" s="59">
        <v>1600</v>
      </c>
      <c r="F650" s="6"/>
      <c r="G650" s="55"/>
      <c r="H650" s="6"/>
      <c r="I650" s="55"/>
      <c r="J650" s="6"/>
      <c r="K650" s="55"/>
      <c r="L650" s="6"/>
      <c r="M650" s="55"/>
      <c r="N650" s="6"/>
      <c r="O650" s="55"/>
      <c r="P650" s="6"/>
      <c r="Q650" s="55"/>
      <c r="R650" s="6"/>
      <c r="S650" s="55"/>
      <c r="T650" s="6"/>
      <c r="U650" s="55"/>
      <c r="V650" s="6"/>
      <c r="W650" s="55"/>
      <c r="X650" s="6"/>
      <c r="Y650" s="55"/>
      <c r="Z650" s="6"/>
      <c r="AA650" s="55"/>
      <c r="AB650" s="6"/>
      <c r="AC650" s="55"/>
    </row>
    <row r="651" spans="1:29" s="57" customFormat="1" ht="15.6">
      <c r="A651" s="58" t="s">
        <v>142</v>
      </c>
      <c r="B651" s="38"/>
      <c r="C651" s="38" t="s">
        <v>36</v>
      </c>
      <c r="D651" s="8" t="s">
        <v>34</v>
      </c>
      <c r="E651" s="59">
        <v>1604.5065130770008</v>
      </c>
      <c r="F651" s="6"/>
      <c r="G651" s="55"/>
      <c r="H651" s="6"/>
      <c r="I651" s="55"/>
      <c r="J651" s="6"/>
      <c r="K651" s="55"/>
      <c r="L651" s="6"/>
      <c r="M651" s="55"/>
      <c r="N651" s="6"/>
      <c r="O651" s="55"/>
      <c r="P651" s="6"/>
      <c r="Q651" s="55"/>
      <c r="R651" s="6"/>
      <c r="S651" s="55"/>
      <c r="T651" s="6"/>
      <c r="U651" s="55"/>
      <c r="V651" s="6"/>
      <c r="W651" s="55"/>
      <c r="X651" s="6"/>
      <c r="Y651" s="55"/>
      <c r="Z651" s="6"/>
      <c r="AA651" s="55"/>
      <c r="AB651" s="6"/>
      <c r="AC651" s="55"/>
    </row>
    <row r="652" spans="1:29" s="57" customFormat="1" ht="15.6">
      <c r="A652" s="58" t="s">
        <v>51</v>
      </c>
      <c r="B652" s="38"/>
      <c r="C652" s="38">
        <v>4</v>
      </c>
      <c r="D652" s="8" t="s">
        <v>26</v>
      </c>
      <c r="E652" s="59">
        <v>1200</v>
      </c>
      <c r="F652" s="6"/>
      <c r="G652" s="55"/>
      <c r="H652" s="6"/>
      <c r="I652" s="55"/>
      <c r="J652" s="6"/>
      <c r="K652" s="55"/>
      <c r="L652" s="6"/>
      <c r="M652" s="55"/>
      <c r="N652" s="6"/>
      <c r="O652" s="55"/>
      <c r="P652" s="6"/>
      <c r="Q652" s="55"/>
      <c r="R652" s="6"/>
      <c r="S652" s="55"/>
      <c r="T652" s="6"/>
      <c r="U652" s="55"/>
      <c r="V652" s="6"/>
      <c r="W652" s="55"/>
      <c r="X652" s="6"/>
      <c r="Y652" s="55"/>
      <c r="Z652" s="6"/>
      <c r="AA652" s="55"/>
      <c r="AB652" s="6"/>
      <c r="AC652" s="55"/>
    </row>
    <row r="653" spans="1:29" s="57" customFormat="1" ht="15.6">
      <c r="A653" s="58" t="s">
        <v>101</v>
      </c>
      <c r="B653" s="38"/>
      <c r="C653" s="38">
        <v>1</v>
      </c>
      <c r="D653" s="8" t="s">
        <v>34</v>
      </c>
      <c r="E653" s="59">
        <v>1564.8918757582453</v>
      </c>
      <c r="F653" s="6"/>
      <c r="G653" s="55"/>
      <c r="H653" s="6"/>
      <c r="I653" s="55"/>
      <c r="J653" s="6"/>
      <c r="K653" s="55"/>
      <c r="L653" s="6"/>
      <c r="M653" s="55"/>
      <c r="N653" s="6"/>
      <c r="O653" s="55"/>
      <c r="P653" s="6"/>
      <c r="Q653" s="55"/>
      <c r="R653" s="6"/>
      <c r="S653" s="55"/>
      <c r="T653" s="6"/>
      <c r="U653" s="55"/>
      <c r="V653" s="6"/>
      <c r="W653" s="55"/>
      <c r="X653" s="6"/>
      <c r="Y653" s="55"/>
      <c r="Z653" s="6"/>
      <c r="AA653" s="55"/>
      <c r="AB653" s="6"/>
      <c r="AC653" s="55"/>
    </row>
    <row r="654" spans="1:29" s="57" customFormat="1" ht="15.6">
      <c r="A654" s="58" t="s">
        <v>1169</v>
      </c>
      <c r="B654" s="38"/>
      <c r="C654" s="38"/>
      <c r="D654" s="8" t="s">
        <v>1</v>
      </c>
      <c r="E654" s="59">
        <v>1277.8440508281335</v>
      </c>
      <c r="F654" s="6"/>
      <c r="G654" s="55"/>
      <c r="H654" s="6">
        <v>109</v>
      </c>
      <c r="I654" s="55">
        <f>((($H$2+2)*($H$2+4)*($H$2+2-2*H654))/(2*($H$2+2*H654)*($H$2+4*H654))+(($H$2+1)-H654+1))*$H$1</f>
        <v>20.920075173900127</v>
      </c>
      <c r="J654" s="6"/>
      <c r="K654" s="55"/>
      <c r="L654" s="6"/>
      <c r="M654" s="55"/>
      <c r="N654" s="6"/>
      <c r="O654" s="55"/>
      <c r="P654" s="6"/>
      <c r="Q654" s="55"/>
      <c r="R654" s="6"/>
      <c r="S654" s="55"/>
      <c r="T654" s="6"/>
      <c r="U654" s="55"/>
      <c r="V654" s="6"/>
      <c r="W654" s="55"/>
      <c r="X654" s="6"/>
      <c r="Y654" s="55"/>
      <c r="Z654" s="6"/>
      <c r="AA654" s="55"/>
      <c r="AB654" s="6"/>
      <c r="AC654" s="55"/>
    </row>
    <row r="655" spans="1:29" s="57" customFormat="1" ht="15.6">
      <c r="A655" s="58" t="s">
        <v>1087</v>
      </c>
      <c r="B655" s="38"/>
      <c r="C655" s="38"/>
      <c r="D655" s="8" t="s">
        <v>780</v>
      </c>
      <c r="E655" s="59">
        <v>1253</v>
      </c>
      <c r="F655" s="6"/>
      <c r="G655" s="55"/>
      <c r="H655" s="6"/>
      <c r="I655" s="55"/>
      <c r="J655" s="6"/>
      <c r="K655" s="55"/>
      <c r="L655" s="6"/>
      <c r="M655" s="55"/>
      <c r="N655" s="6"/>
      <c r="O655" s="55"/>
      <c r="P655" s="6"/>
      <c r="Q655" s="55"/>
      <c r="R655" s="6"/>
      <c r="S655" s="55"/>
      <c r="T655" s="6"/>
      <c r="U655" s="55"/>
      <c r="V655" s="6"/>
      <c r="W655" s="55"/>
      <c r="X655" s="6"/>
      <c r="Y655" s="55"/>
      <c r="Z655" s="6"/>
      <c r="AA655" s="55"/>
      <c r="AB655" s="6"/>
      <c r="AC655" s="55"/>
    </row>
    <row r="656" spans="1:29" s="57" customFormat="1" ht="15.6">
      <c r="A656" s="58" t="s">
        <v>1211</v>
      </c>
      <c r="B656" s="38"/>
      <c r="C656" s="38"/>
      <c r="D656" s="8" t="s">
        <v>1</v>
      </c>
      <c r="E656" s="59">
        <v>1212.8557257343889</v>
      </c>
      <c r="F656" s="6"/>
      <c r="G656" s="55"/>
      <c r="H656" s="6"/>
      <c r="I656" s="55"/>
      <c r="J656" s="6"/>
      <c r="K656" s="55"/>
      <c r="L656" s="6"/>
      <c r="M656" s="55"/>
      <c r="N656" s="6"/>
      <c r="O656" s="55"/>
      <c r="P656" s="6"/>
      <c r="Q656" s="55"/>
      <c r="R656" s="6"/>
      <c r="S656" s="55"/>
      <c r="T656" s="6"/>
      <c r="U656" s="55"/>
      <c r="V656" s="6"/>
      <c r="W656" s="55"/>
      <c r="X656" s="6"/>
      <c r="Y656" s="55"/>
      <c r="Z656" s="6"/>
      <c r="AA656" s="55"/>
      <c r="AB656" s="6"/>
      <c r="AC656" s="55"/>
    </row>
    <row r="657" spans="1:29" s="57" customFormat="1" ht="15.6">
      <c r="A657" s="58" t="s">
        <v>918</v>
      </c>
      <c r="B657" s="38"/>
      <c r="C657" s="38"/>
      <c r="D657" s="8" t="s">
        <v>1</v>
      </c>
      <c r="E657" s="59">
        <v>1510.4184023232649</v>
      </c>
      <c r="F657" s="6"/>
      <c r="G657" s="55"/>
      <c r="H657" s="6">
        <v>82</v>
      </c>
      <c r="I657" s="55">
        <f>((($H$2+2)*($H$2+4)*($H$2+2-2*H657))/(2*($H$2+2*H657)*($H$2+4*H657))+(($H$2+1)-H657+1))*$H$1</f>
        <v>33.367168913560661</v>
      </c>
      <c r="J657" s="6"/>
      <c r="K657" s="55"/>
      <c r="L657" s="6"/>
      <c r="M657" s="55"/>
      <c r="N657" s="6"/>
      <c r="O657" s="55"/>
      <c r="P657" s="6"/>
      <c r="Q657" s="55"/>
      <c r="R657" s="6"/>
      <c r="S657" s="55"/>
      <c r="T657" s="6"/>
      <c r="U657" s="55"/>
      <c r="V657" s="6"/>
      <c r="W657" s="55"/>
      <c r="X657" s="6"/>
      <c r="Y657" s="55"/>
      <c r="Z657" s="6"/>
      <c r="AA657" s="55"/>
      <c r="AB657" s="6"/>
      <c r="AC657" s="55"/>
    </row>
    <row r="658" spans="1:29" s="57" customFormat="1" ht="15.6">
      <c r="A658" s="58" t="s">
        <v>1071</v>
      </c>
      <c r="B658" s="38"/>
      <c r="C658" s="38"/>
      <c r="D658" s="8" t="s">
        <v>780</v>
      </c>
      <c r="E658" s="59">
        <v>1385.4537410027015</v>
      </c>
      <c r="F658" s="6"/>
      <c r="G658" s="55"/>
      <c r="H658" s="6"/>
      <c r="I658" s="55"/>
      <c r="J658" s="6"/>
      <c r="K658" s="55"/>
      <c r="L658" s="6"/>
      <c r="M658" s="55"/>
      <c r="N658" s="6"/>
      <c r="O658" s="55"/>
      <c r="P658" s="6"/>
      <c r="Q658" s="55"/>
      <c r="R658" s="6"/>
      <c r="S658" s="55"/>
      <c r="T658" s="6"/>
      <c r="U658" s="55"/>
      <c r="V658" s="6"/>
      <c r="W658" s="55"/>
      <c r="X658" s="6"/>
      <c r="Y658" s="55"/>
      <c r="Z658" s="6"/>
      <c r="AA658" s="55"/>
      <c r="AB658" s="6"/>
      <c r="AC658" s="55"/>
    </row>
    <row r="659" spans="1:29" s="57" customFormat="1" ht="15.6">
      <c r="A659" s="68" t="s">
        <v>910</v>
      </c>
      <c r="B659" s="38"/>
      <c r="C659" s="38">
        <v>1</v>
      </c>
      <c r="D659" s="8" t="s">
        <v>1</v>
      </c>
      <c r="E659" s="59">
        <v>1800</v>
      </c>
      <c r="F659" s="6"/>
      <c r="G659" s="55"/>
      <c r="H659" s="6"/>
      <c r="I659" s="55"/>
      <c r="J659" s="6"/>
      <c r="K659" s="55"/>
      <c r="L659" s="6"/>
      <c r="M659" s="55"/>
      <c r="N659" s="6"/>
      <c r="O659" s="55"/>
      <c r="P659" s="6"/>
      <c r="Q659" s="55"/>
      <c r="R659" s="6"/>
      <c r="S659" s="55"/>
      <c r="T659" s="6"/>
      <c r="U659" s="55"/>
      <c r="V659" s="6"/>
      <c r="W659" s="55"/>
      <c r="X659" s="6"/>
      <c r="Y659" s="55"/>
      <c r="Z659" s="6"/>
      <c r="AA659" s="55"/>
      <c r="AB659" s="6"/>
      <c r="AC659" s="55"/>
    </row>
    <row r="660" spans="1:29" s="57" customFormat="1" ht="15.6">
      <c r="A660" s="58" t="s">
        <v>468</v>
      </c>
      <c r="B660" s="38"/>
      <c r="C660" s="38"/>
      <c r="D660" s="8" t="s">
        <v>469</v>
      </c>
      <c r="E660" s="59">
        <v>1207.1443238625507</v>
      </c>
      <c r="F660" s="6"/>
      <c r="G660" s="55"/>
      <c r="H660" s="6"/>
      <c r="I660" s="55"/>
      <c r="J660" s="6"/>
      <c r="K660" s="55"/>
      <c r="L660" s="6"/>
      <c r="M660" s="55"/>
      <c r="N660" s="6"/>
      <c r="O660" s="55"/>
      <c r="P660" s="6"/>
      <c r="Q660" s="55"/>
      <c r="R660" s="6"/>
      <c r="S660" s="55"/>
      <c r="T660" s="6"/>
      <c r="U660" s="55"/>
      <c r="V660" s="6"/>
      <c r="W660" s="55"/>
      <c r="X660" s="6"/>
      <c r="Y660" s="55"/>
      <c r="Z660" s="6"/>
      <c r="AA660" s="55"/>
      <c r="AB660" s="6"/>
      <c r="AC660" s="55"/>
    </row>
    <row r="661" spans="1:29" s="57" customFormat="1" ht="15.6">
      <c r="A661" s="58" t="s">
        <v>897</v>
      </c>
      <c r="B661" s="38"/>
      <c r="C661" s="38"/>
      <c r="D661" s="8" t="s">
        <v>1</v>
      </c>
      <c r="E661" s="59">
        <v>1432.4399775480347</v>
      </c>
      <c r="F661" s="6"/>
      <c r="G661" s="55"/>
      <c r="H661" s="6"/>
      <c r="I661" s="55"/>
      <c r="J661" s="6"/>
      <c r="K661" s="55"/>
      <c r="L661" s="6"/>
      <c r="M661" s="55"/>
      <c r="N661" s="6"/>
      <c r="O661" s="55"/>
      <c r="P661" s="6"/>
      <c r="Q661" s="55"/>
      <c r="R661" s="6"/>
      <c r="S661" s="55"/>
      <c r="T661" s="6"/>
      <c r="U661" s="55"/>
      <c r="V661" s="6"/>
      <c r="W661" s="55"/>
      <c r="X661" s="6"/>
      <c r="Y661" s="55"/>
      <c r="Z661" s="6"/>
      <c r="AA661" s="55"/>
      <c r="AB661" s="6"/>
      <c r="AC661" s="55"/>
    </row>
    <row r="662" spans="1:29" s="57" customFormat="1" ht="15.6">
      <c r="A662" s="58" t="s">
        <v>1238</v>
      </c>
      <c r="B662" s="38"/>
      <c r="C662" s="38"/>
      <c r="D662" s="8" t="s">
        <v>1</v>
      </c>
      <c r="E662" s="59">
        <v>1308.8480487483082</v>
      </c>
      <c r="F662" s="6"/>
      <c r="G662" s="55"/>
      <c r="H662" s="6">
        <v>135</v>
      </c>
      <c r="I662" s="55">
        <f>((($H$2+2)*($H$2+4)*($H$2+2-2*H662))/(2*($H$2+2*H662)*($H$2+4*H662))+(($H$2+1)-H662+1))*$H$1</f>
        <v>9.582496593697817</v>
      </c>
      <c r="J662" s="6"/>
      <c r="K662" s="55"/>
      <c r="L662" s="6"/>
      <c r="M662" s="55"/>
      <c r="N662" s="6"/>
      <c r="O662" s="55"/>
      <c r="P662" s="6"/>
      <c r="Q662" s="55"/>
      <c r="R662" s="6"/>
      <c r="S662" s="55"/>
      <c r="T662" s="6"/>
      <c r="U662" s="55"/>
      <c r="V662" s="6"/>
      <c r="W662" s="55"/>
      <c r="X662" s="6"/>
      <c r="Y662" s="55"/>
      <c r="Z662" s="6"/>
      <c r="AA662" s="55"/>
      <c r="AB662" s="6"/>
      <c r="AC662" s="55"/>
    </row>
    <row r="663" spans="1:29" s="57" customFormat="1" ht="15.6">
      <c r="A663" s="58" t="s">
        <v>1239</v>
      </c>
      <c r="B663" s="38"/>
      <c r="C663" s="38"/>
      <c r="D663" s="8" t="s">
        <v>1</v>
      </c>
      <c r="E663" s="59">
        <v>1349</v>
      </c>
      <c r="F663" s="6"/>
      <c r="G663" s="55"/>
      <c r="H663" s="6"/>
      <c r="I663" s="55"/>
      <c r="J663" s="6"/>
      <c r="K663" s="55"/>
      <c r="L663" s="6"/>
      <c r="M663" s="55"/>
      <c r="N663" s="6"/>
      <c r="O663" s="55"/>
      <c r="P663" s="6"/>
      <c r="Q663" s="55"/>
      <c r="R663" s="6"/>
      <c r="S663" s="55"/>
      <c r="T663" s="6"/>
      <c r="U663" s="55"/>
      <c r="V663" s="6"/>
      <c r="W663" s="55"/>
      <c r="X663" s="6"/>
      <c r="Y663" s="55"/>
      <c r="Z663" s="6"/>
      <c r="AA663" s="55"/>
      <c r="AB663" s="6"/>
      <c r="AC663" s="55"/>
    </row>
    <row r="664" spans="1:29" s="57" customFormat="1" ht="15.6">
      <c r="A664" s="58" t="s">
        <v>316</v>
      </c>
      <c r="B664" s="38"/>
      <c r="C664" s="38">
        <v>2</v>
      </c>
      <c r="D664" s="8" t="s">
        <v>1</v>
      </c>
      <c r="E664" s="59">
        <v>1585.7336949317598</v>
      </c>
      <c r="F664" s="6"/>
      <c r="G664" s="55"/>
      <c r="H664" s="6"/>
      <c r="I664" s="55"/>
      <c r="J664" s="6"/>
      <c r="K664" s="55"/>
      <c r="L664" s="6"/>
      <c r="M664" s="55"/>
      <c r="N664" s="6"/>
      <c r="O664" s="55"/>
      <c r="P664" s="6"/>
      <c r="Q664" s="55"/>
      <c r="R664" s="6"/>
      <c r="S664" s="55"/>
      <c r="T664" s="6"/>
      <c r="U664" s="55"/>
      <c r="V664" s="6"/>
      <c r="W664" s="55"/>
      <c r="X664" s="6"/>
      <c r="Y664" s="55"/>
      <c r="Z664" s="6"/>
      <c r="AA664" s="55"/>
      <c r="AB664" s="6"/>
      <c r="AC664" s="55"/>
    </row>
    <row r="665" spans="1:29" s="57" customFormat="1" ht="15.6">
      <c r="A665" s="58" t="s">
        <v>371</v>
      </c>
      <c r="B665" s="38"/>
      <c r="C665" s="38">
        <v>3</v>
      </c>
      <c r="D665" s="8" t="s">
        <v>15</v>
      </c>
      <c r="E665" s="59">
        <v>1405.6749661763338</v>
      </c>
      <c r="F665" s="6"/>
      <c r="G665" s="55"/>
      <c r="H665" s="6"/>
      <c r="I665" s="55"/>
      <c r="J665" s="6"/>
      <c r="K665" s="55"/>
      <c r="L665" s="6"/>
      <c r="M665" s="55"/>
      <c r="N665" s="6"/>
      <c r="O665" s="55"/>
      <c r="P665" s="6"/>
      <c r="Q665" s="55"/>
      <c r="R665" s="6"/>
      <c r="S665" s="55"/>
      <c r="T665" s="6"/>
      <c r="U665" s="55"/>
      <c r="V665" s="6"/>
      <c r="W665" s="55"/>
      <c r="X665" s="6"/>
      <c r="Y665" s="55"/>
      <c r="Z665" s="6"/>
      <c r="AA665" s="55"/>
      <c r="AB665" s="6"/>
      <c r="AC665" s="55"/>
    </row>
    <row r="666" spans="1:29" s="57" customFormat="1" ht="15.6">
      <c r="A666" s="58" t="s">
        <v>1246</v>
      </c>
      <c r="B666" s="38"/>
      <c r="C666" s="38"/>
      <c r="D666" s="8" t="s">
        <v>1248</v>
      </c>
      <c r="E666" s="59">
        <v>1159.6168397760287</v>
      </c>
      <c r="F666" s="6"/>
      <c r="G666" s="55"/>
      <c r="H666" s="6"/>
      <c r="I666" s="55"/>
      <c r="J666" s="6"/>
      <c r="K666" s="55"/>
      <c r="L666" s="6"/>
      <c r="M666" s="55"/>
      <c r="N666" s="6"/>
      <c r="O666" s="55"/>
      <c r="P666" s="6"/>
      <c r="Q666" s="55"/>
      <c r="R666" s="6"/>
      <c r="S666" s="55"/>
      <c r="T666" s="6"/>
      <c r="U666" s="55"/>
      <c r="V666" s="6"/>
      <c r="W666" s="55"/>
      <c r="X666" s="6"/>
      <c r="Y666" s="55"/>
      <c r="Z666" s="6"/>
      <c r="AA666" s="55"/>
      <c r="AB666" s="6"/>
      <c r="AC666" s="55"/>
    </row>
    <row r="667" spans="1:29" s="57" customFormat="1" ht="15.6">
      <c r="A667" s="58" t="s">
        <v>591</v>
      </c>
      <c r="B667" s="38"/>
      <c r="C667" s="38"/>
      <c r="D667" s="8" t="s">
        <v>1</v>
      </c>
      <c r="E667" s="59">
        <v>1643.2943616135353</v>
      </c>
      <c r="F667" s="6"/>
      <c r="G667" s="55"/>
      <c r="H667" s="6"/>
      <c r="I667" s="55"/>
      <c r="J667" s="6"/>
      <c r="K667" s="55"/>
      <c r="L667" s="6"/>
      <c r="M667" s="55"/>
      <c r="N667" s="6"/>
      <c r="O667" s="55"/>
      <c r="P667" s="6"/>
      <c r="Q667" s="55"/>
      <c r="R667" s="6"/>
      <c r="S667" s="55"/>
      <c r="T667" s="6"/>
      <c r="U667" s="55"/>
      <c r="V667" s="6"/>
      <c r="W667" s="55"/>
      <c r="X667" s="6"/>
      <c r="Y667" s="55"/>
      <c r="Z667" s="6"/>
      <c r="AA667" s="55"/>
      <c r="AB667" s="6"/>
      <c r="AC667" s="55"/>
    </row>
    <row r="668" spans="1:29" s="57" customFormat="1" ht="15.6">
      <c r="A668" s="58" t="s">
        <v>1051</v>
      </c>
      <c r="B668" s="38"/>
      <c r="C668" s="38"/>
      <c r="D668" s="8" t="s">
        <v>672</v>
      </c>
      <c r="E668" s="59">
        <v>1196.3892874486462</v>
      </c>
      <c r="F668" s="6"/>
      <c r="G668" s="55"/>
      <c r="H668" s="6"/>
      <c r="I668" s="55"/>
      <c r="J668" s="6"/>
      <c r="K668" s="55"/>
      <c r="L668" s="6"/>
      <c r="M668" s="55"/>
      <c r="N668" s="6"/>
      <c r="O668" s="55"/>
      <c r="P668" s="6"/>
      <c r="Q668" s="55"/>
      <c r="R668" s="6"/>
      <c r="S668" s="55"/>
      <c r="T668" s="6"/>
      <c r="U668" s="55"/>
      <c r="V668" s="6"/>
      <c r="W668" s="55"/>
      <c r="X668" s="6"/>
      <c r="Y668" s="55"/>
      <c r="Z668" s="6"/>
      <c r="AA668" s="55"/>
      <c r="AB668" s="6"/>
      <c r="AC668" s="55"/>
    </row>
    <row r="669" spans="1:29" s="57" customFormat="1" ht="15.6">
      <c r="A669" s="58" t="s">
        <v>680</v>
      </c>
      <c r="B669" s="38"/>
      <c r="C669" s="38"/>
      <c r="D669" s="8" t="s">
        <v>34</v>
      </c>
      <c r="E669" s="59">
        <v>1270.8513031361572</v>
      </c>
      <c r="F669" s="6"/>
      <c r="G669" s="55"/>
      <c r="H669" s="6"/>
      <c r="I669" s="55"/>
      <c r="J669" s="6"/>
      <c r="K669" s="55"/>
      <c r="L669" s="6"/>
      <c r="M669" s="55"/>
      <c r="N669" s="6"/>
      <c r="O669" s="55"/>
      <c r="P669" s="6"/>
      <c r="Q669" s="55"/>
      <c r="R669" s="6"/>
      <c r="S669" s="55"/>
      <c r="T669" s="6"/>
      <c r="U669" s="55"/>
      <c r="V669" s="6"/>
      <c r="W669" s="55"/>
      <c r="X669" s="6"/>
      <c r="Y669" s="55"/>
      <c r="Z669" s="6"/>
      <c r="AA669" s="55"/>
      <c r="AB669" s="6"/>
      <c r="AC669" s="55"/>
    </row>
    <row r="670" spans="1:29" s="57" customFormat="1" ht="15.6">
      <c r="A670" s="58" t="s">
        <v>976</v>
      </c>
      <c r="B670" s="38"/>
      <c r="C670" s="38"/>
      <c r="D670" s="8" t="s">
        <v>558</v>
      </c>
      <c r="E670" s="59">
        <v>1213</v>
      </c>
      <c r="F670" s="6"/>
      <c r="G670" s="55"/>
      <c r="H670" s="6"/>
      <c r="I670" s="55"/>
      <c r="J670" s="6"/>
      <c r="K670" s="55"/>
      <c r="L670" s="6"/>
      <c r="M670" s="55"/>
      <c r="N670" s="6"/>
      <c r="O670" s="55"/>
      <c r="P670" s="6"/>
      <c r="Q670" s="55"/>
      <c r="R670" s="6"/>
      <c r="S670" s="55"/>
      <c r="T670" s="6"/>
      <c r="U670" s="55"/>
      <c r="V670" s="6"/>
      <c r="W670" s="55"/>
      <c r="X670" s="6"/>
      <c r="Y670" s="55"/>
      <c r="Z670" s="6"/>
      <c r="AA670" s="55"/>
      <c r="AB670" s="6"/>
      <c r="AC670" s="55"/>
    </row>
    <row r="671" spans="1:29" s="57" customFormat="1" ht="15.6">
      <c r="A671" s="58" t="s">
        <v>850</v>
      </c>
      <c r="B671" s="38"/>
      <c r="C671" s="38"/>
      <c r="D671" s="8" t="s">
        <v>26</v>
      </c>
      <c r="E671" s="59">
        <v>1256.4901252366315</v>
      </c>
      <c r="F671" s="6"/>
      <c r="G671" s="55"/>
      <c r="H671" s="6"/>
      <c r="I671" s="55"/>
      <c r="J671" s="6"/>
      <c r="K671" s="55"/>
      <c r="L671" s="6"/>
      <c r="M671" s="55"/>
      <c r="N671" s="6"/>
      <c r="O671" s="55"/>
      <c r="P671" s="6"/>
      <c r="Q671" s="55"/>
      <c r="R671" s="6"/>
      <c r="S671" s="55"/>
      <c r="T671" s="6"/>
      <c r="U671" s="55"/>
      <c r="V671" s="6"/>
      <c r="W671" s="55"/>
      <c r="X671" s="6"/>
      <c r="Y671" s="55"/>
      <c r="Z671" s="6"/>
      <c r="AA671" s="55"/>
      <c r="AB671" s="6"/>
      <c r="AC671" s="55"/>
    </row>
    <row r="672" spans="1:29" s="57" customFormat="1" ht="15.6">
      <c r="A672" s="58" t="s">
        <v>606</v>
      </c>
      <c r="B672" s="38"/>
      <c r="C672" s="38"/>
      <c r="D672" s="8" t="s">
        <v>26</v>
      </c>
      <c r="E672" s="59">
        <v>1434.8167375648079</v>
      </c>
      <c r="F672" s="6"/>
      <c r="G672" s="55"/>
      <c r="H672" s="6"/>
      <c r="I672" s="55"/>
      <c r="J672" s="6"/>
      <c r="K672" s="55"/>
      <c r="L672" s="6"/>
      <c r="M672" s="55"/>
      <c r="N672" s="6"/>
      <c r="O672" s="55"/>
      <c r="P672" s="6"/>
      <c r="Q672" s="55"/>
      <c r="R672" s="6"/>
      <c r="S672" s="55"/>
      <c r="T672" s="6"/>
      <c r="U672" s="55"/>
      <c r="V672" s="6"/>
      <c r="W672" s="55"/>
      <c r="X672" s="6"/>
      <c r="Y672" s="55"/>
      <c r="Z672" s="6"/>
      <c r="AA672" s="55"/>
      <c r="AB672" s="6"/>
      <c r="AC672" s="55"/>
    </row>
    <row r="673" spans="1:29" s="57" customFormat="1" ht="15.6">
      <c r="A673" s="58" t="s">
        <v>919</v>
      </c>
      <c r="B673" s="38"/>
      <c r="C673" s="38"/>
      <c r="D673" s="8" t="s">
        <v>3</v>
      </c>
      <c r="E673" s="59">
        <v>1477</v>
      </c>
      <c r="F673" s="6"/>
      <c r="G673" s="55"/>
      <c r="H673" s="6"/>
      <c r="I673" s="55"/>
      <c r="J673" s="6"/>
      <c r="K673" s="55"/>
      <c r="L673" s="6"/>
      <c r="M673" s="55"/>
      <c r="N673" s="6"/>
      <c r="O673" s="55"/>
      <c r="P673" s="6"/>
      <c r="Q673" s="55"/>
      <c r="R673" s="6"/>
      <c r="S673" s="55"/>
      <c r="T673" s="6"/>
      <c r="U673" s="55"/>
      <c r="V673" s="6"/>
      <c r="W673" s="55"/>
      <c r="X673" s="6"/>
      <c r="Y673" s="55"/>
      <c r="Z673" s="6"/>
      <c r="AA673" s="55"/>
      <c r="AB673" s="6"/>
      <c r="AC673" s="55"/>
    </row>
    <row r="674" spans="1:29" s="57" customFormat="1" ht="15.6">
      <c r="A674" s="58" t="s">
        <v>557</v>
      </c>
      <c r="B674" s="38"/>
      <c r="C674" s="38"/>
      <c r="D674" s="8" t="s">
        <v>558</v>
      </c>
      <c r="E674" s="59">
        <v>1241.9364741626323</v>
      </c>
      <c r="F674" s="6"/>
      <c r="G674" s="55"/>
      <c r="H674" s="6"/>
      <c r="I674" s="55"/>
      <c r="J674" s="6"/>
      <c r="K674" s="55"/>
      <c r="L674" s="6"/>
      <c r="M674" s="55"/>
      <c r="N674" s="6"/>
      <c r="O674" s="55"/>
      <c r="P674" s="6"/>
      <c r="Q674" s="55"/>
      <c r="R674" s="6"/>
      <c r="S674" s="55"/>
      <c r="T674" s="6"/>
      <c r="U674" s="55"/>
      <c r="V674" s="6"/>
      <c r="W674" s="55"/>
      <c r="X674" s="6"/>
      <c r="Y674" s="55"/>
      <c r="Z674" s="6"/>
      <c r="AA674" s="55"/>
      <c r="AB674" s="6"/>
      <c r="AC674" s="55"/>
    </row>
    <row r="675" spans="1:29" s="57" customFormat="1" ht="15.6">
      <c r="A675" s="58" t="s">
        <v>416</v>
      </c>
      <c r="B675" s="38"/>
      <c r="C675" s="38">
        <v>2</v>
      </c>
      <c r="D675" s="8" t="s">
        <v>3</v>
      </c>
      <c r="E675" s="59">
        <v>1600</v>
      </c>
      <c r="F675" s="6"/>
      <c r="G675" s="55"/>
      <c r="H675" s="6"/>
      <c r="I675" s="55"/>
      <c r="J675" s="6"/>
      <c r="K675" s="55"/>
      <c r="L675" s="6"/>
      <c r="M675" s="55"/>
      <c r="N675" s="6"/>
      <c r="O675" s="55"/>
      <c r="P675" s="6"/>
      <c r="Q675" s="55"/>
      <c r="R675" s="6"/>
      <c r="S675" s="55"/>
      <c r="T675" s="6"/>
      <c r="U675" s="55"/>
      <c r="V675" s="6"/>
      <c r="W675" s="55"/>
      <c r="X675" s="6"/>
      <c r="Y675" s="55"/>
      <c r="Z675" s="6"/>
      <c r="AA675" s="55"/>
      <c r="AB675" s="6"/>
      <c r="AC675" s="55"/>
    </row>
    <row r="676" spans="1:29" s="57" customFormat="1" ht="15.6">
      <c r="A676" s="58" t="s">
        <v>816</v>
      </c>
      <c r="B676" s="38"/>
      <c r="C676" s="38"/>
      <c r="D676" s="8" t="s">
        <v>360</v>
      </c>
      <c r="E676" s="59">
        <v>1282.7626792855481</v>
      </c>
      <c r="F676" s="6"/>
      <c r="G676" s="55"/>
      <c r="H676" s="6"/>
      <c r="I676" s="55"/>
      <c r="J676" s="6"/>
      <c r="K676" s="55"/>
      <c r="L676" s="6"/>
      <c r="M676" s="55"/>
      <c r="N676" s="6"/>
      <c r="O676" s="55"/>
      <c r="P676" s="6"/>
      <c r="Q676" s="55"/>
      <c r="R676" s="6"/>
      <c r="S676" s="55"/>
      <c r="T676" s="6"/>
      <c r="U676" s="55"/>
      <c r="V676" s="6"/>
      <c r="W676" s="55"/>
      <c r="X676" s="6"/>
      <c r="Y676" s="55"/>
      <c r="Z676" s="6"/>
      <c r="AA676" s="55"/>
      <c r="AB676" s="6"/>
      <c r="AC676" s="55"/>
    </row>
    <row r="677" spans="1:29" s="57" customFormat="1" ht="15.6">
      <c r="A677" s="58" t="s">
        <v>199</v>
      </c>
      <c r="B677" s="38"/>
      <c r="C677" s="38">
        <v>1</v>
      </c>
      <c r="D677" s="8" t="s">
        <v>1</v>
      </c>
      <c r="E677" s="59">
        <v>1781.1053088886924</v>
      </c>
      <c r="F677" s="6"/>
      <c r="G677" s="55"/>
      <c r="H677" s="6"/>
      <c r="I677" s="55"/>
      <c r="J677" s="6"/>
      <c r="K677" s="55"/>
      <c r="L677" s="6"/>
      <c r="M677" s="55"/>
      <c r="N677" s="6"/>
      <c r="O677" s="55"/>
      <c r="P677" s="6"/>
      <c r="Q677" s="55"/>
      <c r="R677" s="6"/>
      <c r="S677" s="55"/>
      <c r="T677" s="6"/>
      <c r="U677" s="55"/>
      <c r="V677" s="6"/>
      <c r="W677" s="55"/>
      <c r="X677" s="6"/>
      <c r="Y677" s="55"/>
      <c r="Z677" s="6"/>
      <c r="AA677" s="55"/>
      <c r="AB677" s="6"/>
      <c r="AC677" s="55"/>
    </row>
    <row r="678" spans="1:29" s="57" customFormat="1" ht="15.6">
      <c r="A678" s="58" t="s">
        <v>312</v>
      </c>
      <c r="B678" s="38"/>
      <c r="C678" s="38">
        <v>3</v>
      </c>
      <c r="D678" s="8" t="s">
        <v>1</v>
      </c>
      <c r="E678" s="59">
        <v>1460</v>
      </c>
      <c r="F678" s="6"/>
      <c r="G678" s="55"/>
      <c r="H678" s="6"/>
      <c r="I678" s="55"/>
      <c r="J678" s="6"/>
      <c r="K678" s="55"/>
      <c r="L678" s="6"/>
      <c r="M678" s="55"/>
      <c r="N678" s="6"/>
      <c r="O678" s="55"/>
      <c r="P678" s="6"/>
      <c r="Q678" s="55"/>
      <c r="R678" s="6"/>
      <c r="S678" s="55"/>
      <c r="T678" s="6"/>
      <c r="U678" s="55"/>
      <c r="V678" s="6"/>
      <c r="W678" s="55"/>
      <c r="X678" s="6"/>
      <c r="Y678" s="55"/>
      <c r="Z678" s="6"/>
      <c r="AA678" s="55"/>
      <c r="AB678" s="6"/>
      <c r="AC678" s="55"/>
    </row>
    <row r="679" spans="1:29" s="57" customFormat="1" ht="15.6">
      <c r="A679" s="58" t="s">
        <v>1218</v>
      </c>
      <c r="B679" s="38"/>
      <c r="C679" s="38"/>
      <c r="D679" s="8" t="s">
        <v>780</v>
      </c>
      <c r="E679" s="59">
        <v>1264.6012276827262</v>
      </c>
      <c r="F679" s="6"/>
      <c r="G679" s="55"/>
      <c r="H679" s="6"/>
      <c r="I679" s="55"/>
      <c r="J679" s="6"/>
      <c r="K679" s="55"/>
      <c r="L679" s="6"/>
      <c r="M679" s="55"/>
      <c r="N679" s="6"/>
      <c r="O679" s="55"/>
      <c r="P679" s="6"/>
      <c r="Q679" s="55"/>
      <c r="R679" s="6"/>
      <c r="S679" s="55"/>
      <c r="T679" s="6"/>
      <c r="U679" s="55"/>
      <c r="V679" s="6"/>
      <c r="W679" s="55"/>
      <c r="X679" s="6"/>
      <c r="Y679" s="55"/>
      <c r="Z679" s="6"/>
      <c r="AA679" s="55"/>
      <c r="AB679" s="6"/>
      <c r="AC679" s="55"/>
    </row>
    <row r="680" spans="1:29" s="57" customFormat="1" ht="15.6">
      <c r="A680" s="58" t="s">
        <v>715</v>
      </c>
      <c r="B680" s="38" t="s">
        <v>194</v>
      </c>
      <c r="C680" s="38">
        <v>2</v>
      </c>
      <c r="D680" s="8" t="s">
        <v>1</v>
      </c>
      <c r="E680" s="59">
        <v>1539.7046836592165</v>
      </c>
      <c r="F680" s="6">
        <v>6</v>
      </c>
      <c r="G680" s="55">
        <f>((($F$2+2)*($F$2+4)*($F$2+2-2*F680))/(2*($F$2+2*F680)*($F$2+4*F680))+(($F$2+1)-F680+1))*$F$1</f>
        <v>67.637698898408814</v>
      </c>
      <c r="H680" s="6">
        <v>41</v>
      </c>
      <c r="I680" s="55">
        <f>((($H$2+2)*($H$2+4)*($H$2+2-2*H680))/(2*($H$2+2*H680)*($H$2+4*H680))+(($H$2+1)-H680+1))*$H$1</f>
        <v>55.996827914353688</v>
      </c>
      <c r="J680" s="6"/>
      <c r="K680" s="55"/>
      <c r="L680" s="6"/>
      <c r="M680" s="55"/>
      <c r="N680" s="6"/>
      <c r="O680" s="55"/>
      <c r="P680" s="6"/>
      <c r="Q680" s="55"/>
      <c r="R680" s="6"/>
      <c r="S680" s="55"/>
      <c r="T680" s="6"/>
      <c r="U680" s="55"/>
      <c r="V680" s="6"/>
      <c r="W680" s="55"/>
      <c r="X680" s="6"/>
      <c r="Y680" s="55"/>
      <c r="Z680" s="6"/>
      <c r="AA680" s="55"/>
      <c r="AB680" s="6"/>
      <c r="AC680" s="55"/>
    </row>
    <row r="681" spans="1:29" s="57" customFormat="1" ht="15.6">
      <c r="A681" s="58" t="s">
        <v>898</v>
      </c>
      <c r="B681" s="38"/>
      <c r="C681" s="38">
        <v>2</v>
      </c>
      <c r="D681" s="8" t="s">
        <v>1</v>
      </c>
      <c r="E681" s="59">
        <v>1600</v>
      </c>
      <c r="F681" s="6"/>
      <c r="G681" s="55"/>
      <c r="H681" s="6"/>
      <c r="I681" s="55"/>
      <c r="J681" s="6"/>
      <c r="K681" s="55"/>
      <c r="L681" s="6"/>
      <c r="M681" s="55"/>
      <c r="N681" s="6"/>
      <c r="O681" s="55"/>
      <c r="P681" s="6"/>
      <c r="Q681" s="55"/>
      <c r="R681" s="6"/>
      <c r="S681" s="55"/>
      <c r="T681" s="6"/>
      <c r="U681" s="55"/>
      <c r="V681" s="6"/>
      <c r="W681" s="55"/>
      <c r="X681" s="6"/>
      <c r="Y681" s="55"/>
      <c r="Z681" s="6"/>
      <c r="AA681" s="55"/>
      <c r="AB681" s="6"/>
      <c r="AC681" s="55"/>
    </row>
    <row r="682" spans="1:29" s="57" customFormat="1" ht="15.6">
      <c r="A682" s="58" t="s">
        <v>1014</v>
      </c>
      <c r="B682" s="38"/>
      <c r="C682" s="38"/>
      <c r="D682" s="8" t="s">
        <v>1</v>
      </c>
      <c r="E682" s="59">
        <v>1383.0817055563423</v>
      </c>
      <c r="F682" s="6"/>
      <c r="G682" s="55"/>
      <c r="H682" s="6"/>
      <c r="I682" s="55"/>
      <c r="J682" s="6"/>
      <c r="K682" s="55"/>
      <c r="L682" s="6"/>
      <c r="M682" s="55"/>
      <c r="N682" s="6"/>
      <c r="O682" s="55"/>
      <c r="P682" s="6"/>
      <c r="Q682" s="55"/>
      <c r="R682" s="6"/>
      <c r="S682" s="55"/>
      <c r="T682" s="6"/>
      <c r="U682" s="55"/>
      <c r="V682" s="6"/>
      <c r="W682" s="55"/>
      <c r="X682" s="6"/>
      <c r="Y682" s="55"/>
      <c r="Z682" s="6"/>
      <c r="AA682" s="55"/>
      <c r="AB682" s="6"/>
      <c r="AC682" s="55"/>
    </row>
    <row r="683" spans="1:29" s="57" customFormat="1" ht="15.6">
      <c r="A683" s="58" t="s">
        <v>819</v>
      </c>
      <c r="B683" s="38"/>
      <c r="C683" s="38"/>
      <c r="D683" s="8" t="s">
        <v>360</v>
      </c>
      <c r="E683" s="59">
        <v>1200</v>
      </c>
      <c r="F683" s="6"/>
      <c r="G683" s="55"/>
      <c r="H683" s="6"/>
      <c r="I683" s="55"/>
      <c r="J683" s="6"/>
      <c r="K683" s="55"/>
      <c r="L683" s="6"/>
      <c r="M683" s="55"/>
      <c r="N683" s="6"/>
      <c r="O683" s="55"/>
      <c r="P683" s="6"/>
      <c r="Q683" s="55"/>
      <c r="R683" s="6"/>
      <c r="S683" s="55"/>
      <c r="T683" s="6"/>
      <c r="U683" s="55"/>
      <c r="V683" s="6"/>
      <c r="W683" s="55"/>
      <c r="X683" s="6"/>
      <c r="Y683" s="55"/>
      <c r="Z683" s="6"/>
      <c r="AA683" s="55"/>
      <c r="AB683" s="6"/>
      <c r="AC683" s="55"/>
    </row>
    <row r="684" spans="1:29" s="57" customFormat="1" ht="15.6">
      <c r="A684" s="58" t="s">
        <v>817</v>
      </c>
      <c r="B684" s="38"/>
      <c r="C684" s="38"/>
      <c r="D684" s="8" t="s">
        <v>360</v>
      </c>
      <c r="E684" s="59">
        <v>1200</v>
      </c>
      <c r="F684" s="6"/>
      <c r="G684" s="55"/>
      <c r="H684" s="6"/>
      <c r="I684" s="55"/>
      <c r="J684" s="6"/>
      <c r="K684" s="55"/>
      <c r="L684" s="6"/>
      <c r="M684" s="55"/>
      <c r="N684" s="6"/>
      <c r="O684" s="55"/>
      <c r="P684" s="6"/>
      <c r="Q684" s="55"/>
      <c r="R684" s="6"/>
      <c r="S684" s="55"/>
      <c r="T684" s="6"/>
      <c r="U684" s="55"/>
      <c r="V684" s="6"/>
      <c r="W684" s="55"/>
      <c r="X684" s="6"/>
      <c r="Y684" s="55"/>
      <c r="Z684" s="6"/>
      <c r="AA684" s="55"/>
      <c r="AB684" s="6"/>
      <c r="AC684" s="55"/>
    </row>
    <row r="685" spans="1:29" s="57" customFormat="1" ht="15.6">
      <c r="A685" s="58" t="s">
        <v>197</v>
      </c>
      <c r="B685" s="38"/>
      <c r="C685" s="38" t="s">
        <v>35</v>
      </c>
      <c r="D685" s="8" t="s">
        <v>1</v>
      </c>
      <c r="E685" s="59">
        <v>1838.0900232280646</v>
      </c>
      <c r="F685" s="6"/>
      <c r="G685" s="55"/>
      <c r="H685" s="6"/>
      <c r="I685" s="55"/>
      <c r="J685" s="6"/>
      <c r="K685" s="55"/>
      <c r="L685" s="6"/>
      <c r="M685" s="55"/>
      <c r="N685" s="6"/>
      <c r="O685" s="55"/>
      <c r="P685" s="6"/>
      <c r="Q685" s="55"/>
      <c r="R685" s="6"/>
      <c r="S685" s="55"/>
      <c r="T685" s="6"/>
      <c r="U685" s="55"/>
      <c r="V685" s="6"/>
      <c r="W685" s="55"/>
      <c r="X685" s="6"/>
      <c r="Y685" s="55"/>
      <c r="Z685" s="6"/>
      <c r="AA685" s="55"/>
      <c r="AB685" s="6"/>
      <c r="AC685" s="55"/>
    </row>
    <row r="686" spans="1:29" s="57" customFormat="1" ht="15.6">
      <c r="A686" s="58" t="s">
        <v>787</v>
      </c>
      <c r="B686" s="38"/>
      <c r="C686" s="38"/>
      <c r="D686" s="8" t="s">
        <v>1</v>
      </c>
      <c r="E686" s="59">
        <v>1575.1233173025435</v>
      </c>
      <c r="F686" s="6"/>
      <c r="G686" s="55"/>
      <c r="H686" s="6"/>
      <c r="I686" s="55"/>
      <c r="J686" s="6"/>
      <c r="K686" s="55"/>
      <c r="L686" s="6"/>
      <c r="M686" s="55"/>
      <c r="N686" s="6"/>
      <c r="O686" s="55"/>
      <c r="P686" s="6"/>
      <c r="Q686" s="55"/>
      <c r="R686" s="6"/>
      <c r="S686" s="55"/>
      <c r="T686" s="6"/>
      <c r="U686" s="55"/>
      <c r="V686" s="6"/>
      <c r="W686" s="55"/>
      <c r="X686" s="6"/>
      <c r="Y686" s="55"/>
      <c r="Z686" s="6"/>
      <c r="AA686" s="55"/>
      <c r="AB686" s="6"/>
      <c r="AC686" s="55"/>
    </row>
    <row r="687" spans="1:29" s="57" customFormat="1" ht="15.6">
      <c r="A687" s="58" t="s">
        <v>158</v>
      </c>
      <c r="B687" s="38" t="s">
        <v>194</v>
      </c>
      <c r="C687" s="38" t="s">
        <v>35</v>
      </c>
      <c r="D687" s="8" t="s">
        <v>1</v>
      </c>
      <c r="E687" s="59">
        <v>1652</v>
      </c>
      <c r="F687" s="6"/>
      <c r="G687" s="55"/>
      <c r="H687" s="6"/>
      <c r="I687" s="55"/>
      <c r="J687" s="6"/>
      <c r="K687" s="55"/>
      <c r="L687" s="6"/>
      <c r="M687" s="55"/>
      <c r="N687" s="6"/>
      <c r="O687" s="55"/>
      <c r="P687" s="6"/>
      <c r="Q687" s="55"/>
      <c r="R687" s="6"/>
      <c r="S687" s="55"/>
      <c r="T687" s="6"/>
      <c r="U687" s="55"/>
      <c r="V687" s="6"/>
      <c r="W687" s="55"/>
      <c r="X687" s="6"/>
      <c r="Y687" s="55"/>
      <c r="Z687" s="6"/>
      <c r="AA687" s="55"/>
      <c r="AB687" s="6"/>
      <c r="AC687" s="55"/>
    </row>
    <row r="688" spans="1:29" s="57" customFormat="1" ht="15.6">
      <c r="A688" s="58" t="s">
        <v>339</v>
      </c>
      <c r="B688" s="38"/>
      <c r="C688" s="38" t="s">
        <v>35</v>
      </c>
      <c r="D688" s="8" t="s">
        <v>1</v>
      </c>
      <c r="E688" s="59">
        <v>1900</v>
      </c>
      <c r="F688" s="6"/>
      <c r="G688" s="55"/>
      <c r="H688" s="6"/>
      <c r="I688" s="55"/>
      <c r="J688" s="6"/>
      <c r="K688" s="55"/>
      <c r="L688" s="6"/>
      <c r="M688" s="55"/>
      <c r="N688" s="6"/>
      <c r="O688" s="55"/>
      <c r="P688" s="6"/>
      <c r="Q688" s="55"/>
      <c r="R688" s="6"/>
      <c r="S688" s="55"/>
      <c r="T688" s="6"/>
      <c r="U688" s="55"/>
      <c r="V688" s="6"/>
      <c r="W688" s="55"/>
      <c r="X688" s="6"/>
      <c r="Y688" s="55"/>
      <c r="Z688" s="6"/>
      <c r="AA688" s="55"/>
      <c r="AB688" s="6"/>
      <c r="AC688" s="55"/>
    </row>
    <row r="689" spans="1:29" s="57" customFormat="1" ht="15.6">
      <c r="A689" s="58" t="s">
        <v>112</v>
      </c>
      <c r="B689" s="38"/>
      <c r="C689" s="38">
        <v>1</v>
      </c>
      <c r="D689" s="8" t="s">
        <v>34</v>
      </c>
      <c r="E689" s="59">
        <v>1453.7846350681693</v>
      </c>
      <c r="F689" s="6"/>
      <c r="G689" s="55"/>
      <c r="H689" s="6"/>
      <c r="I689" s="55"/>
      <c r="J689" s="6"/>
      <c r="K689" s="55"/>
      <c r="L689" s="6"/>
      <c r="M689" s="55"/>
      <c r="N689" s="6"/>
      <c r="O689" s="55"/>
      <c r="P689" s="6"/>
      <c r="Q689" s="55"/>
      <c r="R689" s="6"/>
      <c r="S689" s="55"/>
      <c r="T689" s="6"/>
      <c r="U689" s="55"/>
      <c r="V689" s="6"/>
      <c r="W689" s="55"/>
      <c r="X689" s="6"/>
      <c r="Y689" s="55"/>
      <c r="Z689" s="6"/>
      <c r="AA689" s="55"/>
      <c r="AB689" s="6"/>
      <c r="AC689" s="55"/>
    </row>
    <row r="690" spans="1:29" s="57" customFormat="1" ht="15.6">
      <c r="A690" s="124" t="s">
        <v>116</v>
      </c>
      <c r="B690" s="38" t="s">
        <v>105</v>
      </c>
      <c r="C690" s="38">
        <v>3</v>
      </c>
      <c r="D690" s="8" t="s">
        <v>1</v>
      </c>
      <c r="E690" s="59">
        <v>1691.7759252671208</v>
      </c>
      <c r="F690" s="6"/>
      <c r="G690" s="55"/>
      <c r="H690" s="6">
        <v>20</v>
      </c>
      <c r="I690" s="55">
        <f>((($H$2+2)*($H$2+4)*($H$2+2-2*H690))/(2*($H$2+2*H690)*($H$2+4*H690))+(($H$2+1)-H690+1))*$H$1</f>
        <v>73.049693569198965</v>
      </c>
      <c r="J690" s="6"/>
      <c r="K690" s="55"/>
      <c r="L690" s="6"/>
      <c r="M690" s="55"/>
      <c r="N690" s="6"/>
      <c r="O690" s="55"/>
      <c r="P690" s="6"/>
      <c r="Q690" s="55"/>
      <c r="R690" s="6"/>
      <c r="S690" s="55"/>
      <c r="T690" s="6"/>
      <c r="U690" s="55"/>
      <c r="V690" s="6"/>
      <c r="W690" s="55"/>
      <c r="X690" s="6"/>
      <c r="Y690" s="55"/>
      <c r="Z690" s="6"/>
      <c r="AA690" s="55"/>
      <c r="AB690" s="6"/>
      <c r="AC690" s="55"/>
    </row>
    <row r="691" spans="1:29" s="57" customFormat="1" ht="15.6">
      <c r="A691" s="58" t="s">
        <v>949</v>
      </c>
      <c r="B691" s="38"/>
      <c r="C691" s="38"/>
      <c r="D691" s="8" t="s">
        <v>1</v>
      </c>
      <c r="E691" s="59">
        <v>1368.671872822737</v>
      </c>
      <c r="F691" s="6"/>
      <c r="G691" s="55"/>
      <c r="H691" s="6"/>
      <c r="I691" s="55"/>
      <c r="J691" s="6"/>
      <c r="K691" s="55"/>
      <c r="L691" s="6"/>
      <c r="M691" s="55"/>
      <c r="N691" s="6"/>
      <c r="O691" s="55"/>
      <c r="P691" s="6"/>
      <c r="Q691" s="55"/>
      <c r="R691" s="6"/>
      <c r="S691" s="55"/>
      <c r="T691" s="6"/>
      <c r="U691" s="55"/>
      <c r="V691" s="6"/>
      <c r="W691" s="55"/>
      <c r="X691" s="6"/>
      <c r="Y691" s="55"/>
      <c r="Z691" s="6"/>
      <c r="AA691" s="55"/>
      <c r="AB691" s="6"/>
      <c r="AC691" s="55"/>
    </row>
    <row r="692" spans="1:29" s="57" customFormat="1" ht="15.6">
      <c r="A692" s="58" t="s">
        <v>607</v>
      </c>
      <c r="B692" s="38"/>
      <c r="C692" s="38"/>
      <c r="D692" s="8" t="s">
        <v>15</v>
      </c>
      <c r="E692" s="59">
        <v>1189.5820628676106</v>
      </c>
      <c r="F692" s="6"/>
      <c r="G692" s="55"/>
      <c r="H692" s="6"/>
      <c r="I692" s="55"/>
      <c r="J692" s="6"/>
      <c r="K692" s="55"/>
      <c r="L692" s="6"/>
      <c r="M692" s="55"/>
      <c r="N692" s="6"/>
      <c r="O692" s="55"/>
      <c r="P692" s="6"/>
      <c r="Q692" s="55"/>
      <c r="R692" s="6"/>
      <c r="S692" s="55"/>
      <c r="T692" s="6"/>
      <c r="U692" s="55"/>
      <c r="V692" s="6"/>
      <c r="W692" s="55"/>
      <c r="X692" s="6"/>
      <c r="Y692" s="55"/>
      <c r="Z692" s="6"/>
      <c r="AA692" s="55"/>
      <c r="AB692" s="6"/>
      <c r="AC692" s="55"/>
    </row>
    <row r="693" spans="1:29" s="57" customFormat="1" ht="15.6">
      <c r="A693" s="58" t="s">
        <v>818</v>
      </c>
      <c r="B693" s="38"/>
      <c r="C693" s="38"/>
      <c r="D693" s="8" t="s">
        <v>360</v>
      </c>
      <c r="E693" s="59">
        <v>1200</v>
      </c>
      <c r="F693" s="6"/>
      <c r="G693" s="55"/>
      <c r="H693" s="6"/>
      <c r="I693" s="55"/>
      <c r="J693" s="6"/>
      <c r="K693" s="55"/>
      <c r="L693" s="6"/>
      <c r="M693" s="55"/>
      <c r="N693" s="6"/>
      <c r="O693" s="55"/>
      <c r="P693" s="6"/>
      <c r="Q693" s="55"/>
      <c r="R693" s="6"/>
      <c r="S693" s="55"/>
      <c r="T693" s="6"/>
      <c r="U693" s="55"/>
      <c r="V693" s="6"/>
      <c r="W693" s="55"/>
      <c r="X693" s="6"/>
      <c r="Y693" s="55"/>
      <c r="Z693" s="6"/>
      <c r="AA693" s="55"/>
      <c r="AB693" s="6"/>
      <c r="AC693" s="55"/>
    </row>
    <row r="694" spans="1:29" s="57" customFormat="1" ht="15.6">
      <c r="A694" s="72" t="s">
        <v>913</v>
      </c>
      <c r="B694" s="38" t="s">
        <v>194</v>
      </c>
      <c r="C694" s="52"/>
      <c r="D694" s="38" t="s">
        <v>1</v>
      </c>
      <c r="E694" s="59">
        <v>0</v>
      </c>
      <c r="F694" s="6"/>
      <c r="G694" s="55"/>
      <c r="H694" s="6"/>
      <c r="I694" s="56"/>
      <c r="J694" s="6"/>
      <c r="K694" s="56"/>
      <c r="L694" s="6"/>
      <c r="M694" s="56"/>
      <c r="N694" s="6"/>
      <c r="O694" s="56"/>
      <c r="P694" s="6"/>
      <c r="Q694" s="55"/>
      <c r="R694" s="6"/>
      <c r="S694" s="56"/>
      <c r="T694" s="6"/>
      <c r="U694" s="56"/>
      <c r="V694" s="6"/>
      <c r="W694" s="55"/>
      <c r="X694" s="6"/>
      <c r="Y694" s="56"/>
      <c r="Z694" s="6"/>
      <c r="AA694" s="56"/>
      <c r="AB694" s="6"/>
      <c r="AC694" s="56"/>
    </row>
    <row r="695" spans="1:29" s="57" customFormat="1" ht="15.6">
      <c r="A695" s="58" t="s">
        <v>1088</v>
      </c>
      <c r="B695" s="38"/>
      <c r="C695" s="38"/>
      <c r="D695" s="8" t="s">
        <v>780</v>
      </c>
      <c r="E695" s="59">
        <v>1273.5204078597203</v>
      </c>
      <c r="F695" s="6"/>
      <c r="G695" s="55"/>
      <c r="H695" s="6"/>
      <c r="I695" s="55"/>
      <c r="J695" s="6"/>
      <c r="K695" s="55"/>
      <c r="L695" s="6"/>
      <c r="M695" s="55"/>
      <c r="N695" s="6"/>
      <c r="O695" s="55"/>
      <c r="P695" s="6"/>
      <c r="Q695" s="55"/>
      <c r="R695" s="6"/>
      <c r="S695" s="55"/>
      <c r="T695" s="6"/>
      <c r="U695" s="55"/>
      <c r="V695" s="6"/>
      <c r="W695" s="55"/>
      <c r="X695" s="6"/>
      <c r="Y695" s="55"/>
      <c r="Z695" s="6"/>
      <c r="AA695" s="55"/>
      <c r="AB695" s="6"/>
      <c r="AC695" s="55"/>
    </row>
    <row r="696" spans="1:29" s="57" customFormat="1" ht="15.6">
      <c r="A696" s="58" t="s">
        <v>480</v>
      </c>
      <c r="B696" s="38"/>
      <c r="C696" s="38">
        <v>4</v>
      </c>
      <c r="D696" s="8" t="s">
        <v>34</v>
      </c>
      <c r="E696" s="59">
        <v>1352.8867798448366</v>
      </c>
      <c r="F696" s="6"/>
      <c r="G696" s="55"/>
      <c r="H696" s="6"/>
      <c r="I696" s="55"/>
      <c r="J696" s="6"/>
      <c r="K696" s="55"/>
      <c r="L696" s="6"/>
      <c r="M696" s="55"/>
      <c r="N696" s="6"/>
      <c r="O696" s="55"/>
      <c r="P696" s="6"/>
      <c r="Q696" s="55"/>
      <c r="R696" s="6"/>
      <c r="S696" s="55"/>
      <c r="T696" s="6"/>
      <c r="U696" s="55"/>
      <c r="V696" s="6"/>
      <c r="W696" s="55"/>
      <c r="X696" s="6"/>
      <c r="Y696" s="55"/>
      <c r="Z696" s="6"/>
      <c r="AA696" s="55"/>
      <c r="AB696" s="6"/>
      <c r="AC696" s="55"/>
    </row>
    <row r="697" spans="1:29" s="57" customFormat="1" ht="15.6">
      <c r="A697" s="58" t="s">
        <v>1108</v>
      </c>
      <c r="B697" s="71"/>
      <c r="C697" s="52"/>
      <c r="D697" s="38" t="s">
        <v>1</v>
      </c>
      <c r="E697" s="59">
        <v>1385.9929983287736</v>
      </c>
      <c r="F697" s="6"/>
      <c r="G697" s="55"/>
      <c r="H697" s="6">
        <v>125</v>
      </c>
      <c r="I697" s="55">
        <f>((($H$2+2)*($H$2+4)*($H$2+2-2*H697))/(2*($H$2+2*H697)*($H$2+4*H697))+(($H$2+1)-H697+1))*$H$1</f>
        <v>13.894255130532926</v>
      </c>
      <c r="J697" s="6"/>
      <c r="K697" s="55"/>
      <c r="L697" s="6"/>
      <c r="M697" s="55"/>
      <c r="N697" s="6"/>
      <c r="O697" s="55"/>
      <c r="P697" s="6"/>
      <c r="Q697" s="55"/>
      <c r="R697" s="6"/>
      <c r="S697" s="55"/>
      <c r="T697" s="6"/>
      <c r="U697" s="56"/>
      <c r="V697" s="6"/>
      <c r="W697" s="56"/>
      <c r="X697" s="6"/>
      <c r="Y697" s="56"/>
      <c r="Z697" s="6"/>
      <c r="AA697" s="56"/>
      <c r="AB697" s="6"/>
      <c r="AC697" s="56"/>
    </row>
    <row r="698" spans="1:29" s="57" customFormat="1" ht="15.6">
      <c r="A698" s="58" t="s">
        <v>299</v>
      </c>
      <c r="B698" s="38" t="s">
        <v>105</v>
      </c>
      <c r="C698" s="38" t="s">
        <v>36</v>
      </c>
      <c r="D698" s="8" t="s">
        <v>558</v>
      </c>
      <c r="E698" s="59">
        <v>1815.0875255386577</v>
      </c>
      <c r="F698" s="6"/>
      <c r="G698" s="55"/>
      <c r="H698" s="6"/>
      <c r="I698" s="55"/>
      <c r="J698" s="6"/>
      <c r="K698" s="55"/>
      <c r="L698" s="6"/>
      <c r="M698" s="55"/>
      <c r="N698" s="6"/>
      <c r="O698" s="55"/>
      <c r="P698" s="6"/>
      <c r="Q698" s="55"/>
      <c r="R698" s="6"/>
      <c r="S698" s="55"/>
      <c r="T698" s="6"/>
      <c r="U698" s="55"/>
      <c r="V698" s="6"/>
      <c r="W698" s="55"/>
      <c r="X698" s="6"/>
      <c r="Y698" s="55"/>
      <c r="Z698" s="6"/>
      <c r="AA698" s="55"/>
      <c r="AB698" s="6"/>
      <c r="AC698" s="55"/>
    </row>
    <row r="699" spans="1:29" s="57" customFormat="1" ht="15.6">
      <c r="A699" s="58" t="s">
        <v>470</v>
      </c>
      <c r="B699" s="38"/>
      <c r="C699" s="38"/>
      <c r="D699" s="8" t="s">
        <v>360</v>
      </c>
      <c r="E699" s="59">
        <v>1300.66626232354</v>
      </c>
      <c r="F699" s="6"/>
      <c r="G699" s="55"/>
      <c r="H699" s="6"/>
      <c r="I699" s="55"/>
      <c r="J699" s="6"/>
      <c r="K699" s="55"/>
      <c r="L699" s="6"/>
      <c r="M699" s="55"/>
      <c r="N699" s="6"/>
      <c r="O699" s="55"/>
      <c r="P699" s="6"/>
      <c r="Q699" s="55"/>
      <c r="R699" s="6"/>
      <c r="S699" s="55"/>
      <c r="T699" s="6"/>
      <c r="U699" s="55"/>
      <c r="V699" s="6"/>
      <c r="W699" s="55"/>
      <c r="X699" s="6"/>
      <c r="Y699" s="55"/>
      <c r="Z699" s="6"/>
      <c r="AA699" s="55"/>
      <c r="AB699" s="6"/>
      <c r="AC699" s="55"/>
    </row>
    <row r="700" spans="1:29" s="57" customFormat="1" ht="15.6">
      <c r="A700" s="58" t="s">
        <v>54</v>
      </c>
      <c r="B700" s="38"/>
      <c r="C700" s="38">
        <v>2</v>
      </c>
      <c r="D700" s="8" t="s">
        <v>26</v>
      </c>
      <c r="E700" s="59">
        <v>1600</v>
      </c>
      <c r="F700" s="6"/>
      <c r="G700" s="55"/>
      <c r="H700" s="6"/>
      <c r="I700" s="55"/>
      <c r="J700" s="6"/>
      <c r="K700" s="55"/>
      <c r="L700" s="6"/>
      <c r="M700" s="55"/>
      <c r="N700" s="6"/>
      <c r="O700" s="55"/>
      <c r="P700" s="6"/>
      <c r="Q700" s="55"/>
      <c r="R700" s="6"/>
      <c r="S700" s="55"/>
      <c r="T700" s="6"/>
      <c r="U700" s="55"/>
      <c r="V700" s="6"/>
      <c r="W700" s="55"/>
      <c r="X700" s="6"/>
      <c r="Y700" s="55"/>
      <c r="Z700" s="6"/>
      <c r="AA700" s="55"/>
      <c r="AB700" s="6"/>
      <c r="AC700" s="55"/>
    </row>
    <row r="701" spans="1:29" s="57" customFormat="1" ht="15.6">
      <c r="A701" s="58" t="s">
        <v>1015</v>
      </c>
      <c r="B701" s="38"/>
      <c r="C701" s="38"/>
      <c r="D701" s="8" t="s">
        <v>1</v>
      </c>
      <c r="E701" s="59">
        <v>1451.474241700934</v>
      </c>
      <c r="F701" s="6"/>
      <c r="G701" s="55"/>
      <c r="H701" s="6"/>
      <c r="I701" s="55"/>
      <c r="J701" s="6"/>
      <c r="K701" s="55"/>
      <c r="L701" s="6"/>
      <c r="M701" s="55"/>
      <c r="N701" s="6"/>
      <c r="O701" s="55"/>
      <c r="P701" s="6"/>
      <c r="Q701" s="55"/>
      <c r="R701" s="6"/>
      <c r="S701" s="55"/>
      <c r="T701" s="6"/>
      <c r="U701" s="55"/>
      <c r="V701" s="6"/>
      <c r="W701" s="55"/>
      <c r="X701" s="6"/>
      <c r="Y701" s="55"/>
      <c r="Z701" s="6"/>
      <c r="AA701" s="55"/>
      <c r="AB701" s="6"/>
      <c r="AC701" s="55"/>
    </row>
    <row r="702" spans="1:29" s="57" customFormat="1" ht="15.6">
      <c r="A702" s="58" t="s">
        <v>1229</v>
      </c>
      <c r="B702" s="38"/>
      <c r="C702" s="38"/>
      <c r="D702" s="8" t="s">
        <v>1</v>
      </c>
      <c r="E702" s="59">
        <v>1356</v>
      </c>
      <c r="F702" s="6"/>
      <c r="G702" s="55"/>
      <c r="H702" s="6"/>
      <c r="I702" s="55"/>
      <c r="J702" s="6"/>
      <c r="K702" s="55"/>
      <c r="L702" s="6"/>
      <c r="M702" s="55"/>
      <c r="N702" s="6"/>
      <c r="O702" s="55"/>
      <c r="P702" s="6"/>
      <c r="Q702" s="55"/>
      <c r="R702" s="6"/>
      <c r="S702" s="55"/>
      <c r="T702" s="6"/>
      <c r="U702" s="55"/>
      <c r="V702" s="6"/>
      <c r="W702" s="55"/>
      <c r="X702" s="6"/>
      <c r="Y702" s="55"/>
      <c r="Z702" s="6"/>
      <c r="AA702" s="55"/>
      <c r="AB702" s="6"/>
      <c r="AC702" s="55"/>
    </row>
    <row r="703" spans="1:29" s="57" customFormat="1" ht="15.6">
      <c r="A703" s="58" t="s">
        <v>615</v>
      </c>
      <c r="B703" s="38"/>
      <c r="C703" s="38"/>
      <c r="D703" s="8" t="s">
        <v>3</v>
      </c>
      <c r="E703" s="59">
        <v>1341</v>
      </c>
      <c r="F703" s="6"/>
      <c r="G703" s="55"/>
      <c r="H703" s="6"/>
      <c r="I703" s="55"/>
      <c r="J703" s="6"/>
      <c r="K703" s="55"/>
      <c r="L703" s="6"/>
      <c r="M703" s="55"/>
      <c r="N703" s="6"/>
      <c r="O703" s="55"/>
      <c r="P703" s="6"/>
      <c r="Q703" s="55"/>
      <c r="R703" s="6"/>
      <c r="S703" s="55"/>
      <c r="T703" s="6"/>
      <c r="U703" s="55"/>
      <c r="V703" s="6"/>
      <c r="W703" s="55"/>
      <c r="X703" s="6"/>
      <c r="Y703" s="55"/>
      <c r="Z703" s="6"/>
      <c r="AA703" s="55"/>
      <c r="AB703" s="6"/>
      <c r="AC703" s="55"/>
    </row>
    <row r="704" spans="1:29" s="57" customFormat="1" ht="15.6">
      <c r="A704" s="58" t="s">
        <v>977</v>
      </c>
      <c r="B704" s="38"/>
      <c r="C704" s="38"/>
      <c r="D704" s="8" t="s">
        <v>558</v>
      </c>
      <c r="E704" s="59">
        <v>1195</v>
      </c>
      <c r="F704" s="6"/>
      <c r="G704" s="55"/>
      <c r="H704" s="6"/>
      <c r="I704" s="55"/>
      <c r="J704" s="6"/>
      <c r="K704" s="55"/>
      <c r="L704" s="6"/>
      <c r="M704" s="55"/>
      <c r="N704" s="6"/>
      <c r="O704" s="55"/>
      <c r="P704" s="6"/>
      <c r="Q704" s="55"/>
      <c r="R704" s="6"/>
      <c r="S704" s="55"/>
      <c r="T704" s="6"/>
      <c r="U704" s="55"/>
      <c r="V704" s="6"/>
      <c r="W704" s="55"/>
      <c r="X704" s="6"/>
      <c r="Y704" s="55"/>
      <c r="Z704" s="6"/>
      <c r="AA704" s="55"/>
      <c r="AB704" s="6"/>
      <c r="AC704" s="55"/>
    </row>
    <row r="705" spans="1:29" s="57" customFormat="1" ht="15.6">
      <c r="A705" s="58" t="s">
        <v>856</v>
      </c>
      <c r="B705" s="38"/>
      <c r="C705" s="38"/>
      <c r="D705" s="8" t="s">
        <v>26</v>
      </c>
      <c r="E705" s="59">
        <v>1257.9011945192465</v>
      </c>
      <c r="F705" s="6"/>
      <c r="G705" s="55"/>
      <c r="H705" s="6"/>
      <c r="I705" s="55"/>
      <c r="J705" s="6"/>
      <c r="K705" s="55"/>
      <c r="L705" s="6"/>
      <c r="M705" s="55"/>
      <c r="N705" s="6"/>
      <c r="O705" s="55"/>
      <c r="P705" s="6"/>
      <c r="Q705" s="55"/>
      <c r="R705" s="6"/>
      <c r="S705" s="55"/>
      <c r="T705" s="6"/>
      <c r="U705" s="55"/>
      <c r="V705" s="6"/>
      <c r="W705" s="55"/>
      <c r="X705" s="6"/>
      <c r="Y705" s="55"/>
      <c r="Z705" s="6"/>
      <c r="AA705" s="55"/>
      <c r="AB705" s="6"/>
      <c r="AC705" s="55"/>
    </row>
    <row r="706" spans="1:29" s="57" customFormat="1" ht="15.6">
      <c r="A706" s="58" t="s">
        <v>102</v>
      </c>
      <c r="B706" s="38"/>
      <c r="C706" s="38">
        <v>1</v>
      </c>
      <c r="D706" s="8" t="s">
        <v>34</v>
      </c>
      <c r="E706" s="59">
        <v>1787</v>
      </c>
      <c r="F706" s="6"/>
      <c r="G706" s="55"/>
      <c r="H706" s="6"/>
      <c r="I706" s="55"/>
      <c r="J706" s="6"/>
      <c r="K706" s="55"/>
      <c r="L706" s="6"/>
      <c r="M706" s="55"/>
      <c r="N706" s="6"/>
      <c r="O706" s="55"/>
      <c r="P706" s="6"/>
      <c r="Q706" s="55"/>
      <c r="R706" s="6"/>
      <c r="S706" s="55"/>
      <c r="T706" s="6"/>
      <c r="U706" s="55"/>
      <c r="V706" s="6"/>
      <c r="W706" s="55"/>
      <c r="X706" s="6"/>
      <c r="Y706" s="55"/>
      <c r="Z706" s="6"/>
      <c r="AA706" s="55"/>
      <c r="AB706" s="6"/>
      <c r="AC706" s="55"/>
    </row>
    <row r="707" spans="1:29" s="57" customFormat="1" ht="15.6">
      <c r="A707" s="58" t="s">
        <v>668</v>
      </c>
      <c r="B707" s="38"/>
      <c r="C707" s="38"/>
      <c r="D707" s="8" t="s">
        <v>1</v>
      </c>
      <c r="E707" s="59">
        <v>1575.3316133396027</v>
      </c>
      <c r="F707" s="6"/>
      <c r="G707" s="55"/>
      <c r="H707" s="6"/>
      <c r="I707" s="55"/>
      <c r="J707" s="6"/>
      <c r="K707" s="55"/>
      <c r="L707" s="6"/>
      <c r="M707" s="55"/>
      <c r="N707" s="6"/>
      <c r="O707" s="55"/>
      <c r="P707" s="6"/>
      <c r="Q707" s="55"/>
      <c r="R707" s="6"/>
      <c r="S707" s="55"/>
      <c r="T707" s="6"/>
      <c r="U707" s="55"/>
      <c r="V707" s="6"/>
      <c r="W707" s="55"/>
      <c r="X707" s="6"/>
      <c r="Y707" s="55"/>
      <c r="Z707" s="6"/>
      <c r="AA707" s="55"/>
      <c r="AB707" s="6"/>
      <c r="AC707" s="55"/>
    </row>
    <row r="708" spans="1:29" s="57" customFormat="1" ht="15.6">
      <c r="A708" s="58" t="s">
        <v>427</v>
      </c>
      <c r="B708" s="38"/>
      <c r="C708" s="38">
        <v>4</v>
      </c>
      <c r="D708" s="8" t="s">
        <v>33</v>
      </c>
      <c r="E708" s="59">
        <v>1200</v>
      </c>
      <c r="F708" s="6"/>
      <c r="G708" s="55"/>
      <c r="H708" s="6"/>
      <c r="I708" s="55"/>
      <c r="J708" s="6"/>
      <c r="K708" s="55"/>
      <c r="L708" s="6"/>
      <c r="M708" s="55"/>
      <c r="N708" s="6"/>
      <c r="O708" s="55"/>
      <c r="P708" s="6"/>
      <c r="Q708" s="55"/>
      <c r="R708" s="6"/>
      <c r="S708" s="55"/>
      <c r="T708" s="6"/>
      <c r="U708" s="55"/>
      <c r="V708" s="6"/>
      <c r="W708" s="55"/>
      <c r="X708" s="6"/>
      <c r="Y708" s="55"/>
      <c r="Z708" s="6"/>
      <c r="AA708" s="55"/>
      <c r="AB708" s="6"/>
      <c r="AC708" s="55"/>
    </row>
    <row r="709" spans="1:29" s="57" customFormat="1" ht="15.6">
      <c r="A709" s="58" t="s">
        <v>450</v>
      </c>
      <c r="B709" s="38" t="s">
        <v>105</v>
      </c>
      <c r="C709" s="38" t="s">
        <v>105</v>
      </c>
      <c r="D709" s="8" t="s">
        <v>1</v>
      </c>
      <c r="E709" s="59">
        <v>1900</v>
      </c>
      <c r="F709" s="6"/>
      <c r="G709" s="55"/>
      <c r="H709" s="6"/>
      <c r="I709" s="55"/>
      <c r="J709" s="6"/>
      <c r="K709" s="55"/>
      <c r="L709" s="6"/>
      <c r="M709" s="55"/>
      <c r="N709" s="6"/>
      <c r="O709" s="55"/>
      <c r="P709" s="6"/>
      <c r="Q709" s="55"/>
      <c r="R709" s="6"/>
      <c r="S709" s="55"/>
      <c r="T709" s="6"/>
      <c r="U709" s="55"/>
      <c r="V709" s="6"/>
      <c r="W709" s="55"/>
      <c r="X709" s="6"/>
      <c r="Y709" s="55"/>
      <c r="Z709" s="6"/>
      <c r="AA709" s="55"/>
      <c r="AB709" s="6"/>
      <c r="AC709" s="55"/>
    </row>
    <row r="710" spans="1:29" s="57" customFormat="1" ht="15.6">
      <c r="A710" s="58" t="s">
        <v>753</v>
      </c>
      <c r="B710" s="71"/>
      <c r="C710" s="52"/>
      <c r="D710" s="38" t="s">
        <v>1</v>
      </c>
      <c r="E710" s="59">
        <v>1425.702144774307</v>
      </c>
      <c r="F710" s="6"/>
      <c r="G710" s="55"/>
      <c r="H710" s="6"/>
      <c r="I710" s="55"/>
      <c r="J710" s="6"/>
      <c r="K710" s="56"/>
      <c r="L710" s="6"/>
      <c r="M710" s="55"/>
      <c r="N710" s="6"/>
      <c r="O710" s="56"/>
      <c r="P710" s="6"/>
      <c r="Q710" s="55"/>
      <c r="R710" s="6"/>
      <c r="S710" s="55"/>
      <c r="T710" s="6"/>
      <c r="U710" s="56"/>
      <c r="V710" s="6"/>
      <c r="W710" s="55"/>
      <c r="X710" s="6"/>
      <c r="Y710" s="56"/>
      <c r="Z710" s="6"/>
      <c r="AA710" s="56"/>
      <c r="AB710" s="6"/>
      <c r="AC710" s="56"/>
    </row>
    <row r="711" spans="1:29" s="57" customFormat="1" ht="15.6">
      <c r="A711" s="58" t="s">
        <v>215</v>
      </c>
      <c r="B711" s="38"/>
      <c r="C711" s="38">
        <v>4</v>
      </c>
      <c r="D711" s="8" t="s">
        <v>15</v>
      </c>
      <c r="E711" s="59">
        <v>1200</v>
      </c>
      <c r="F711" s="6"/>
      <c r="G711" s="55"/>
      <c r="H711" s="6"/>
      <c r="I711" s="55"/>
      <c r="J711" s="6"/>
      <c r="K711" s="55"/>
      <c r="L711" s="6"/>
      <c r="M711" s="55"/>
      <c r="N711" s="6"/>
      <c r="O711" s="55"/>
      <c r="P711" s="6"/>
      <c r="Q711" s="55"/>
      <c r="R711" s="6"/>
      <c r="S711" s="55"/>
      <c r="T711" s="6"/>
      <c r="U711" s="55"/>
      <c r="V711" s="6"/>
      <c r="W711" s="55"/>
      <c r="X711" s="6"/>
      <c r="Y711" s="55"/>
      <c r="Z711" s="6"/>
      <c r="AA711" s="55"/>
      <c r="AB711" s="6"/>
      <c r="AC711" s="55"/>
    </row>
    <row r="712" spans="1:29" s="57" customFormat="1" ht="15.6">
      <c r="A712" s="58" t="s">
        <v>567</v>
      </c>
      <c r="B712" s="38"/>
      <c r="C712" s="38"/>
      <c r="D712" s="8" t="s">
        <v>34</v>
      </c>
      <c r="E712" s="59">
        <v>1599.2263558163934</v>
      </c>
      <c r="F712" s="6"/>
      <c r="G712" s="55"/>
      <c r="H712" s="6"/>
      <c r="I712" s="55"/>
      <c r="J712" s="6"/>
      <c r="K712" s="55"/>
      <c r="L712" s="6"/>
      <c r="M712" s="55"/>
      <c r="N712" s="6"/>
      <c r="O712" s="55"/>
      <c r="P712" s="6"/>
      <c r="Q712" s="55"/>
      <c r="R712" s="6"/>
      <c r="S712" s="55"/>
      <c r="T712" s="6"/>
      <c r="U712" s="55"/>
      <c r="V712" s="6"/>
      <c r="W712" s="55"/>
      <c r="X712" s="6"/>
      <c r="Y712" s="55"/>
      <c r="Z712" s="6"/>
      <c r="AA712" s="55"/>
      <c r="AB712" s="6"/>
      <c r="AC712" s="55"/>
    </row>
    <row r="713" spans="1:29" s="57" customFormat="1" ht="15.6">
      <c r="A713" s="58" t="s">
        <v>924</v>
      </c>
      <c r="B713" s="38" t="s">
        <v>194</v>
      </c>
      <c r="C713" s="38"/>
      <c r="D713" s="8" t="s">
        <v>3</v>
      </c>
      <c r="E713" s="59">
        <v>1510.6045142524033</v>
      </c>
      <c r="F713" s="6"/>
      <c r="G713" s="55"/>
      <c r="H713" s="6">
        <v>45</v>
      </c>
      <c r="I713" s="55">
        <f>((($H$2+2)*($H$2+4)*($H$2+2-2*H713))/(2*($H$2+2*H713)*($H$2+4*H713))+(($H$2+1)-H713+1))*$H$1</f>
        <v>53.389395527302163</v>
      </c>
      <c r="J713" s="6"/>
      <c r="K713" s="55"/>
      <c r="L713" s="6"/>
      <c r="M713" s="55"/>
      <c r="N713" s="6"/>
      <c r="O713" s="55"/>
      <c r="P713" s="6"/>
      <c r="Q713" s="55"/>
      <c r="R713" s="6"/>
      <c r="S713" s="55"/>
      <c r="T713" s="6"/>
      <c r="U713" s="55"/>
      <c r="V713" s="6"/>
      <c r="W713" s="55"/>
      <c r="X713" s="6"/>
      <c r="Y713" s="55"/>
      <c r="Z713" s="6"/>
      <c r="AA713" s="55"/>
      <c r="AB713" s="6"/>
      <c r="AC713" s="55"/>
    </row>
    <row r="714" spans="1:29" s="57" customFormat="1" ht="15.6">
      <c r="A714" s="58" t="s">
        <v>880</v>
      </c>
      <c r="B714" s="71"/>
      <c r="C714" s="38">
        <v>1</v>
      </c>
      <c r="D714" s="8" t="s">
        <v>1</v>
      </c>
      <c r="E714" s="59">
        <v>1590</v>
      </c>
      <c r="F714" s="6"/>
      <c r="G714" s="55"/>
      <c r="H714" s="6"/>
      <c r="I714" s="55"/>
      <c r="J714" s="6"/>
      <c r="K714" s="55"/>
      <c r="L714" s="6"/>
      <c r="M714" s="55"/>
      <c r="N714" s="6"/>
      <c r="O714" s="55"/>
      <c r="P714" s="6"/>
      <c r="Q714" s="55"/>
      <c r="R714" s="6"/>
      <c r="S714" s="55"/>
      <c r="T714" s="6"/>
      <c r="U714" s="55"/>
      <c r="V714" s="6"/>
      <c r="W714" s="55"/>
      <c r="X714" s="6"/>
      <c r="Y714" s="55"/>
      <c r="Z714" s="6"/>
      <c r="AA714" s="55"/>
      <c r="AB714" s="6"/>
      <c r="AC714" s="55"/>
    </row>
    <row r="715" spans="1:29" s="57" customFormat="1" ht="15.6">
      <c r="A715" s="58" t="s">
        <v>572</v>
      </c>
      <c r="B715" s="38"/>
      <c r="C715" s="38"/>
      <c r="D715" s="8" t="s">
        <v>34</v>
      </c>
      <c r="E715" s="59">
        <v>1251.5567658056245</v>
      </c>
      <c r="F715" s="6"/>
      <c r="G715" s="55"/>
      <c r="H715" s="6"/>
      <c r="I715" s="55"/>
      <c r="J715" s="6"/>
      <c r="K715" s="55"/>
      <c r="L715" s="6"/>
      <c r="M715" s="55"/>
      <c r="N715" s="6"/>
      <c r="O715" s="55"/>
      <c r="P715" s="6"/>
      <c r="Q715" s="55"/>
      <c r="R715" s="6"/>
      <c r="S715" s="55"/>
      <c r="T715" s="6"/>
      <c r="U715" s="55"/>
      <c r="V715" s="6"/>
      <c r="W715" s="55"/>
      <c r="X715" s="6"/>
      <c r="Y715" s="55"/>
      <c r="Z715" s="6"/>
      <c r="AA715" s="55"/>
      <c r="AB715" s="6"/>
      <c r="AC715" s="55"/>
    </row>
    <row r="716" spans="1:29" s="57" customFormat="1" ht="15.6">
      <c r="A716" s="58" t="s">
        <v>950</v>
      </c>
      <c r="B716" s="38"/>
      <c r="C716" s="38"/>
      <c r="D716" s="8" t="s">
        <v>3</v>
      </c>
      <c r="E716" s="59">
        <v>1564.5865826554382</v>
      </c>
      <c r="F716" s="6">
        <v>15</v>
      </c>
      <c r="G716" s="55">
        <f>((($F$2+2)*($F$2+4)*($F$2+2-2*F716))/(2*($F$2+2*F716)*($F$2+4*F716))+(($F$2+1)-F716+1))*$F$1</f>
        <v>38.551801951284261</v>
      </c>
      <c r="H716" s="6">
        <v>23</v>
      </c>
      <c r="I716" s="55">
        <f>((($H$2+2)*($H$2+4)*($H$2+2-2*H716))/(2*($H$2+2*H716)*($H$2+4*H716))+(($H$2+1)-H716+1))*$H$1</f>
        <v>70.120632198468229</v>
      </c>
      <c r="J716" s="6"/>
      <c r="K716" s="55"/>
      <c r="L716" s="6"/>
      <c r="M716" s="55"/>
      <c r="N716" s="6"/>
      <c r="O716" s="55"/>
      <c r="P716" s="6"/>
      <c r="Q716" s="55"/>
      <c r="R716" s="6"/>
      <c r="S716" s="55"/>
      <c r="T716" s="6"/>
      <c r="U716" s="55"/>
      <c r="V716" s="6"/>
      <c r="W716" s="55"/>
      <c r="X716" s="6"/>
      <c r="Y716" s="55"/>
      <c r="Z716" s="6"/>
      <c r="AA716" s="55"/>
      <c r="AB716" s="6"/>
      <c r="AC716" s="55"/>
    </row>
    <row r="717" spans="1:29" s="57" customFormat="1" ht="15.6">
      <c r="A717" s="58" t="s">
        <v>389</v>
      </c>
      <c r="B717" s="38"/>
      <c r="C717" s="38">
        <v>3</v>
      </c>
      <c r="D717" s="8" t="s">
        <v>360</v>
      </c>
      <c r="E717" s="59">
        <v>1400</v>
      </c>
      <c r="F717" s="6"/>
      <c r="G717" s="55"/>
      <c r="H717" s="6"/>
      <c r="I717" s="55"/>
      <c r="J717" s="6"/>
      <c r="K717" s="55"/>
      <c r="L717" s="6"/>
      <c r="M717" s="55"/>
      <c r="N717" s="6"/>
      <c r="O717" s="55"/>
      <c r="P717" s="6"/>
      <c r="Q717" s="55"/>
      <c r="R717" s="6"/>
      <c r="S717" s="55"/>
      <c r="T717" s="6"/>
      <c r="U717" s="55"/>
      <c r="V717" s="6"/>
      <c r="W717" s="55"/>
      <c r="X717" s="6"/>
      <c r="Y717" s="55"/>
      <c r="Z717" s="6"/>
      <c r="AA717" s="55"/>
      <c r="AB717" s="6"/>
      <c r="AC717" s="55"/>
    </row>
    <row r="718" spans="1:29" s="57" customFormat="1" ht="15.6">
      <c r="A718" s="58" t="s">
        <v>183</v>
      </c>
      <c r="B718" s="38"/>
      <c r="C718" s="38">
        <v>4</v>
      </c>
      <c r="D718" s="8" t="s">
        <v>33</v>
      </c>
      <c r="E718" s="59">
        <v>1200</v>
      </c>
      <c r="F718" s="6"/>
      <c r="G718" s="55"/>
      <c r="H718" s="6"/>
      <c r="I718" s="55"/>
      <c r="J718" s="6"/>
      <c r="K718" s="55"/>
      <c r="L718" s="6"/>
      <c r="M718" s="55"/>
      <c r="N718" s="6"/>
      <c r="O718" s="55"/>
      <c r="P718" s="6"/>
      <c r="Q718" s="55"/>
      <c r="R718" s="6"/>
      <c r="S718" s="55"/>
      <c r="T718" s="6"/>
      <c r="U718" s="55"/>
      <c r="V718" s="6"/>
      <c r="W718" s="55"/>
      <c r="X718" s="6"/>
      <c r="Y718" s="55"/>
      <c r="Z718" s="6"/>
      <c r="AA718" s="55"/>
      <c r="AB718" s="6"/>
      <c r="AC718" s="55"/>
    </row>
    <row r="719" spans="1:29" s="57" customFormat="1" ht="15.6">
      <c r="A719" s="58" t="s">
        <v>1089</v>
      </c>
      <c r="B719" s="38"/>
      <c r="C719" s="38"/>
      <c r="D719" s="8" t="s">
        <v>780</v>
      </c>
      <c r="E719" s="59">
        <v>1233</v>
      </c>
      <c r="F719" s="6"/>
      <c r="G719" s="55"/>
      <c r="H719" s="6"/>
      <c r="I719" s="55"/>
      <c r="J719" s="6"/>
      <c r="K719" s="55"/>
      <c r="L719" s="6"/>
      <c r="M719" s="55"/>
      <c r="N719" s="6"/>
      <c r="O719" s="55"/>
      <c r="P719" s="6"/>
      <c r="Q719" s="55"/>
      <c r="R719" s="6"/>
      <c r="S719" s="55"/>
      <c r="T719" s="6"/>
      <c r="U719" s="55"/>
      <c r="V719" s="6"/>
      <c r="W719" s="55"/>
      <c r="X719" s="6"/>
      <c r="Y719" s="55"/>
      <c r="Z719" s="6"/>
      <c r="AA719" s="55"/>
      <c r="AB719" s="6"/>
      <c r="AC719" s="55"/>
    </row>
    <row r="720" spans="1:29" s="57" customFormat="1" ht="15.6">
      <c r="A720" s="58" t="s">
        <v>383</v>
      </c>
      <c r="B720" s="38"/>
      <c r="C720" s="38">
        <v>1</v>
      </c>
      <c r="D720" s="8" t="s">
        <v>360</v>
      </c>
      <c r="E720" s="59">
        <v>1595.9200424145956</v>
      </c>
      <c r="F720" s="6"/>
      <c r="G720" s="55"/>
      <c r="H720" s="6"/>
      <c r="I720" s="55"/>
      <c r="J720" s="6"/>
      <c r="K720" s="55"/>
      <c r="L720" s="6"/>
      <c r="M720" s="55"/>
      <c r="N720" s="6"/>
      <c r="O720" s="55"/>
      <c r="P720" s="6"/>
      <c r="Q720" s="55"/>
      <c r="R720" s="6"/>
      <c r="S720" s="55"/>
      <c r="T720" s="6"/>
      <c r="U720" s="55"/>
      <c r="V720" s="6"/>
      <c r="W720" s="55"/>
      <c r="X720" s="6"/>
      <c r="Y720" s="55"/>
      <c r="Z720" s="6"/>
      <c r="AA720" s="55"/>
      <c r="AB720" s="6"/>
      <c r="AC720" s="55"/>
    </row>
    <row r="721" spans="1:29" s="57" customFormat="1" ht="15.6">
      <c r="A721" s="58" t="s">
        <v>1090</v>
      </c>
      <c r="B721" s="38"/>
      <c r="C721" s="38"/>
      <c r="D721" s="8" t="s">
        <v>780</v>
      </c>
      <c r="E721" s="59">
        <v>1265</v>
      </c>
      <c r="F721" s="6"/>
      <c r="G721" s="55"/>
      <c r="H721" s="6"/>
      <c r="I721" s="55"/>
      <c r="J721" s="6"/>
      <c r="K721" s="55"/>
      <c r="L721" s="6"/>
      <c r="M721" s="55"/>
      <c r="N721" s="6"/>
      <c r="O721" s="55"/>
      <c r="P721" s="6"/>
      <c r="Q721" s="55"/>
      <c r="R721" s="6"/>
      <c r="S721" s="55"/>
      <c r="T721" s="6"/>
      <c r="U721" s="55"/>
      <c r="V721" s="6"/>
      <c r="W721" s="55"/>
      <c r="X721" s="6"/>
      <c r="Y721" s="55"/>
      <c r="Z721" s="6"/>
      <c r="AA721" s="55"/>
      <c r="AB721" s="6"/>
      <c r="AC721" s="55"/>
    </row>
    <row r="722" spans="1:29" s="57" customFormat="1" ht="15.6">
      <c r="A722" s="58" t="s">
        <v>784</v>
      </c>
      <c r="B722" s="38"/>
      <c r="C722" s="38"/>
      <c r="D722" s="8" t="s">
        <v>1</v>
      </c>
      <c r="E722" s="59">
        <v>1628.0891568852687</v>
      </c>
      <c r="F722" s="6"/>
      <c r="G722" s="55"/>
      <c r="H722" s="6"/>
      <c r="I722" s="55"/>
      <c r="J722" s="6"/>
      <c r="K722" s="55"/>
      <c r="L722" s="6"/>
      <c r="M722" s="55"/>
      <c r="N722" s="6"/>
      <c r="O722" s="55"/>
      <c r="P722" s="6"/>
      <c r="Q722" s="55"/>
      <c r="R722" s="6"/>
      <c r="S722" s="55"/>
      <c r="T722" s="6"/>
      <c r="U722" s="55"/>
      <c r="V722" s="6"/>
      <c r="W722" s="55"/>
      <c r="X722" s="6"/>
      <c r="Y722" s="55"/>
      <c r="Z722" s="6"/>
      <c r="AA722" s="55"/>
      <c r="AB722" s="6"/>
      <c r="AC722" s="55"/>
    </row>
    <row r="723" spans="1:29" s="57" customFormat="1" ht="15.6">
      <c r="A723" s="58" t="s">
        <v>498</v>
      </c>
      <c r="B723" s="38"/>
      <c r="C723" s="38" t="s">
        <v>35</v>
      </c>
      <c r="D723" s="8" t="s">
        <v>1</v>
      </c>
      <c r="E723" s="59">
        <v>1900</v>
      </c>
      <c r="F723" s="6"/>
      <c r="G723" s="55"/>
      <c r="H723" s="6"/>
      <c r="I723" s="55"/>
      <c r="J723" s="6"/>
      <c r="K723" s="55"/>
      <c r="L723" s="6"/>
      <c r="M723" s="55"/>
      <c r="N723" s="6"/>
      <c r="O723" s="55"/>
      <c r="P723" s="6"/>
      <c r="Q723" s="55"/>
      <c r="R723" s="6"/>
      <c r="S723" s="55"/>
      <c r="T723" s="6"/>
      <c r="U723" s="55"/>
      <c r="V723" s="6"/>
      <c r="W723" s="55"/>
      <c r="X723" s="6"/>
      <c r="Y723" s="55"/>
      <c r="Z723" s="6"/>
      <c r="AA723" s="55"/>
      <c r="AB723" s="6"/>
      <c r="AC723" s="55"/>
    </row>
    <row r="724" spans="1:29" s="57" customFormat="1" ht="15.6">
      <c r="A724" s="58" t="s">
        <v>1016</v>
      </c>
      <c r="B724" s="38"/>
      <c r="C724" s="38"/>
      <c r="D724" s="8" t="s">
        <v>1</v>
      </c>
      <c r="E724" s="59">
        <v>1522</v>
      </c>
      <c r="F724" s="6"/>
      <c r="G724" s="55"/>
      <c r="H724" s="6"/>
      <c r="I724" s="55"/>
      <c r="J724" s="6"/>
      <c r="K724" s="55"/>
      <c r="L724" s="6"/>
      <c r="M724" s="55"/>
      <c r="N724" s="6"/>
      <c r="O724" s="55"/>
      <c r="P724" s="6"/>
      <c r="Q724" s="55"/>
      <c r="R724" s="6"/>
      <c r="S724" s="55"/>
      <c r="T724" s="6"/>
      <c r="U724" s="55"/>
      <c r="V724" s="6"/>
      <c r="W724" s="55"/>
      <c r="X724" s="6"/>
      <c r="Y724" s="55"/>
      <c r="Z724" s="6"/>
      <c r="AA724" s="55"/>
      <c r="AB724" s="6"/>
      <c r="AC724" s="55"/>
    </row>
    <row r="725" spans="1:29" s="57" customFormat="1" ht="15.6">
      <c r="A725" s="58" t="s">
        <v>511</v>
      </c>
      <c r="B725" s="38"/>
      <c r="C725" s="38"/>
      <c r="D725" s="8" t="s">
        <v>3</v>
      </c>
      <c r="E725" s="59">
        <v>1460</v>
      </c>
      <c r="F725" s="6"/>
      <c r="G725" s="55"/>
      <c r="H725" s="6"/>
      <c r="I725" s="55"/>
      <c r="J725" s="6"/>
      <c r="K725" s="55"/>
      <c r="L725" s="6"/>
      <c r="M725" s="55"/>
      <c r="N725" s="6"/>
      <c r="O725" s="55"/>
      <c r="P725" s="6"/>
      <c r="Q725" s="55"/>
      <c r="R725" s="6"/>
      <c r="S725" s="55"/>
      <c r="T725" s="6"/>
      <c r="U725" s="55"/>
      <c r="V725" s="6"/>
      <c r="W725" s="55"/>
      <c r="X725" s="6"/>
      <c r="Y725" s="55"/>
      <c r="Z725" s="6"/>
      <c r="AA725" s="55"/>
      <c r="AB725" s="6"/>
      <c r="AC725" s="55"/>
    </row>
    <row r="726" spans="1:29" s="57" customFormat="1" ht="15.6">
      <c r="A726" s="58" t="s">
        <v>484</v>
      </c>
      <c r="B726" s="38" t="s">
        <v>194</v>
      </c>
      <c r="C726" s="38"/>
      <c r="D726" s="8" t="s">
        <v>1</v>
      </c>
      <c r="E726" s="59">
        <v>1597.5446994974027</v>
      </c>
      <c r="F726" s="6">
        <v>5</v>
      </c>
      <c r="G726" s="55">
        <f>((($F$2+2)*($F$2+4)*($F$2+2-2*F726))/(2*($F$2+2*F726)*($F$2+4*F726))+(($F$2+1)-F726+1))*$F$1</f>
        <v>72.320471192328014</v>
      </c>
      <c r="H726" s="6">
        <v>31</v>
      </c>
      <c r="I726" s="55">
        <f>((($H$2+2)*($H$2+4)*($H$2+2-2*H726))/(2*($H$2+2*H726)*($H$2+4*H726))+(($H$2+1)-H726+1))*$H$1</f>
        <v>63.24553698517478</v>
      </c>
      <c r="J726" s="6"/>
      <c r="K726" s="55"/>
      <c r="L726" s="6"/>
      <c r="M726" s="55"/>
      <c r="N726" s="6"/>
      <c r="O726" s="55"/>
      <c r="P726" s="6"/>
      <c r="Q726" s="55"/>
      <c r="R726" s="6"/>
      <c r="S726" s="55"/>
      <c r="T726" s="6"/>
      <c r="U726" s="55"/>
      <c r="V726" s="6"/>
      <c r="W726" s="55"/>
      <c r="X726" s="6"/>
      <c r="Y726" s="55"/>
      <c r="Z726" s="6"/>
      <c r="AA726" s="55"/>
      <c r="AB726" s="6"/>
      <c r="AC726" s="55"/>
    </row>
    <row r="727" spans="1:29" s="57" customFormat="1" ht="15.6">
      <c r="A727" s="58" t="s">
        <v>788</v>
      </c>
      <c r="B727" s="38"/>
      <c r="C727" s="38"/>
      <c r="D727" s="8" t="s">
        <v>1</v>
      </c>
      <c r="E727" s="59">
        <v>1672</v>
      </c>
      <c r="F727" s="6"/>
      <c r="G727" s="55"/>
      <c r="H727" s="6"/>
      <c r="I727" s="55"/>
      <c r="J727" s="6"/>
      <c r="K727" s="55"/>
      <c r="L727" s="6"/>
      <c r="M727" s="55"/>
      <c r="N727" s="6"/>
      <c r="O727" s="55"/>
      <c r="P727" s="6"/>
      <c r="Q727" s="55"/>
      <c r="R727" s="6"/>
      <c r="S727" s="55"/>
      <c r="T727" s="6"/>
      <c r="U727" s="55"/>
      <c r="V727" s="6"/>
      <c r="W727" s="55"/>
      <c r="X727" s="6"/>
      <c r="Y727" s="55"/>
      <c r="Z727" s="6"/>
      <c r="AA727" s="55"/>
      <c r="AB727" s="6"/>
      <c r="AC727" s="55"/>
    </row>
    <row r="728" spans="1:29" s="57" customFormat="1" ht="15.6">
      <c r="A728" s="58" t="s">
        <v>228</v>
      </c>
      <c r="B728" s="38"/>
      <c r="C728" s="38">
        <v>1</v>
      </c>
      <c r="D728" s="8" t="s">
        <v>34</v>
      </c>
      <c r="E728" s="59">
        <v>1848</v>
      </c>
      <c r="F728" s="6"/>
      <c r="G728" s="55"/>
      <c r="H728" s="6"/>
      <c r="I728" s="55"/>
      <c r="J728" s="6"/>
      <c r="K728" s="55"/>
      <c r="L728" s="6"/>
      <c r="M728" s="55"/>
      <c r="N728" s="6"/>
      <c r="O728" s="55"/>
      <c r="P728" s="6"/>
      <c r="Q728" s="55"/>
      <c r="R728" s="6"/>
      <c r="S728" s="55"/>
      <c r="T728" s="6"/>
      <c r="U728" s="55"/>
      <c r="V728" s="6"/>
      <c r="W728" s="55"/>
      <c r="X728" s="6"/>
      <c r="Y728" s="55"/>
      <c r="Z728" s="6"/>
      <c r="AA728" s="55"/>
      <c r="AB728" s="6"/>
      <c r="AC728" s="55"/>
    </row>
    <row r="729" spans="1:29" s="57" customFormat="1" ht="15.6">
      <c r="A729" s="58" t="s">
        <v>173</v>
      </c>
      <c r="B729" s="38"/>
      <c r="C729" s="38">
        <v>3</v>
      </c>
      <c r="D729" s="8" t="s">
        <v>1</v>
      </c>
      <c r="E729" s="59">
        <v>1471.314549457484</v>
      </c>
      <c r="F729" s="6"/>
      <c r="G729" s="55"/>
      <c r="H729" s="6"/>
      <c r="I729" s="55"/>
      <c r="J729" s="6"/>
      <c r="K729" s="55"/>
      <c r="L729" s="6"/>
      <c r="M729" s="55"/>
      <c r="N729" s="6"/>
      <c r="O729" s="55"/>
      <c r="P729" s="6"/>
      <c r="Q729" s="55"/>
      <c r="R729" s="6"/>
      <c r="S729" s="55"/>
      <c r="T729" s="6"/>
      <c r="U729" s="55"/>
      <c r="V729" s="6"/>
      <c r="W729" s="55"/>
      <c r="X729" s="6"/>
      <c r="Y729" s="55"/>
      <c r="Z729" s="6"/>
      <c r="AA729" s="55"/>
      <c r="AB729" s="6"/>
      <c r="AC729" s="55"/>
    </row>
    <row r="730" spans="1:29" s="57" customFormat="1" ht="15.6">
      <c r="A730" s="58" t="s">
        <v>394</v>
      </c>
      <c r="B730" s="38"/>
      <c r="C730" s="38">
        <v>3</v>
      </c>
      <c r="D730" s="8" t="s">
        <v>360</v>
      </c>
      <c r="E730" s="59">
        <v>1328.5289299591484</v>
      </c>
      <c r="F730" s="6"/>
      <c r="G730" s="55"/>
      <c r="H730" s="6"/>
      <c r="I730" s="55"/>
      <c r="J730" s="6"/>
      <c r="K730" s="55"/>
      <c r="L730" s="6"/>
      <c r="M730" s="55"/>
      <c r="N730" s="6"/>
      <c r="O730" s="55"/>
      <c r="P730" s="6"/>
      <c r="Q730" s="55"/>
      <c r="R730" s="6"/>
      <c r="S730" s="55"/>
      <c r="T730" s="6"/>
      <c r="U730" s="55"/>
      <c r="V730" s="6"/>
      <c r="W730" s="55"/>
      <c r="X730" s="6"/>
      <c r="Y730" s="55"/>
      <c r="Z730" s="6"/>
      <c r="AA730" s="55"/>
      <c r="AB730" s="6"/>
      <c r="AC730" s="55"/>
    </row>
    <row r="731" spans="1:29" s="57" customFormat="1" ht="15.6">
      <c r="A731" s="58" t="s">
        <v>725</v>
      </c>
      <c r="B731" s="38"/>
      <c r="C731" s="38"/>
      <c r="D731" s="8" t="s">
        <v>1</v>
      </c>
      <c r="E731" s="59">
        <v>1623</v>
      </c>
      <c r="F731" s="6"/>
      <c r="G731" s="55"/>
      <c r="H731" s="6"/>
      <c r="I731" s="55"/>
      <c r="J731" s="6"/>
      <c r="K731" s="55"/>
      <c r="L731" s="6"/>
      <c r="M731" s="55"/>
      <c r="N731" s="6"/>
      <c r="O731" s="55"/>
      <c r="P731" s="6"/>
      <c r="Q731" s="55"/>
      <c r="R731" s="6"/>
      <c r="S731" s="55"/>
      <c r="T731" s="6"/>
      <c r="U731" s="55"/>
      <c r="V731" s="6"/>
      <c r="W731" s="55"/>
      <c r="X731" s="6"/>
      <c r="Y731" s="55"/>
      <c r="Z731" s="6"/>
      <c r="AA731" s="55"/>
      <c r="AB731" s="6"/>
      <c r="AC731" s="55"/>
    </row>
    <row r="732" spans="1:29" s="57" customFormat="1" ht="15.6">
      <c r="A732" s="58" t="s">
        <v>669</v>
      </c>
      <c r="B732" s="38"/>
      <c r="C732" s="38"/>
      <c r="D732" s="8" t="s">
        <v>1</v>
      </c>
      <c r="E732" s="59">
        <v>1400</v>
      </c>
      <c r="F732" s="6"/>
      <c r="G732" s="55"/>
      <c r="H732" s="6"/>
      <c r="I732" s="55"/>
      <c r="J732" s="6"/>
      <c r="K732" s="55"/>
      <c r="L732" s="6"/>
      <c r="M732" s="55"/>
      <c r="N732" s="6"/>
      <c r="O732" s="55"/>
      <c r="P732" s="6"/>
      <c r="Q732" s="55"/>
      <c r="R732" s="6"/>
      <c r="S732" s="55"/>
      <c r="T732" s="6"/>
      <c r="U732" s="55"/>
      <c r="V732" s="6"/>
      <c r="W732" s="55"/>
      <c r="X732" s="6"/>
      <c r="Y732" s="55"/>
      <c r="Z732" s="6"/>
      <c r="AA732" s="55"/>
      <c r="AB732" s="6"/>
      <c r="AC732" s="55"/>
    </row>
    <row r="733" spans="1:29" s="57" customFormat="1" ht="15.6">
      <c r="A733" s="58" t="s">
        <v>1017</v>
      </c>
      <c r="B733" s="38"/>
      <c r="C733" s="38"/>
      <c r="D733" s="8" t="s">
        <v>1</v>
      </c>
      <c r="E733" s="59">
        <v>1317.0389131050244</v>
      </c>
      <c r="F733" s="6"/>
      <c r="G733" s="55"/>
      <c r="H733" s="6"/>
      <c r="I733" s="55"/>
      <c r="J733" s="6"/>
      <c r="K733" s="55"/>
      <c r="L733" s="6"/>
      <c r="M733" s="55"/>
      <c r="N733" s="6"/>
      <c r="O733" s="55"/>
      <c r="P733" s="6"/>
      <c r="Q733" s="55"/>
      <c r="R733" s="6"/>
      <c r="S733" s="55"/>
      <c r="T733" s="6"/>
      <c r="U733" s="55"/>
      <c r="V733" s="6"/>
      <c r="W733" s="55"/>
      <c r="X733" s="6"/>
      <c r="Y733" s="55"/>
      <c r="Z733" s="6"/>
      <c r="AA733" s="55"/>
      <c r="AB733" s="6"/>
      <c r="AC733" s="55"/>
    </row>
    <row r="734" spans="1:29" s="57" customFormat="1" ht="15.6">
      <c r="A734" s="58" t="s">
        <v>507</v>
      </c>
      <c r="B734" s="38"/>
      <c r="C734" s="38"/>
      <c r="D734" s="8" t="s">
        <v>1</v>
      </c>
      <c r="E734" s="59">
        <v>1688.6252581325825</v>
      </c>
      <c r="F734" s="6"/>
      <c r="G734" s="55"/>
      <c r="H734" s="6"/>
      <c r="I734" s="55"/>
      <c r="J734" s="6"/>
      <c r="K734" s="55"/>
      <c r="L734" s="6"/>
      <c r="M734" s="55"/>
      <c r="N734" s="6"/>
      <c r="O734" s="55"/>
      <c r="P734" s="6"/>
      <c r="Q734" s="55"/>
      <c r="R734" s="6"/>
      <c r="S734" s="55"/>
      <c r="T734" s="6"/>
      <c r="U734" s="55"/>
      <c r="V734" s="6"/>
      <c r="W734" s="55"/>
      <c r="X734" s="6"/>
      <c r="Y734" s="55"/>
      <c r="Z734" s="6"/>
      <c r="AA734" s="55"/>
      <c r="AB734" s="6"/>
      <c r="AC734" s="55"/>
    </row>
    <row r="735" spans="1:29" s="57" customFormat="1" ht="15.6">
      <c r="A735" s="58" t="s">
        <v>748</v>
      </c>
      <c r="B735" s="38"/>
      <c r="C735" s="38">
        <v>4</v>
      </c>
      <c r="D735" s="8" t="s">
        <v>1</v>
      </c>
      <c r="E735" s="59">
        <v>1348.1145092798008</v>
      </c>
      <c r="F735" s="6">
        <v>23</v>
      </c>
      <c r="G735" s="55">
        <f>((($F$2+2)*($F$2+4)*($F$2+2-2*F735))/(2*($F$2+2*F735)*($F$2+4*F735))+(($F$2+1)-F735+1))*$F$1</f>
        <v>19.383825417201539</v>
      </c>
      <c r="H735" s="6">
        <v>146</v>
      </c>
      <c r="I735" s="55">
        <f>((($H$2+2)*($H$2+4)*($H$2+2-2*H735))/(2*($H$2+2*H735)*($H$2+4*H735))+(($H$2+1)-H735+1))*$H$1</f>
        <v>4.8906549340337229</v>
      </c>
      <c r="J735" s="6"/>
      <c r="K735" s="55"/>
      <c r="L735" s="6"/>
      <c r="M735" s="55"/>
      <c r="N735" s="6"/>
      <c r="O735" s="55"/>
      <c r="P735" s="6"/>
      <c r="Q735" s="55"/>
      <c r="R735" s="6"/>
      <c r="S735" s="55"/>
      <c r="T735" s="6"/>
      <c r="U735" s="55"/>
      <c r="V735" s="6"/>
      <c r="W735" s="55"/>
      <c r="X735" s="6"/>
      <c r="Y735" s="55"/>
      <c r="Z735" s="6"/>
      <c r="AA735" s="55"/>
      <c r="AB735" s="6"/>
      <c r="AC735" s="55"/>
    </row>
    <row r="736" spans="1:29" s="57" customFormat="1" ht="15.6">
      <c r="A736" s="58" t="s">
        <v>737</v>
      </c>
      <c r="B736" s="38"/>
      <c r="C736" s="38">
        <v>4</v>
      </c>
      <c r="D736" s="8" t="s">
        <v>1</v>
      </c>
      <c r="E736" s="59">
        <v>1444.0382100591121</v>
      </c>
      <c r="F736" s="6"/>
      <c r="G736" s="55"/>
      <c r="H736" s="6">
        <v>101</v>
      </c>
      <c r="I736" s="55">
        <f>((($H$2+2)*($H$2+4)*($H$2+2-2*H736))/(2*($H$2+2*H736)*($H$2+4*H736))+(($H$2+1)-H736+1))*$H$1</f>
        <v>24.512527888132304</v>
      </c>
      <c r="J736" s="6"/>
      <c r="K736" s="55"/>
      <c r="L736" s="6"/>
      <c r="M736" s="55"/>
      <c r="N736" s="6"/>
      <c r="O736" s="55"/>
      <c r="P736" s="6"/>
      <c r="Q736" s="55"/>
      <c r="R736" s="6"/>
      <c r="S736" s="55"/>
      <c r="T736" s="6"/>
      <c r="U736" s="55"/>
      <c r="V736" s="6"/>
      <c r="W736" s="55"/>
      <c r="X736" s="6"/>
      <c r="Y736" s="55"/>
      <c r="Z736" s="6"/>
      <c r="AA736" s="55"/>
      <c r="AB736" s="6"/>
      <c r="AC736" s="55"/>
    </row>
    <row r="737" spans="1:29" s="57" customFormat="1" ht="15.6">
      <c r="A737" s="58" t="s">
        <v>730</v>
      </c>
      <c r="B737" s="71"/>
      <c r="C737" s="38">
        <v>2</v>
      </c>
      <c r="D737" s="8" t="s">
        <v>1</v>
      </c>
      <c r="E737" s="59">
        <v>1509</v>
      </c>
      <c r="F737" s="6"/>
      <c r="G737" s="55"/>
      <c r="H737" s="6"/>
      <c r="I737" s="55"/>
      <c r="J737" s="6"/>
      <c r="K737" s="55"/>
      <c r="L737" s="6"/>
      <c r="M737" s="55"/>
      <c r="N737" s="6"/>
      <c r="O737" s="55"/>
      <c r="P737" s="6"/>
      <c r="Q737" s="55"/>
      <c r="R737" s="6"/>
      <c r="S737" s="55"/>
      <c r="T737" s="6"/>
      <c r="U737" s="55"/>
      <c r="V737" s="6"/>
      <c r="W737" s="55"/>
      <c r="X737" s="6"/>
      <c r="Y737" s="55"/>
      <c r="Z737" s="6"/>
      <c r="AA737" s="55"/>
      <c r="AB737" s="6"/>
      <c r="AC737" s="55"/>
    </row>
    <row r="738" spans="1:29" s="57" customFormat="1" ht="15.6">
      <c r="A738" s="58" t="s">
        <v>58</v>
      </c>
      <c r="B738" s="38"/>
      <c r="C738" s="38">
        <v>1</v>
      </c>
      <c r="D738" s="8" t="s">
        <v>3</v>
      </c>
      <c r="E738" s="59">
        <v>1375.5927544504343</v>
      </c>
      <c r="F738" s="6"/>
      <c r="G738" s="55"/>
      <c r="H738" s="6"/>
      <c r="I738" s="55"/>
      <c r="J738" s="6"/>
      <c r="K738" s="55"/>
      <c r="L738" s="6"/>
      <c r="M738" s="55"/>
      <c r="N738" s="6"/>
      <c r="O738" s="55"/>
      <c r="P738" s="6"/>
      <c r="Q738" s="55"/>
      <c r="R738" s="6"/>
      <c r="S738" s="55"/>
      <c r="T738" s="6"/>
      <c r="U738" s="55"/>
      <c r="V738" s="6"/>
      <c r="W738" s="55"/>
      <c r="X738" s="6"/>
      <c r="Y738" s="55"/>
      <c r="Z738" s="6"/>
      <c r="AA738" s="55"/>
      <c r="AB738" s="6"/>
      <c r="AC738" s="55"/>
    </row>
    <row r="739" spans="1:29" s="57" customFormat="1" ht="15.6">
      <c r="A739" s="58" t="s">
        <v>292</v>
      </c>
      <c r="B739" s="38"/>
      <c r="C739" s="38" t="s">
        <v>35</v>
      </c>
      <c r="D739" s="8" t="s">
        <v>1</v>
      </c>
      <c r="E739" s="59">
        <v>1743</v>
      </c>
      <c r="F739" s="6"/>
      <c r="G739" s="55"/>
      <c r="H739" s="6"/>
      <c r="I739" s="55"/>
      <c r="J739" s="6"/>
      <c r="K739" s="55"/>
      <c r="L739" s="6"/>
      <c r="M739" s="55"/>
      <c r="N739" s="6"/>
      <c r="O739" s="55"/>
      <c r="P739" s="6"/>
      <c r="Q739" s="55"/>
      <c r="R739" s="6"/>
      <c r="S739" s="55"/>
      <c r="T739" s="6"/>
      <c r="U739" s="55"/>
      <c r="V739" s="6"/>
      <c r="W739" s="55"/>
      <c r="X739" s="6"/>
      <c r="Y739" s="55"/>
      <c r="Z739" s="6"/>
      <c r="AA739" s="55"/>
      <c r="AB739" s="6"/>
      <c r="AC739" s="55"/>
    </row>
    <row r="740" spans="1:29" s="57" customFormat="1" ht="15.6">
      <c r="A740" s="58" t="s">
        <v>279</v>
      </c>
      <c r="B740" s="38"/>
      <c r="C740" s="38">
        <v>1</v>
      </c>
      <c r="D740" s="8" t="s">
        <v>3</v>
      </c>
      <c r="E740" s="59">
        <v>1800</v>
      </c>
      <c r="F740" s="6"/>
      <c r="G740" s="55"/>
      <c r="H740" s="6"/>
      <c r="I740" s="55"/>
      <c r="J740" s="6"/>
      <c r="K740" s="55"/>
      <c r="L740" s="6"/>
      <c r="M740" s="55"/>
      <c r="N740" s="6"/>
      <c r="O740" s="55"/>
      <c r="P740" s="6"/>
      <c r="Q740" s="55"/>
      <c r="R740" s="6"/>
      <c r="S740" s="55"/>
      <c r="T740" s="6"/>
      <c r="U740" s="55"/>
      <c r="V740" s="6"/>
      <c r="W740" s="55"/>
      <c r="X740" s="6"/>
      <c r="Y740" s="55"/>
      <c r="Z740" s="6"/>
      <c r="AA740" s="55"/>
      <c r="AB740" s="6"/>
      <c r="AC740" s="55"/>
    </row>
    <row r="741" spans="1:29" s="57" customFormat="1" ht="15.6">
      <c r="A741" s="58" t="s">
        <v>822</v>
      </c>
      <c r="B741" s="38"/>
      <c r="C741" s="38"/>
      <c r="D741" s="8" t="s">
        <v>780</v>
      </c>
      <c r="E741" s="59">
        <v>1147</v>
      </c>
      <c r="F741" s="6"/>
      <c r="G741" s="55"/>
      <c r="H741" s="6"/>
      <c r="I741" s="55"/>
      <c r="J741" s="6"/>
      <c r="K741" s="55"/>
      <c r="L741" s="6"/>
      <c r="M741" s="55"/>
      <c r="N741" s="6"/>
      <c r="O741" s="55"/>
      <c r="P741" s="6"/>
      <c r="Q741" s="55"/>
      <c r="R741" s="6"/>
      <c r="S741" s="55"/>
      <c r="T741" s="6"/>
      <c r="U741" s="55"/>
      <c r="V741" s="6"/>
      <c r="W741" s="55"/>
      <c r="X741" s="6"/>
      <c r="Y741" s="55"/>
      <c r="Z741" s="6"/>
      <c r="AA741" s="55"/>
      <c r="AB741" s="6"/>
      <c r="AC741" s="55"/>
    </row>
    <row r="742" spans="1:29" s="57" customFormat="1" ht="15.6">
      <c r="A742" s="58" t="s">
        <v>899</v>
      </c>
      <c r="B742" s="38"/>
      <c r="C742" s="38">
        <v>2</v>
      </c>
      <c r="D742" s="8" t="s">
        <v>1</v>
      </c>
      <c r="E742" s="59">
        <v>1704.586467839903</v>
      </c>
      <c r="F742" s="6"/>
      <c r="G742" s="55"/>
      <c r="H742" s="6"/>
      <c r="I742" s="55"/>
      <c r="J742" s="6"/>
      <c r="K742" s="55"/>
      <c r="L742" s="6"/>
      <c r="M742" s="55"/>
      <c r="N742" s="6"/>
      <c r="O742" s="55"/>
      <c r="P742" s="6"/>
      <c r="Q742" s="55"/>
      <c r="R742" s="6"/>
      <c r="S742" s="55"/>
      <c r="T742" s="6"/>
      <c r="U742" s="55"/>
      <c r="V742" s="6"/>
      <c r="W742" s="55"/>
      <c r="X742" s="6"/>
      <c r="Y742" s="55"/>
      <c r="Z742" s="6"/>
      <c r="AA742" s="55"/>
      <c r="AB742" s="6"/>
      <c r="AC742" s="55"/>
    </row>
    <row r="743" spans="1:29" s="57" customFormat="1" ht="15.6">
      <c r="A743" s="58" t="s">
        <v>592</v>
      </c>
      <c r="B743" s="38" t="s">
        <v>105</v>
      </c>
      <c r="C743" s="38"/>
      <c r="D743" s="8" t="s">
        <v>1</v>
      </c>
      <c r="E743" s="59">
        <v>1732.3518152480408</v>
      </c>
      <c r="F743" s="6"/>
      <c r="G743" s="55"/>
      <c r="H743" s="6">
        <v>6</v>
      </c>
      <c r="I743" s="55">
        <f>((($H$2+2)*($H$2+4)*($H$2+2-2*H743))/(2*($H$2+2*H743)*($H$2+4*H743))+(($H$2+1)-H743+1))*$H$1</f>
        <v>90.905351451206883</v>
      </c>
      <c r="J743" s="6"/>
      <c r="K743" s="55"/>
      <c r="L743" s="6"/>
      <c r="M743" s="55"/>
      <c r="N743" s="6"/>
      <c r="O743" s="55"/>
      <c r="P743" s="6"/>
      <c r="Q743" s="55"/>
      <c r="R743" s="6"/>
      <c r="S743" s="55"/>
      <c r="T743" s="6"/>
      <c r="U743" s="55"/>
      <c r="V743" s="6"/>
      <c r="W743" s="55"/>
      <c r="X743" s="6"/>
      <c r="Y743" s="55"/>
      <c r="Z743" s="6"/>
      <c r="AA743" s="55"/>
      <c r="AB743" s="6"/>
      <c r="AC743" s="55"/>
    </row>
    <row r="744" spans="1:29" s="57" customFormat="1" ht="15.6">
      <c r="A744" s="58" t="s">
        <v>981</v>
      </c>
      <c r="B744" s="38"/>
      <c r="C744" s="38"/>
      <c r="D744" s="8" t="s">
        <v>3</v>
      </c>
      <c r="E744" s="59">
        <v>1741.6640120189556</v>
      </c>
      <c r="F744" s="6"/>
      <c r="G744" s="55"/>
      <c r="H744" s="6"/>
      <c r="I744" s="55"/>
      <c r="J744" s="6"/>
      <c r="K744" s="55"/>
      <c r="L744" s="6"/>
      <c r="M744" s="55"/>
      <c r="N744" s="6"/>
      <c r="O744" s="55"/>
      <c r="P744" s="6"/>
      <c r="Q744" s="55"/>
      <c r="R744" s="6"/>
      <c r="S744" s="55"/>
      <c r="T744" s="6"/>
      <c r="U744" s="55"/>
      <c r="V744" s="6"/>
      <c r="W744" s="55"/>
      <c r="X744" s="6"/>
      <c r="Y744" s="55"/>
      <c r="Z744" s="6"/>
      <c r="AA744" s="55"/>
      <c r="AB744" s="6"/>
      <c r="AC744" s="55"/>
    </row>
    <row r="745" spans="1:29" s="57" customFormat="1" ht="15.6">
      <c r="A745" s="58" t="s">
        <v>338</v>
      </c>
      <c r="B745" s="38"/>
      <c r="C745" s="38">
        <v>1</v>
      </c>
      <c r="D745" s="8" t="s">
        <v>3</v>
      </c>
      <c r="E745" s="59">
        <v>1800</v>
      </c>
      <c r="F745" s="6"/>
      <c r="G745" s="55"/>
      <c r="H745" s="6"/>
      <c r="I745" s="55"/>
      <c r="J745" s="6"/>
      <c r="K745" s="55"/>
      <c r="L745" s="6"/>
      <c r="M745" s="55"/>
      <c r="N745" s="6"/>
      <c r="O745" s="55"/>
      <c r="P745" s="6"/>
      <c r="Q745" s="55"/>
      <c r="R745" s="6"/>
      <c r="S745" s="55"/>
      <c r="T745" s="6"/>
      <c r="U745" s="55"/>
      <c r="V745" s="6"/>
      <c r="W745" s="55"/>
      <c r="X745" s="6"/>
      <c r="Y745" s="55"/>
      <c r="Z745" s="6"/>
      <c r="AA745" s="55"/>
      <c r="AB745" s="6"/>
      <c r="AC745" s="55"/>
    </row>
    <row r="746" spans="1:29" s="57" customFormat="1" ht="15.6">
      <c r="A746" s="58" t="s">
        <v>851</v>
      </c>
      <c r="B746" s="38"/>
      <c r="C746" s="38"/>
      <c r="D746" s="8" t="s">
        <v>26</v>
      </c>
      <c r="E746" s="59">
        <v>1175.6089611243883</v>
      </c>
      <c r="F746" s="6"/>
      <c r="G746" s="55"/>
      <c r="H746" s="6"/>
      <c r="I746" s="55"/>
      <c r="J746" s="6"/>
      <c r="K746" s="55"/>
      <c r="L746" s="6"/>
      <c r="M746" s="55"/>
      <c r="N746" s="6"/>
      <c r="O746" s="55"/>
      <c r="P746" s="6"/>
      <c r="Q746" s="55"/>
      <c r="R746" s="6"/>
      <c r="S746" s="55"/>
      <c r="T746" s="6"/>
      <c r="U746" s="55"/>
      <c r="V746" s="6"/>
      <c r="W746" s="55"/>
      <c r="X746" s="6"/>
      <c r="Y746" s="55"/>
      <c r="Z746" s="6"/>
      <c r="AA746" s="55"/>
      <c r="AB746" s="6"/>
      <c r="AC746" s="55"/>
    </row>
    <row r="747" spans="1:29" s="57" customFormat="1" ht="15.6">
      <c r="A747" s="58" t="s">
        <v>900</v>
      </c>
      <c r="B747" s="38"/>
      <c r="C747" s="38">
        <v>4</v>
      </c>
      <c r="D747" s="8" t="s">
        <v>1</v>
      </c>
      <c r="E747" s="59">
        <v>1185</v>
      </c>
      <c r="F747" s="6"/>
      <c r="G747" s="55"/>
      <c r="H747" s="6"/>
      <c r="I747" s="55"/>
      <c r="J747" s="6"/>
      <c r="K747" s="55"/>
      <c r="L747" s="6"/>
      <c r="M747" s="55"/>
      <c r="N747" s="6"/>
      <c r="O747" s="55"/>
      <c r="P747" s="6"/>
      <c r="Q747" s="55"/>
      <c r="R747" s="6"/>
      <c r="S747" s="55"/>
      <c r="T747" s="6"/>
      <c r="U747" s="55"/>
      <c r="V747" s="6"/>
      <c r="W747" s="55"/>
      <c r="X747" s="6"/>
      <c r="Y747" s="55"/>
      <c r="Z747" s="6"/>
      <c r="AA747" s="55"/>
      <c r="AB747" s="6"/>
      <c r="AC747" s="55"/>
    </row>
    <row r="748" spans="1:29" s="57" customFormat="1" ht="15.6">
      <c r="A748" s="58" t="s">
        <v>1091</v>
      </c>
      <c r="B748" s="38"/>
      <c r="C748" s="38"/>
      <c r="D748" s="8" t="s">
        <v>780</v>
      </c>
      <c r="E748" s="59">
        <v>1252</v>
      </c>
      <c r="F748" s="6"/>
      <c r="G748" s="55"/>
      <c r="H748" s="6"/>
      <c r="I748" s="55"/>
      <c r="J748" s="6"/>
      <c r="K748" s="55"/>
      <c r="L748" s="6"/>
      <c r="M748" s="55"/>
      <c r="N748" s="6"/>
      <c r="O748" s="55"/>
      <c r="P748" s="6"/>
      <c r="Q748" s="55"/>
      <c r="R748" s="6"/>
      <c r="S748" s="55"/>
      <c r="T748" s="6"/>
      <c r="U748" s="55"/>
      <c r="V748" s="6"/>
      <c r="W748" s="55"/>
      <c r="X748" s="6"/>
      <c r="Y748" s="55"/>
      <c r="Z748" s="6"/>
      <c r="AA748" s="55"/>
      <c r="AB748" s="6"/>
      <c r="AC748" s="55"/>
    </row>
    <row r="749" spans="1:29" s="57" customFormat="1" ht="15.6">
      <c r="A749" s="58" t="s">
        <v>600</v>
      </c>
      <c r="B749" s="38"/>
      <c r="C749" s="38"/>
      <c r="D749" s="8" t="s">
        <v>604</v>
      </c>
      <c r="E749" s="59">
        <v>1192.880510058937</v>
      </c>
      <c r="F749" s="6"/>
      <c r="G749" s="55"/>
      <c r="H749" s="6"/>
      <c r="I749" s="55"/>
      <c r="J749" s="6"/>
      <c r="K749" s="55"/>
      <c r="L749" s="6"/>
      <c r="M749" s="55"/>
      <c r="N749" s="6"/>
      <c r="O749" s="55"/>
      <c r="P749" s="6"/>
      <c r="Q749" s="55"/>
      <c r="R749" s="6"/>
      <c r="S749" s="55"/>
      <c r="T749" s="6"/>
      <c r="U749" s="55"/>
      <c r="V749" s="6"/>
      <c r="W749" s="55"/>
      <c r="X749" s="6"/>
      <c r="Y749" s="55"/>
      <c r="Z749" s="6"/>
      <c r="AA749" s="55"/>
      <c r="AB749" s="6"/>
      <c r="AC749" s="55"/>
    </row>
    <row r="750" spans="1:29" s="57" customFormat="1" ht="15.6">
      <c r="A750" s="58" t="s">
        <v>1109</v>
      </c>
      <c r="B750" s="71"/>
      <c r="C750" s="52"/>
      <c r="D750" s="38" t="s">
        <v>1</v>
      </c>
      <c r="E750" s="59">
        <v>1472.9501916917225</v>
      </c>
      <c r="F750" s="6"/>
      <c r="G750" s="55"/>
      <c r="H750" s="6"/>
      <c r="I750" s="56"/>
      <c r="J750" s="6"/>
      <c r="K750" s="56"/>
      <c r="L750" s="6"/>
      <c r="M750" s="56"/>
      <c r="N750" s="6"/>
      <c r="O750" s="55"/>
      <c r="P750" s="6"/>
      <c r="Q750" s="55"/>
      <c r="R750" s="6"/>
      <c r="S750" s="55"/>
      <c r="T750" s="6"/>
      <c r="U750" s="56"/>
      <c r="V750" s="6"/>
      <c r="W750" s="56"/>
      <c r="X750" s="6"/>
      <c r="Y750" s="56"/>
      <c r="Z750" s="6"/>
      <c r="AA750" s="56"/>
      <c r="AB750" s="6"/>
      <c r="AC750" s="56"/>
    </row>
    <row r="751" spans="1:29" s="57" customFormat="1" ht="15.6">
      <c r="A751" s="58" t="s">
        <v>760</v>
      </c>
      <c r="B751" s="38"/>
      <c r="C751" s="38"/>
      <c r="D751" s="8" t="s">
        <v>3</v>
      </c>
      <c r="E751" s="59">
        <v>1206</v>
      </c>
      <c r="F751" s="6"/>
      <c r="G751" s="55"/>
      <c r="H751" s="6"/>
      <c r="I751" s="55"/>
      <c r="J751" s="6"/>
      <c r="K751" s="55"/>
      <c r="L751" s="6"/>
      <c r="M751" s="55"/>
      <c r="N751" s="6"/>
      <c r="O751" s="55"/>
      <c r="P751" s="6"/>
      <c r="Q751" s="55"/>
      <c r="R751" s="6"/>
      <c r="S751" s="55"/>
      <c r="T751" s="6"/>
      <c r="U751" s="55"/>
      <c r="V751" s="6"/>
      <c r="W751" s="55"/>
      <c r="X751" s="6"/>
      <c r="Y751" s="55"/>
      <c r="Z751" s="6"/>
      <c r="AA751" s="55"/>
      <c r="AB751" s="6"/>
      <c r="AC751" s="55"/>
    </row>
    <row r="752" spans="1:29" s="57" customFormat="1" ht="15.6">
      <c r="A752" s="58" t="s">
        <v>452</v>
      </c>
      <c r="B752" s="38"/>
      <c r="C752" s="38">
        <v>2</v>
      </c>
      <c r="D752" s="8" t="s">
        <v>3</v>
      </c>
      <c r="E752" s="59">
        <v>1414</v>
      </c>
      <c r="F752" s="6"/>
      <c r="G752" s="55"/>
      <c r="H752" s="6"/>
      <c r="I752" s="55"/>
      <c r="J752" s="6"/>
      <c r="K752" s="55"/>
      <c r="L752" s="6"/>
      <c r="M752" s="55"/>
      <c r="N752" s="6"/>
      <c r="O752" s="55"/>
      <c r="P752" s="6"/>
      <c r="Q752" s="55"/>
      <c r="R752" s="6"/>
      <c r="S752" s="55"/>
      <c r="T752" s="6"/>
      <c r="U752" s="55"/>
      <c r="V752" s="6"/>
      <c r="W752" s="55"/>
      <c r="X752" s="6"/>
      <c r="Y752" s="55"/>
      <c r="Z752" s="6"/>
      <c r="AA752" s="55"/>
      <c r="AB752" s="6"/>
      <c r="AC752" s="55"/>
    </row>
    <row r="753" spans="1:29" s="57" customFormat="1" ht="15.6">
      <c r="A753" s="58" t="s">
        <v>1068</v>
      </c>
      <c r="B753" s="38"/>
      <c r="C753" s="38"/>
      <c r="D753" s="8" t="s">
        <v>3</v>
      </c>
      <c r="E753" s="59">
        <v>1352.1114701848981</v>
      </c>
      <c r="F753" s="6"/>
      <c r="G753" s="55"/>
      <c r="H753" s="6"/>
      <c r="I753" s="55"/>
      <c r="J753" s="6"/>
      <c r="K753" s="55"/>
      <c r="L753" s="6"/>
      <c r="M753" s="55"/>
      <c r="N753" s="6"/>
      <c r="O753" s="55"/>
      <c r="P753" s="6"/>
      <c r="Q753" s="55"/>
      <c r="R753" s="6"/>
      <c r="S753" s="55"/>
      <c r="T753" s="6"/>
      <c r="U753" s="55"/>
      <c r="V753" s="6"/>
      <c r="W753" s="55"/>
      <c r="X753" s="6"/>
      <c r="Y753" s="55"/>
      <c r="Z753" s="6"/>
      <c r="AA753" s="55"/>
      <c r="AB753" s="6"/>
      <c r="AC753" s="55"/>
    </row>
    <row r="754" spans="1:29" s="57" customFormat="1" ht="15.6">
      <c r="A754" s="72" t="s">
        <v>92</v>
      </c>
      <c r="B754" s="38" t="s">
        <v>194</v>
      </c>
      <c r="C754" s="38" t="s">
        <v>35</v>
      </c>
      <c r="D754" s="8" t="s">
        <v>3</v>
      </c>
      <c r="E754" s="59">
        <v>0</v>
      </c>
      <c r="F754" s="6"/>
      <c r="G754" s="55"/>
      <c r="H754" s="6"/>
      <c r="I754" s="55"/>
      <c r="J754" s="6"/>
      <c r="K754" s="55"/>
      <c r="L754" s="6"/>
      <c r="M754" s="55"/>
      <c r="N754" s="6"/>
      <c r="O754" s="55"/>
      <c r="P754" s="6"/>
      <c r="Q754" s="55"/>
      <c r="R754" s="6"/>
      <c r="S754" s="55"/>
      <c r="T754" s="6"/>
      <c r="U754" s="55"/>
      <c r="V754" s="6"/>
      <c r="W754" s="55"/>
      <c r="X754" s="6"/>
      <c r="Y754" s="55"/>
      <c r="Z754" s="6"/>
      <c r="AA754" s="55"/>
      <c r="AB754" s="6"/>
      <c r="AC754" s="55"/>
    </row>
    <row r="755" spans="1:29" s="57" customFormat="1" ht="15.6">
      <c r="A755" s="58" t="s">
        <v>1044</v>
      </c>
      <c r="B755" s="38" t="s">
        <v>194</v>
      </c>
      <c r="C755" s="38"/>
      <c r="D755" s="8" t="s">
        <v>3</v>
      </c>
      <c r="E755" s="59">
        <v>1800</v>
      </c>
      <c r="F755" s="6"/>
      <c r="G755" s="55"/>
      <c r="H755" s="6"/>
      <c r="I755" s="55"/>
      <c r="J755" s="6"/>
      <c r="K755" s="55"/>
      <c r="L755" s="6"/>
      <c r="M755" s="55"/>
      <c r="N755" s="6"/>
      <c r="O755" s="55"/>
      <c r="P755" s="6"/>
      <c r="Q755" s="55"/>
      <c r="R755" s="6"/>
      <c r="S755" s="55"/>
      <c r="T755" s="6"/>
      <c r="U755" s="55"/>
      <c r="V755" s="6"/>
      <c r="W755" s="55"/>
      <c r="X755" s="6"/>
      <c r="Y755" s="55"/>
      <c r="Z755" s="6"/>
      <c r="AA755" s="55"/>
      <c r="AB755" s="6"/>
      <c r="AC755" s="55"/>
    </row>
    <row r="756" spans="1:29" s="57" customFormat="1" ht="15.6">
      <c r="A756" s="58" t="s">
        <v>346</v>
      </c>
      <c r="B756" s="38"/>
      <c r="C756" s="38">
        <v>1</v>
      </c>
      <c r="D756" s="8" t="s">
        <v>3</v>
      </c>
      <c r="E756" s="59">
        <v>1834</v>
      </c>
      <c r="F756" s="6"/>
      <c r="G756" s="55"/>
      <c r="H756" s="6"/>
      <c r="I756" s="55"/>
      <c r="J756" s="6"/>
      <c r="K756" s="55"/>
      <c r="L756" s="6"/>
      <c r="M756" s="55"/>
      <c r="N756" s="6"/>
      <c r="O756" s="55"/>
      <c r="P756" s="6"/>
      <c r="Q756" s="55"/>
      <c r="R756" s="6"/>
      <c r="S756" s="55"/>
      <c r="T756" s="6"/>
      <c r="U756" s="55"/>
      <c r="V756" s="6"/>
      <c r="W756" s="55"/>
      <c r="X756" s="6"/>
      <c r="Y756" s="55"/>
      <c r="Z756" s="6"/>
      <c r="AA756" s="55"/>
      <c r="AB756" s="6"/>
      <c r="AC756" s="55"/>
    </row>
    <row r="757" spans="1:29" s="57" customFormat="1" ht="15.6">
      <c r="A757" s="58" t="s">
        <v>56</v>
      </c>
      <c r="B757" s="38" t="s">
        <v>194</v>
      </c>
      <c r="C757" s="38">
        <v>1</v>
      </c>
      <c r="D757" s="8" t="s">
        <v>3</v>
      </c>
      <c r="E757" s="59">
        <v>1710.5465151778819</v>
      </c>
      <c r="F757" s="6"/>
      <c r="G757" s="55"/>
      <c r="H757" s="6"/>
      <c r="I757" s="55"/>
      <c r="J757" s="6"/>
      <c r="K757" s="55"/>
      <c r="L757" s="6"/>
      <c r="M757" s="55"/>
      <c r="N757" s="6"/>
      <c r="O757" s="55"/>
      <c r="P757" s="6"/>
      <c r="Q757" s="55"/>
      <c r="R757" s="6"/>
      <c r="S757" s="55"/>
      <c r="T757" s="6"/>
      <c r="U757" s="55"/>
      <c r="V757" s="6"/>
      <c r="W757" s="55"/>
      <c r="X757" s="6"/>
      <c r="Y757" s="55"/>
      <c r="Z757" s="6"/>
      <c r="AA757" s="55"/>
      <c r="AB757" s="6"/>
      <c r="AC757" s="55"/>
    </row>
    <row r="758" spans="1:29" s="57" customFormat="1" ht="15.6">
      <c r="A758" s="58" t="s">
        <v>318</v>
      </c>
      <c r="B758" s="38"/>
      <c r="C758" s="38">
        <v>1</v>
      </c>
      <c r="D758" s="8" t="s">
        <v>3</v>
      </c>
      <c r="E758" s="59">
        <v>1722</v>
      </c>
      <c r="F758" s="6"/>
      <c r="G758" s="55"/>
      <c r="H758" s="6"/>
      <c r="I758" s="55"/>
      <c r="J758" s="6"/>
      <c r="K758" s="55"/>
      <c r="L758" s="6"/>
      <c r="M758" s="55"/>
      <c r="N758" s="6"/>
      <c r="O758" s="55"/>
      <c r="P758" s="6"/>
      <c r="Q758" s="55"/>
      <c r="R758" s="6"/>
      <c r="S758" s="55"/>
      <c r="T758" s="6"/>
      <c r="U758" s="55"/>
      <c r="V758" s="6"/>
      <c r="W758" s="55"/>
      <c r="X758" s="6"/>
      <c r="Y758" s="55"/>
      <c r="Z758" s="6"/>
      <c r="AA758" s="55"/>
      <c r="AB758" s="6"/>
      <c r="AC758" s="55"/>
    </row>
    <row r="759" spans="1:29" s="57" customFormat="1" ht="15.6">
      <c r="A759" s="58" t="s">
        <v>685</v>
      </c>
      <c r="B759" s="38" t="s">
        <v>105</v>
      </c>
      <c r="C759" s="38" t="s">
        <v>35</v>
      </c>
      <c r="D759" s="8" t="s">
        <v>1</v>
      </c>
      <c r="E759" s="59">
        <v>1847.4268659430945</v>
      </c>
      <c r="F759" s="6"/>
      <c r="G759" s="55"/>
      <c r="H759" s="6"/>
      <c r="I759" s="55"/>
      <c r="J759" s="6"/>
      <c r="K759" s="55"/>
      <c r="L759" s="6"/>
      <c r="M759" s="55"/>
      <c r="N759" s="6"/>
      <c r="O759" s="55"/>
      <c r="P759" s="6"/>
      <c r="Q759" s="55"/>
      <c r="R759" s="6"/>
      <c r="S759" s="55"/>
      <c r="T759" s="6"/>
      <c r="U759" s="55"/>
      <c r="V759" s="6"/>
      <c r="W759" s="55"/>
      <c r="X759" s="6"/>
      <c r="Y759" s="55"/>
      <c r="Z759" s="6"/>
      <c r="AA759" s="55"/>
      <c r="AB759" s="6"/>
      <c r="AC759" s="55"/>
    </row>
    <row r="760" spans="1:29" s="57" customFormat="1" ht="15.6">
      <c r="A760" s="58" t="s">
        <v>1038</v>
      </c>
      <c r="B760" s="38"/>
      <c r="C760" s="38"/>
      <c r="D760" s="8" t="s">
        <v>1</v>
      </c>
      <c r="E760" s="59">
        <v>1248.4330603038231</v>
      </c>
      <c r="F760" s="6"/>
      <c r="G760" s="55"/>
      <c r="H760" s="6"/>
      <c r="I760" s="55"/>
      <c r="J760" s="6"/>
      <c r="K760" s="55"/>
      <c r="L760" s="6"/>
      <c r="M760" s="55"/>
      <c r="N760" s="6"/>
      <c r="O760" s="55"/>
      <c r="P760" s="6"/>
      <c r="Q760" s="55"/>
      <c r="R760" s="6"/>
      <c r="S760" s="55"/>
      <c r="T760" s="6"/>
      <c r="U760" s="55"/>
      <c r="V760" s="6"/>
      <c r="W760" s="55"/>
      <c r="X760" s="6"/>
      <c r="Y760" s="55"/>
      <c r="Z760" s="6"/>
      <c r="AA760" s="55"/>
      <c r="AB760" s="6"/>
      <c r="AC760" s="55"/>
    </row>
    <row r="761" spans="1:29" s="57" customFormat="1" ht="15.6">
      <c r="A761" s="58" t="s">
        <v>122</v>
      </c>
      <c r="B761" s="38"/>
      <c r="C761" s="38" t="s">
        <v>35</v>
      </c>
      <c r="D761" s="8" t="s">
        <v>1</v>
      </c>
      <c r="E761" s="59">
        <v>1646.1487317398803</v>
      </c>
      <c r="F761" s="6"/>
      <c r="G761" s="55"/>
      <c r="H761" s="6">
        <v>47</v>
      </c>
      <c r="I761" s="55">
        <f>((($H$2+2)*($H$2+4)*($H$2+2-2*H761))/(2*($H$2+2*H761)*($H$2+4*H761))+(($H$2+1)-H761+1))*$H$1</f>
        <v>52.134505413544019</v>
      </c>
      <c r="J761" s="6"/>
      <c r="K761" s="55"/>
      <c r="L761" s="6"/>
      <c r="M761" s="55"/>
      <c r="N761" s="6"/>
      <c r="O761" s="55"/>
      <c r="P761" s="6"/>
      <c r="Q761" s="55"/>
      <c r="R761" s="6"/>
      <c r="S761" s="55"/>
      <c r="T761" s="6"/>
      <c r="U761" s="55"/>
      <c r="V761" s="6"/>
      <c r="W761" s="55"/>
      <c r="X761" s="6"/>
      <c r="Y761" s="55"/>
      <c r="Z761" s="6"/>
      <c r="AA761" s="55"/>
      <c r="AB761" s="6"/>
      <c r="AC761" s="55"/>
    </row>
    <row r="762" spans="1:29" s="57" customFormat="1" ht="15.6">
      <c r="A762" s="58" t="s">
        <v>1261</v>
      </c>
      <c r="B762" s="38"/>
      <c r="C762" s="38"/>
      <c r="D762" s="8" t="s">
        <v>1263</v>
      </c>
      <c r="E762" s="59">
        <v>1209.8815029115024</v>
      </c>
      <c r="F762" s="6">
        <v>30</v>
      </c>
      <c r="G762" s="55">
        <f>((($F$2+2)*($F$2+4)*($F$2+2-2*F762))/(2*($F$2+2*F762)*($F$2+4*F762))+(($F$2+1)-F762+1))*$F$1</f>
        <v>3.9268573879936723</v>
      </c>
      <c r="H762" s="6"/>
      <c r="I762" s="55"/>
      <c r="J762" s="6"/>
      <c r="K762" s="55"/>
      <c r="L762" s="6"/>
      <c r="M762" s="55"/>
      <c r="N762" s="6"/>
      <c r="O762" s="55"/>
      <c r="P762" s="6"/>
      <c r="Q762" s="55"/>
      <c r="R762" s="6"/>
      <c r="S762" s="55"/>
      <c r="T762" s="6"/>
      <c r="U762" s="55"/>
      <c r="V762" s="6"/>
      <c r="W762" s="55"/>
      <c r="X762" s="6"/>
      <c r="Y762" s="55"/>
      <c r="Z762" s="6"/>
      <c r="AA762" s="55"/>
      <c r="AB762" s="6"/>
      <c r="AC762" s="55"/>
    </row>
    <row r="763" spans="1:29" s="57" customFormat="1" ht="15.6">
      <c r="A763" s="58" t="s">
        <v>603</v>
      </c>
      <c r="B763" s="38"/>
      <c r="C763" s="38"/>
      <c r="D763" s="8" t="s">
        <v>604</v>
      </c>
      <c r="E763" s="59">
        <v>1196.1149234728425</v>
      </c>
      <c r="F763" s="6"/>
      <c r="G763" s="55"/>
      <c r="H763" s="6"/>
      <c r="I763" s="55"/>
      <c r="J763" s="6"/>
      <c r="K763" s="55"/>
      <c r="L763" s="6"/>
      <c r="M763" s="55"/>
      <c r="N763" s="6"/>
      <c r="O763" s="55"/>
      <c r="P763" s="6"/>
      <c r="Q763" s="55"/>
      <c r="R763" s="6"/>
      <c r="S763" s="55"/>
      <c r="T763" s="6"/>
      <c r="U763" s="55"/>
      <c r="V763" s="6"/>
      <c r="W763" s="55"/>
      <c r="X763" s="6"/>
      <c r="Y763" s="55"/>
      <c r="Z763" s="6"/>
      <c r="AA763" s="55"/>
      <c r="AB763" s="6"/>
      <c r="AC763" s="55"/>
    </row>
    <row r="764" spans="1:29" s="57" customFormat="1" ht="15.6">
      <c r="A764" s="58" t="s">
        <v>701</v>
      </c>
      <c r="B764" s="38"/>
      <c r="C764" s="38"/>
      <c r="D764" s="8" t="s">
        <v>1</v>
      </c>
      <c r="E764" s="59">
        <v>1537</v>
      </c>
      <c r="F764" s="6"/>
      <c r="G764" s="55"/>
      <c r="H764" s="6"/>
      <c r="I764" s="55"/>
      <c r="J764" s="6"/>
      <c r="K764" s="55"/>
      <c r="L764" s="6"/>
      <c r="M764" s="55"/>
      <c r="N764" s="6"/>
      <c r="O764" s="55"/>
      <c r="P764" s="6"/>
      <c r="Q764" s="55"/>
      <c r="R764" s="6"/>
      <c r="S764" s="55"/>
      <c r="T764" s="6"/>
      <c r="U764" s="55"/>
      <c r="V764" s="6"/>
      <c r="W764" s="55"/>
      <c r="X764" s="6"/>
      <c r="Y764" s="55"/>
      <c r="Z764" s="6"/>
      <c r="AA764" s="55"/>
      <c r="AB764" s="6"/>
      <c r="AC764" s="55"/>
    </row>
    <row r="765" spans="1:29" s="57" customFormat="1" ht="15.6">
      <c r="A765" s="58" t="s">
        <v>616</v>
      </c>
      <c r="B765" s="38"/>
      <c r="C765" s="38" t="s">
        <v>36</v>
      </c>
      <c r="D765" s="8" t="s">
        <v>1</v>
      </c>
      <c r="E765" s="59">
        <v>1575.2041597600476</v>
      </c>
      <c r="F765" s="6"/>
      <c r="G765" s="55"/>
      <c r="H765" s="6">
        <v>60</v>
      </c>
      <c r="I765" s="55">
        <f>((($H$2+2)*($H$2+4)*($H$2+2-2*H765))/(2*($H$2+2*H765)*($H$2+4*H765))+(($H$2+1)-H765+1))*$H$1</f>
        <v>44.590382282544361</v>
      </c>
      <c r="J765" s="6"/>
      <c r="K765" s="55"/>
      <c r="L765" s="6"/>
      <c r="M765" s="55"/>
      <c r="N765" s="6"/>
      <c r="O765" s="55"/>
      <c r="P765" s="6"/>
      <c r="Q765" s="55"/>
      <c r="R765" s="6"/>
      <c r="S765" s="55"/>
      <c r="T765" s="6"/>
      <c r="U765" s="55"/>
      <c r="V765" s="6"/>
      <c r="W765" s="55"/>
      <c r="X765" s="6"/>
      <c r="Y765" s="55"/>
      <c r="Z765" s="6"/>
      <c r="AA765" s="55"/>
      <c r="AB765" s="6"/>
      <c r="AC765" s="55"/>
    </row>
    <row r="766" spans="1:29" s="57" customFormat="1" ht="15.6">
      <c r="A766" s="58" t="s">
        <v>308</v>
      </c>
      <c r="B766" s="38"/>
      <c r="C766" s="38">
        <v>3</v>
      </c>
      <c r="D766" s="8" t="s">
        <v>1</v>
      </c>
      <c r="E766" s="59">
        <v>1482.2670665581886</v>
      </c>
      <c r="F766" s="6"/>
      <c r="G766" s="55"/>
      <c r="H766" s="6"/>
      <c r="I766" s="55"/>
      <c r="J766" s="6"/>
      <c r="K766" s="55"/>
      <c r="L766" s="6"/>
      <c r="M766" s="55"/>
      <c r="N766" s="6"/>
      <c r="O766" s="55"/>
      <c r="P766" s="6"/>
      <c r="Q766" s="55"/>
      <c r="R766" s="6"/>
      <c r="S766" s="55"/>
      <c r="T766" s="6"/>
      <c r="U766" s="55"/>
      <c r="V766" s="6"/>
      <c r="W766" s="55"/>
      <c r="X766" s="6"/>
      <c r="Y766" s="55"/>
      <c r="Z766" s="6"/>
      <c r="AA766" s="55"/>
      <c r="AB766" s="6"/>
      <c r="AC766" s="55"/>
    </row>
    <row r="767" spans="1:29" s="57" customFormat="1" ht="15.6">
      <c r="A767" s="58" t="s">
        <v>1230</v>
      </c>
      <c r="B767" s="38"/>
      <c r="C767" s="38"/>
      <c r="D767" s="8" t="s">
        <v>1</v>
      </c>
      <c r="E767" s="59">
        <v>1208.0341734335325</v>
      </c>
      <c r="F767" s="6"/>
      <c r="G767" s="55"/>
      <c r="H767" s="6">
        <v>153</v>
      </c>
      <c r="I767" s="55">
        <f>((($H$2+2)*($H$2+4)*($H$2+2-2*H767))/(2*($H$2+2*H767)*($H$2+4*H767))+(($H$2+1)-H767+1))*$H$1</f>
        <v>1.9270177995413369</v>
      </c>
      <c r="J767" s="6"/>
      <c r="K767" s="55"/>
      <c r="L767" s="6"/>
      <c r="M767" s="55"/>
      <c r="N767" s="6"/>
      <c r="O767" s="55"/>
      <c r="P767" s="6"/>
      <c r="Q767" s="55"/>
      <c r="R767" s="6"/>
      <c r="S767" s="55"/>
      <c r="T767" s="6"/>
      <c r="U767" s="55"/>
      <c r="V767" s="6"/>
      <c r="W767" s="55"/>
      <c r="X767" s="6"/>
      <c r="Y767" s="55"/>
      <c r="Z767" s="6"/>
      <c r="AA767" s="55"/>
      <c r="AB767" s="6"/>
      <c r="AC767" s="55"/>
    </row>
    <row r="768" spans="1:29" s="57" customFormat="1" ht="15.6">
      <c r="A768" s="58" t="s">
        <v>521</v>
      </c>
      <c r="B768" s="38"/>
      <c r="C768" s="38"/>
      <c r="D768" s="8" t="s">
        <v>1</v>
      </c>
      <c r="E768" s="59">
        <v>1488.0688556660541</v>
      </c>
      <c r="F768" s="6"/>
      <c r="G768" s="55"/>
      <c r="H768" s="6"/>
      <c r="I768" s="55"/>
      <c r="J768" s="6"/>
      <c r="K768" s="55"/>
      <c r="L768" s="6"/>
      <c r="M768" s="55"/>
      <c r="N768" s="6"/>
      <c r="O768" s="55"/>
      <c r="P768" s="6"/>
      <c r="Q768" s="55"/>
      <c r="R768" s="6"/>
      <c r="S768" s="55"/>
      <c r="T768" s="6"/>
      <c r="U768" s="55"/>
      <c r="V768" s="6"/>
      <c r="W768" s="55"/>
      <c r="X768" s="6"/>
      <c r="Y768" s="55"/>
      <c r="Z768" s="6"/>
      <c r="AA768" s="55"/>
      <c r="AB768" s="6"/>
      <c r="AC768" s="55"/>
    </row>
    <row r="769" spans="1:29" s="57" customFormat="1" ht="15.6">
      <c r="A769" s="58" t="s">
        <v>1278</v>
      </c>
      <c r="B769" s="38"/>
      <c r="C769" s="38"/>
      <c r="D769" s="8"/>
      <c r="E769" s="59">
        <v>1350.8539463105317</v>
      </c>
      <c r="F769" s="6"/>
      <c r="G769" s="55"/>
      <c r="H769" s="6">
        <v>92</v>
      </c>
      <c r="I769" s="55">
        <f>((($H$2+2)*($H$2+4)*($H$2+2-2*H769))/(2*($H$2+2*H769)*($H$2+4*H769))+(($H$2+1)-H769+1))*$H$1</f>
        <v>28.640271682995834</v>
      </c>
      <c r="J769" s="6"/>
      <c r="K769" s="55"/>
      <c r="L769" s="6"/>
      <c r="M769" s="55"/>
      <c r="N769" s="6"/>
      <c r="O769" s="55"/>
      <c r="P769" s="6"/>
      <c r="Q769" s="55"/>
      <c r="R769" s="6"/>
      <c r="S769" s="55"/>
      <c r="T769" s="6"/>
      <c r="U769" s="55"/>
      <c r="V769" s="6"/>
      <c r="W769" s="55"/>
      <c r="X769" s="6"/>
      <c r="Y769" s="55"/>
      <c r="Z769" s="6"/>
      <c r="AA769" s="55"/>
      <c r="AB769" s="6"/>
      <c r="AC769" s="55"/>
    </row>
    <row r="770" spans="1:29" s="57" customFormat="1" ht="15.6">
      <c r="A770" s="58" t="s">
        <v>392</v>
      </c>
      <c r="B770" s="71"/>
      <c r="C770" s="38">
        <v>4</v>
      </c>
      <c r="D770" s="8" t="s">
        <v>360</v>
      </c>
      <c r="E770" s="59">
        <v>1243.671872822737</v>
      </c>
      <c r="F770" s="6"/>
      <c r="G770" s="55"/>
      <c r="H770" s="6"/>
      <c r="I770" s="55"/>
      <c r="J770" s="6"/>
      <c r="K770" s="55"/>
      <c r="L770" s="6"/>
      <c r="M770" s="55"/>
      <c r="N770" s="6"/>
      <c r="O770" s="55"/>
      <c r="P770" s="6"/>
      <c r="Q770" s="55"/>
      <c r="R770" s="6"/>
      <c r="S770" s="55"/>
      <c r="T770" s="6"/>
      <c r="U770" s="55"/>
      <c r="V770" s="6"/>
      <c r="W770" s="55"/>
      <c r="X770" s="6"/>
      <c r="Y770" s="55"/>
      <c r="Z770" s="6"/>
      <c r="AA770" s="55"/>
      <c r="AB770" s="6"/>
      <c r="AC770" s="55"/>
    </row>
    <row r="771" spans="1:29" s="57" customFormat="1" ht="15.6">
      <c r="A771" s="58" t="s">
        <v>702</v>
      </c>
      <c r="B771" s="38" t="s">
        <v>105</v>
      </c>
      <c r="C771" s="38"/>
      <c r="D771" s="8" t="s">
        <v>1</v>
      </c>
      <c r="E771" s="59">
        <v>1760.873497422268</v>
      </c>
      <c r="F771" s="6"/>
      <c r="G771" s="55"/>
      <c r="H771" s="6">
        <v>14</v>
      </c>
      <c r="I771" s="55">
        <f>((($H$2+2)*($H$2+4)*($H$2+2-2*H771))/(2*($H$2+2*H771)*($H$2+4*H771))+(($H$2+1)-H771+1))*$H$1</f>
        <v>79.696626239454872</v>
      </c>
      <c r="J771" s="6"/>
      <c r="K771" s="55"/>
      <c r="L771" s="6"/>
      <c r="M771" s="55"/>
      <c r="N771" s="6"/>
      <c r="O771" s="55"/>
      <c r="P771" s="6"/>
      <c r="Q771" s="55"/>
      <c r="R771" s="6"/>
      <c r="S771" s="55"/>
      <c r="T771" s="6"/>
      <c r="U771" s="55"/>
      <c r="V771" s="6"/>
      <c r="W771" s="55"/>
      <c r="X771" s="6"/>
      <c r="Y771" s="55"/>
      <c r="Z771" s="6"/>
      <c r="AA771" s="55"/>
      <c r="AB771" s="6"/>
      <c r="AC771" s="55"/>
    </row>
    <row r="772" spans="1:29" s="57" customFormat="1" ht="15.6">
      <c r="A772" s="58" t="s">
        <v>844</v>
      </c>
      <c r="B772" s="38"/>
      <c r="C772" s="38"/>
      <c r="D772" s="8" t="s">
        <v>1</v>
      </c>
      <c r="E772" s="59">
        <v>1507.3321546458446</v>
      </c>
      <c r="F772" s="6"/>
      <c r="G772" s="55"/>
      <c r="H772" s="6"/>
      <c r="I772" s="55"/>
      <c r="J772" s="6"/>
      <c r="K772" s="55"/>
      <c r="L772" s="6"/>
      <c r="M772" s="55"/>
      <c r="N772" s="6"/>
      <c r="O772" s="55"/>
      <c r="P772" s="6"/>
      <c r="Q772" s="55"/>
      <c r="R772" s="6"/>
      <c r="S772" s="55"/>
      <c r="T772" s="6"/>
      <c r="U772" s="55"/>
      <c r="V772" s="6"/>
      <c r="W772" s="55"/>
      <c r="X772" s="6"/>
      <c r="Y772" s="55"/>
      <c r="Z772" s="6"/>
      <c r="AA772" s="55"/>
      <c r="AB772" s="6"/>
      <c r="AC772" s="55"/>
    </row>
    <row r="773" spans="1:29" s="57" customFormat="1" ht="15.6">
      <c r="A773" s="58" t="s">
        <v>580</v>
      </c>
      <c r="B773" s="38"/>
      <c r="C773" s="38" t="s">
        <v>35</v>
      </c>
      <c r="D773" s="8" t="s">
        <v>1</v>
      </c>
      <c r="E773" s="59">
        <v>1872.3867872973535</v>
      </c>
      <c r="F773" s="6"/>
      <c r="G773" s="55"/>
      <c r="H773" s="6"/>
      <c r="I773" s="55"/>
      <c r="J773" s="6"/>
      <c r="K773" s="55"/>
      <c r="L773" s="6"/>
      <c r="M773" s="55"/>
      <c r="N773" s="6"/>
      <c r="O773" s="55"/>
      <c r="P773" s="6"/>
      <c r="Q773" s="55"/>
      <c r="R773" s="6"/>
      <c r="S773" s="55"/>
      <c r="T773" s="6"/>
      <c r="U773" s="55"/>
      <c r="V773" s="6"/>
      <c r="W773" s="55"/>
      <c r="X773" s="6"/>
      <c r="Y773" s="55"/>
      <c r="Z773" s="6"/>
      <c r="AA773" s="55"/>
      <c r="AB773" s="6"/>
      <c r="AC773" s="55"/>
    </row>
    <row r="774" spans="1:29" s="57" customFormat="1" ht="15.6">
      <c r="A774" s="58" t="s">
        <v>100</v>
      </c>
      <c r="B774" s="38" t="s">
        <v>194</v>
      </c>
      <c r="C774" s="38" t="s">
        <v>35</v>
      </c>
      <c r="D774" s="8" t="s">
        <v>1</v>
      </c>
      <c r="E774" s="59">
        <v>1841</v>
      </c>
      <c r="F774" s="6"/>
      <c r="G774" s="55"/>
      <c r="H774" s="6"/>
      <c r="I774" s="55"/>
      <c r="J774" s="6"/>
      <c r="K774" s="55"/>
      <c r="L774" s="6"/>
      <c r="M774" s="55"/>
      <c r="N774" s="6"/>
      <c r="O774" s="55"/>
      <c r="P774" s="6"/>
      <c r="Q774" s="55"/>
      <c r="R774" s="6"/>
      <c r="S774" s="55"/>
      <c r="T774" s="6"/>
      <c r="U774" s="55"/>
      <c r="V774" s="6"/>
      <c r="W774" s="55"/>
      <c r="X774" s="6"/>
      <c r="Y774" s="55"/>
      <c r="Z774" s="6"/>
      <c r="AA774" s="55"/>
      <c r="AB774" s="6"/>
      <c r="AC774" s="55"/>
    </row>
    <row r="775" spans="1:29" s="57" customFormat="1" ht="15.6">
      <c r="A775" s="58" t="s">
        <v>205</v>
      </c>
      <c r="B775" s="38"/>
      <c r="C775" s="38">
        <v>4</v>
      </c>
      <c r="D775" s="8" t="s">
        <v>1</v>
      </c>
      <c r="E775" s="59">
        <v>1200</v>
      </c>
      <c r="F775" s="6"/>
      <c r="G775" s="55"/>
      <c r="H775" s="6"/>
      <c r="I775" s="55"/>
      <c r="J775" s="6"/>
      <c r="K775" s="55"/>
      <c r="L775" s="6"/>
      <c r="M775" s="55"/>
      <c r="N775" s="6"/>
      <c r="O775" s="55"/>
      <c r="P775" s="6"/>
      <c r="Q775" s="55"/>
      <c r="R775" s="6"/>
      <c r="S775" s="55"/>
      <c r="T775" s="6"/>
      <c r="U775" s="55"/>
      <c r="V775" s="6"/>
      <c r="W775" s="55"/>
      <c r="X775" s="6"/>
      <c r="Y775" s="55"/>
      <c r="Z775" s="6"/>
      <c r="AA775" s="55"/>
      <c r="AB775" s="6"/>
      <c r="AC775" s="55"/>
    </row>
    <row r="776" spans="1:29" s="57" customFormat="1" ht="15.6">
      <c r="A776" s="58" t="s">
        <v>1170</v>
      </c>
      <c r="B776" s="38"/>
      <c r="C776" s="38"/>
      <c r="D776" s="8" t="s">
        <v>1</v>
      </c>
      <c r="E776" s="59">
        <v>1432.2054534129054</v>
      </c>
      <c r="F776" s="6"/>
      <c r="G776" s="55"/>
      <c r="H776" s="6">
        <v>97</v>
      </c>
      <c r="I776" s="55">
        <f>((($H$2+2)*($H$2+4)*($H$2+2-2*H776))/(2*($H$2+2*H776)*($H$2+4*H776))+(($H$2+1)-H776+1))*$H$1</f>
        <v>26.334449715588331</v>
      </c>
      <c r="J776" s="6"/>
      <c r="K776" s="55"/>
      <c r="L776" s="6"/>
      <c r="M776" s="55"/>
      <c r="N776" s="6"/>
      <c r="O776" s="55"/>
      <c r="P776" s="6"/>
      <c r="Q776" s="55"/>
      <c r="R776" s="6"/>
      <c r="S776" s="55"/>
      <c r="T776" s="6"/>
      <c r="U776" s="55"/>
      <c r="V776" s="6"/>
      <c r="W776" s="55"/>
      <c r="X776" s="6"/>
      <c r="Y776" s="55"/>
      <c r="Z776" s="6"/>
      <c r="AA776" s="55"/>
      <c r="AB776" s="6"/>
      <c r="AC776" s="55"/>
    </row>
    <row r="777" spans="1:29" s="57" customFormat="1" ht="15.6">
      <c r="A777" s="58" t="s">
        <v>552</v>
      </c>
      <c r="B777" s="38"/>
      <c r="C777" s="38"/>
      <c r="D777" s="8" t="s">
        <v>360</v>
      </c>
      <c r="E777" s="59">
        <v>1357.1358726129276</v>
      </c>
      <c r="F777" s="6"/>
      <c r="G777" s="55"/>
      <c r="H777" s="6"/>
      <c r="I777" s="55"/>
      <c r="J777" s="6"/>
      <c r="K777" s="55"/>
      <c r="L777" s="6"/>
      <c r="M777" s="55"/>
      <c r="N777" s="6"/>
      <c r="O777" s="55"/>
      <c r="P777" s="6"/>
      <c r="Q777" s="55"/>
      <c r="R777" s="6"/>
      <c r="S777" s="55"/>
      <c r="T777" s="6"/>
      <c r="U777" s="55"/>
      <c r="V777" s="6"/>
      <c r="W777" s="55"/>
      <c r="X777" s="6"/>
      <c r="Y777" s="55"/>
      <c r="Z777" s="6"/>
      <c r="AA777" s="55"/>
      <c r="AB777" s="6"/>
      <c r="AC777" s="55"/>
    </row>
    <row r="778" spans="1:29" s="57" customFormat="1" ht="15.6">
      <c r="A778" s="58" t="s">
        <v>920</v>
      </c>
      <c r="B778" s="38"/>
      <c r="C778" s="38"/>
      <c r="D778" s="8" t="s">
        <v>3</v>
      </c>
      <c r="E778" s="59">
        <v>1410</v>
      </c>
      <c r="F778" s="6"/>
      <c r="G778" s="55"/>
      <c r="H778" s="6"/>
      <c r="I778" s="55"/>
      <c r="J778" s="6"/>
      <c r="K778" s="55"/>
      <c r="L778" s="6"/>
      <c r="M778" s="55"/>
      <c r="N778" s="6"/>
      <c r="O778" s="55"/>
      <c r="P778" s="6"/>
      <c r="Q778" s="55"/>
      <c r="R778" s="6"/>
      <c r="S778" s="55"/>
      <c r="T778" s="6"/>
      <c r="U778" s="55"/>
      <c r="V778" s="6"/>
      <c r="W778" s="55"/>
      <c r="X778" s="6"/>
      <c r="Y778" s="55"/>
      <c r="Z778" s="6"/>
      <c r="AA778" s="55"/>
      <c r="AB778" s="6"/>
      <c r="AC778" s="55"/>
    </row>
    <row r="779" spans="1:29" s="57" customFormat="1" ht="15.6">
      <c r="A779" s="58" t="s">
        <v>494</v>
      </c>
      <c r="B779" s="38"/>
      <c r="C779" s="38">
        <v>1</v>
      </c>
      <c r="D779" s="8" t="s">
        <v>1</v>
      </c>
      <c r="E779" s="59">
        <v>1762</v>
      </c>
      <c r="F779" s="6"/>
      <c r="G779" s="55"/>
      <c r="H779" s="6"/>
      <c r="I779" s="55"/>
      <c r="J779" s="6"/>
      <c r="K779" s="55"/>
      <c r="L779" s="6"/>
      <c r="M779" s="55"/>
      <c r="N779" s="6"/>
      <c r="O779" s="55"/>
      <c r="P779" s="6"/>
      <c r="Q779" s="55"/>
      <c r="R779" s="6"/>
      <c r="S779" s="55"/>
      <c r="T779" s="6"/>
      <c r="U779" s="55"/>
      <c r="V779" s="6"/>
      <c r="W779" s="55"/>
      <c r="X779" s="6"/>
      <c r="Y779" s="55"/>
      <c r="Z779" s="6"/>
      <c r="AA779" s="55"/>
      <c r="AB779" s="6"/>
      <c r="AC779" s="55"/>
    </row>
    <row r="780" spans="1:29" s="57" customFormat="1" ht="15.6">
      <c r="A780" s="58" t="s">
        <v>978</v>
      </c>
      <c r="B780" s="38"/>
      <c r="C780" s="38"/>
      <c r="D780" s="8" t="s">
        <v>558</v>
      </c>
      <c r="E780" s="59">
        <v>1215</v>
      </c>
      <c r="F780" s="6"/>
      <c r="G780" s="55"/>
      <c r="H780" s="6"/>
      <c r="I780" s="55"/>
      <c r="J780" s="6"/>
      <c r="K780" s="55"/>
      <c r="L780" s="6"/>
      <c r="M780" s="55"/>
      <c r="N780" s="6"/>
      <c r="O780" s="55"/>
      <c r="P780" s="6"/>
      <c r="Q780" s="55"/>
      <c r="R780" s="6"/>
      <c r="S780" s="55"/>
      <c r="T780" s="6"/>
      <c r="U780" s="55"/>
      <c r="V780" s="6"/>
      <c r="W780" s="55"/>
      <c r="X780" s="6"/>
      <c r="Y780" s="55"/>
      <c r="Z780" s="6"/>
      <c r="AA780" s="55"/>
      <c r="AB780" s="6"/>
      <c r="AC780" s="55"/>
    </row>
    <row r="781" spans="1:29" s="57" customFormat="1" ht="15.6">
      <c r="A781" s="58" t="s">
        <v>823</v>
      </c>
      <c r="B781" s="38"/>
      <c r="C781" s="38"/>
      <c r="D781" s="8" t="s">
        <v>15</v>
      </c>
      <c r="E781" s="59">
        <v>1452.1105738015233</v>
      </c>
      <c r="F781" s="6"/>
      <c r="G781" s="55"/>
      <c r="H781" s="6"/>
      <c r="I781" s="55"/>
      <c r="J781" s="6"/>
      <c r="K781" s="55"/>
      <c r="L781" s="6"/>
      <c r="M781" s="55"/>
      <c r="N781" s="6"/>
      <c r="O781" s="55"/>
      <c r="P781" s="6"/>
      <c r="Q781" s="55"/>
      <c r="R781" s="6"/>
      <c r="S781" s="55"/>
      <c r="T781" s="6"/>
      <c r="U781" s="55"/>
      <c r="V781" s="6"/>
      <c r="W781" s="55"/>
      <c r="X781" s="6"/>
      <c r="Y781" s="55"/>
      <c r="Z781" s="6"/>
      <c r="AA781" s="55"/>
      <c r="AB781" s="6"/>
      <c r="AC781" s="55"/>
    </row>
    <row r="782" spans="1:29" s="57" customFormat="1" ht="15.6">
      <c r="A782" s="58" t="s">
        <v>901</v>
      </c>
      <c r="B782" s="38"/>
      <c r="C782" s="38">
        <v>2</v>
      </c>
      <c r="D782" s="8" t="s">
        <v>1</v>
      </c>
      <c r="E782" s="59">
        <v>1200</v>
      </c>
      <c r="F782" s="6"/>
      <c r="G782" s="55"/>
      <c r="H782" s="6"/>
      <c r="I782" s="55"/>
      <c r="J782" s="6"/>
      <c r="K782" s="55"/>
      <c r="L782" s="6"/>
      <c r="M782" s="55"/>
      <c r="N782" s="6"/>
      <c r="O782" s="55"/>
      <c r="P782" s="6"/>
      <c r="Q782" s="55"/>
      <c r="R782" s="6"/>
      <c r="S782" s="55"/>
      <c r="T782" s="6"/>
      <c r="U782" s="55"/>
      <c r="V782" s="6"/>
      <c r="W782" s="55"/>
      <c r="X782" s="6"/>
      <c r="Y782" s="55"/>
      <c r="Z782" s="6"/>
      <c r="AA782" s="55"/>
      <c r="AB782" s="6"/>
      <c r="AC782" s="55"/>
    </row>
    <row r="783" spans="1:29" s="57" customFormat="1" ht="15.6">
      <c r="A783" s="58" t="s">
        <v>1110</v>
      </c>
      <c r="B783" s="71"/>
      <c r="C783" s="52"/>
      <c r="D783" s="38" t="s">
        <v>1</v>
      </c>
      <c r="E783" s="59">
        <v>1363.8984712519509</v>
      </c>
      <c r="F783" s="6"/>
      <c r="G783" s="55"/>
      <c r="H783" s="6">
        <v>118</v>
      </c>
      <c r="I783" s="55">
        <f>((($H$2+2)*($H$2+4)*($H$2+2-2*H783))/(2*($H$2+2*H783)*($H$2+4*H783))+(($H$2+1)-H783+1))*$H$1</f>
        <v>16.945838598202993</v>
      </c>
      <c r="J783" s="6"/>
      <c r="K783" s="55"/>
      <c r="L783" s="6"/>
      <c r="M783" s="55"/>
      <c r="N783" s="6"/>
      <c r="O783" s="55"/>
      <c r="P783" s="6"/>
      <c r="Q783" s="55"/>
      <c r="R783" s="6"/>
      <c r="S783" s="55"/>
      <c r="T783" s="6"/>
      <c r="U783" s="56"/>
      <c r="V783" s="6"/>
      <c r="W783" s="56"/>
      <c r="X783" s="6"/>
      <c r="Y783" s="56"/>
      <c r="Z783" s="6"/>
      <c r="AA783" s="56"/>
      <c r="AB783" s="6"/>
      <c r="AC783" s="56"/>
    </row>
    <row r="784" spans="1:29" s="57" customFormat="1" ht="15.6">
      <c r="A784" s="58" t="s">
        <v>207</v>
      </c>
      <c r="B784" s="38"/>
      <c r="C784" s="38">
        <v>2</v>
      </c>
      <c r="D784" s="8" t="s">
        <v>3</v>
      </c>
      <c r="E784" s="59">
        <v>1403.3675682132678</v>
      </c>
      <c r="F784" s="6"/>
      <c r="G784" s="55"/>
      <c r="H784" s="6"/>
      <c r="I784" s="55"/>
      <c r="J784" s="6"/>
      <c r="K784" s="55"/>
      <c r="L784" s="6"/>
      <c r="M784" s="55"/>
      <c r="N784" s="6"/>
      <c r="O784" s="55"/>
      <c r="P784" s="6"/>
      <c r="Q784" s="55"/>
      <c r="R784" s="6"/>
      <c r="S784" s="55"/>
      <c r="T784" s="6"/>
      <c r="U784" s="55"/>
      <c r="V784" s="6"/>
      <c r="W784" s="55"/>
      <c r="X784" s="6"/>
      <c r="Y784" s="55"/>
      <c r="Z784" s="6"/>
      <c r="AA784" s="55"/>
      <c r="AB784" s="6"/>
      <c r="AC784" s="55"/>
    </row>
    <row r="785" spans="1:29" s="57" customFormat="1" ht="15.6">
      <c r="A785" s="58" t="s">
        <v>1029</v>
      </c>
      <c r="B785" s="38"/>
      <c r="C785" s="38"/>
      <c r="D785" s="8" t="s">
        <v>360</v>
      </c>
      <c r="E785" s="59">
        <v>1253.8611988081764</v>
      </c>
      <c r="F785" s="6"/>
      <c r="G785" s="55"/>
      <c r="H785" s="6"/>
      <c r="I785" s="55"/>
      <c r="J785" s="6"/>
      <c r="K785" s="55"/>
      <c r="L785" s="6"/>
      <c r="M785" s="55"/>
      <c r="N785" s="6"/>
      <c r="O785" s="55"/>
      <c r="P785" s="6"/>
      <c r="Q785" s="55"/>
      <c r="R785" s="6"/>
      <c r="S785" s="55"/>
      <c r="T785" s="6"/>
      <c r="U785" s="55"/>
      <c r="V785" s="6"/>
      <c r="W785" s="55"/>
      <c r="X785" s="6"/>
      <c r="Y785" s="55"/>
      <c r="Z785" s="6"/>
      <c r="AA785" s="55"/>
      <c r="AB785" s="6"/>
      <c r="AC785" s="55"/>
    </row>
    <row r="786" spans="1:29" s="57" customFormat="1" ht="15.6">
      <c r="A786" s="58" t="s">
        <v>68</v>
      </c>
      <c r="B786" s="38" t="s">
        <v>194</v>
      </c>
      <c r="C786" s="38" t="s">
        <v>35</v>
      </c>
      <c r="D786" s="8" t="s">
        <v>1</v>
      </c>
      <c r="E786" s="59">
        <v>1900</v>
      </c>
      <c r="F786" s="6"/>
      <c r="G786" s="55"/>
      <c r="H786" s="6"/>
      <c r="I786" s="55"/>
      <c r="J786" s="6"/>
      <c r="K786" s="55"/>
      <c r="L786" s="6"/>
      <c r="M786" s="55"/>
      <c r="N786" s="6"/>
      <c r="O786" s="55"/>
      <c r="P786" s="6"/>
      <c r="Q786" s="55"/>
      <c r="R786" s="6"/>
      <c r="S786" s="55"/>
      <c r="T786" s="6"/>
      <c r="U786" s="55"/>
      <c r="V786" s="6"/>
      <c r="W786" s="55"/>
      <c r="X786" s="6"/>
      <c r="Y786" s="55"/>
      <c r="Z786" s="6"/>
      <c r="AA786" s="55"/>
      <c r="AB786" s="6"/>
      <c r="AC786" s="55"/>
    </row>
    <row r="787" spans="1:29" s="57" customFormat="1" ht="15.6">
      <c r="A787" s="58" t="s">
        <v>208</v>
      </c>
      <c r="B787" s="38"/>
      <c r="C787" s="38">
        <v>4</v>
      </c>
      <c r="D787" s="8" t="s">
        <v>1</v>
      </c>
      <c r="E787" s="59">
        <v>1200</v>
      </c>
      <c r="F787" s="6"/>
      <c r="G787" s="55"/>
      <c r="H787" s="6"/>
      <c r="I787" s="55"/>
      <c r="J787" s="6"/>
      <c r="K787" s="55"/>
      <c r="L787" s="6"/>
      <c r="M787" s="55"/>
      <c r="N787" s="6"/>
      <c r="O787" s="55"/>
      <c r="P787" s="6"/>
      <c r="Q787" s="55"/>
      <c r="R787" s="6"/>
      <c r="S787" s="55"/>
      <c r="T787" s="6"/>
      <c r="U787" s="55"/>
      <c r="V787" s="6"/>
      <c r="W787" s="55"/>
      <c r="X787" s="6"/>
      <c r="Y787" s="55"/>
      <c r="Z787" s="6"/>
      <c r="AA787" s="55"/>
      <c r="AB787" s="6"/>
      <c r="AC787" s="55"/>
    </row>
    <row r="788" spans="1:29" s="57" customFormat="1" ht="15.6">
      <c r="A788" s="58" t="s">
        <v>1018</v>
      </c>
      <c r="B788" s="38"/>
      <c r="C788" s="38"/>
      <c r="D788" s="8" t="s">
        <v>1</v>
      </c>
      <c r="E788" s="59">
        <v>1428.5970241411997</v>
      </c>
      <c r="F788" s="6"/>
      <c r="G788" s="55"/>
      <c r="H788" s="6">
        <v>15</v>
      </c>
      <c r="I788" s="55">
        <f>((($H$2+2)*($H$2+4)*($H$2+2-2*H788))/(2*($H$2+2*H788)*($H$2+4*H788))+(($H$2+1)-H788+1))*$H$1</f>
        <v>78.503458447705157</v>
      </c>
      <c r="J788" s="6"/>
      <c r="K788" s="55"/>
      <c r="L788" s="6"/>
      <c r="M788" s="55"/>
      <c r="N788" s="6"/>
      <c r="O788" s="55"/>
      <c r="P788" s="6"/>
      <c r="Q788" s="55"/>
      <c r="R788" s="6"/>
      <c r="S788" s="55"/>
      <c r="T788" s="6"/>
      <c r="U788" s="55"/>
      <c r="V788" s="6"/>
      <c r="W788" s="55"/>
      <c r="X788" s="6"/>
      <c r="Y788" s="55"/>
      <c r="Z788" s="6"/>
      <c r="AA788" s="55"/>
      <c r="AB788" s="6"/>
      <c r="AC788" s="55"/>
    </row>
    <row r="789" spans="1:29" s="57" customFormat="1" ht="15.6">
      <c r="A789" s="58" t="s">
        <v>943</v>
      </c>
      <c r="B789" s="38"/>
      <c r="C789" s="38"/>
      <c r="D789" s="8" t="s">
        <v>1</v>
      </c>
      <c r="E789" s="59">
        <v>1448.6543047077412</v>
      </c>
      <c r="F789" s="6"/>
      <c r="G789" s="55"/>
      <c r="H789" s="6">
        <v>102</v>
      </c>
      <c r="I789" s="55">
        <f>((($H$2+2)*($H$2+4)*($H$2+2-2*H789))/(2*($H$2+2*H789)*($H$2+4*H789))+(($H$2+1)-H789+1))*$H$1</f>
        <v>24.059905353294504</v>
      </c>
      <c r="J789" s="6"/>
      <c r="K789" s="55"/>
      <c r="L789" s="6"/>
      <c r="M789" s="55"/>
      <c r="N789" s="6"/>
      <c r="O789" s="55"/>
      <c r="P789" s="6"/>
      <c r="Q789" s="55"/>
      <c r="R789" s="6"/>
      <c r="S789" s="55"/>
      <c r="T789" s="6"/>
      <c r="U789" s="55"/>
      <c r="V789" s="6"/>
      <c r="W789" s="55"/>
      <c r="X789" s="6"/>
      <c r="Y789" s="55"/>
      <c r="Z789" s="6"/>
      <c r="AA789" s="55"/>
      <c r="AB789" s="6"/>
      <c r="AC789" s="55"/>
    </row>
    <row r="790" spans="1:29" s="57" customFormat="1" ht="15.6">
      <c r="A790" s="58" t="s">
        <v>1212</v>
      </c>
      <c r="B790" s="38"/>
      <c r="C790" s="38"/>
      <c r="D790" s="8" t="s">
        <v>1</v>
      </c>
      <c r="E790" s="59">
        <v>1146.8945315697276</v>
      </c>
      <c r="F790" s="6"/>
      <c r="G790" s="55"/>
      <c r="H790" s="6">
        <v>151</v>
      </c>
      <c r="I790" s="55">
        <f>((($H$2+2)*($H$2+4)*($H$2+2-2*H790))/(2*($H$2+2*H790)*($H$2+4*H790))+(($H$2+1)-H790+1))*$H$1</f>
        <v>2.7722366807380694</v>
      </c>
      <c r="J790" s="6"/>
      <c r="K790" s="55"/>
      <c r="L790" s="6"/>
      <c r="M790" s="55"/>
      <c r="N790" s="6"/>
      <c r="O790" s="55"/>
      <c r="P790" s="6"/>
      <c r="Q790" s="55"/>
      <c r="R790" s="6"/>
      <c r="S790" s="55"/>
      <c r="T790" s="6"/>
      <c r="U790" s="55"/>
      <c r="V790" s="6"/>
      <c r="W790" s="55"/>
      <c r="X790" s="6"/>
      <c r="Y790" s="55"/>
      <c r="Z790" s="6"/>
      <c r="AA790" s="55"/>
      <c r="AB790" s="6"/>
      <c r="AC790" s="55"/>
    </row>
    <row r="791" spans="1:29" s="57" customFormat="1" ht="15.6">
      <c r="A791" s="58" t="s">
        <v>441</v>
      </c>
      <c r="B791" s="38"/>
      <c r="C791" s="38">
        <v>2</v>
      </c>
      <c r="D791" s="8" t="s">
        <v>1</v>
      </c>
      <c r="E791" s="59">
        <v>1271.9462442857568</v>
      </c>
      <c r="F791" s="6"/>
      <c r="G791" s="55"/>
      <c r="H791" s="6"/>
      <c r="I791" s="55"/>
      <c r="J791" s="6"/>
      <c r="K791" s="55"/>
      <c r="L791" s="6"/>
      <c r="M791" s="55"/>
      <c r="N791" s="6"/>
      <c r="O791" s="55"/>
      <c r="P791" s="6"/>
      <c r="Q791" s="55"/>
      <c r="R791" s="6"/>
      <c r="S791" s="55"/>
      <c r="T791" s="6"/>
      <c r="U791" s="55"/>
      <c r="V791" s="6"/>
      <c r="W791" s="55"/>
      <c r="X791" s="6"/>
      <c r="Y791" s="55"/>
      <c r="Z791" s="6"/>
      <c r="AA791" s="55"/>
      <c r="AB791" s="6"/>
      <c r="AC791" s="55"/>
    </row>
    <row r="792" spans="1:29" s="57" customFormat="1" ht="15.6">
      <c r="A792" s="58" t="s">
        <v>769</v>
      </c>
      <c r="B792" s="38"/>
      <c r="C792" s="38"/>
      <c r="D792" s="8" t="s">
        <v>472</v>
      </c>
      <c r="E792" s="59">
        <v>1162.2604472651651</v>
      </c>
      <c r="F792" s="6"/>
      <c r="G792" s="55"/>
      <c r="H792" s="6"/>
      <c r="I792" s="55"/>
      <c r="J792" s="6"/>
      <c r="K792" s="55"/>
      <c r="L792" s="6"/>
      <c r="M792" s="55"/>
      <c r="N792" s="6"/>
      <c r="O792" s="55"/>
      <c r="P792" s="6"/>
      <c r="Q792" s="55"/>
      <c r="R792" s="6"/>
      <c r="S792" s="55"/>
      <c r="T792" s="6"/>
      <c r="U792" s="55"/>
      <c r="V792" s="6"/>
      <c r="W792" s="55"/>
      <c r="X792" s="6"/>
      <c r="Y792" s="55"/>
      <c r="Z792" s="6"/>
      <c r="AA792" s="55"/>
      <c r="AB792" s="6"/>
      <c r="AC792" s="55"/>
    </row>
    <row r="793" spans="1:29" s="57" customFormat="1" ht="15.6">
      <c r="A793" s="58" t="s">
        <v>917</v>
      </c>
      <c r="B793" s="38"/>
      <c r="C793" s="38"/>
      <c r="D793" s="8" t="s">
        <v>3</v>
      </c>
      <c r="E793" s="59">
        <v>1451</v>
      </c>
      <c r="F793" s="6"/>
      <c r="G793" s="55"/>
      <c r="H793" s="6"/>
      <c r="I793" s="55"/>
      <c r="J793" s="6"/>
      <c r="K793" s="55"/>
      <c r="L793" s="6"/>
      <c r="M793" s="55"/>
      <c r="N793" s="6"/>
      <c r="O793" s="55"/>
      <c r="P793" s="6"/>
      <c r="Q793" s="55"/>
      <c r="R793" s="6"/>
      <c r="S793" s="55"/>
      <c r="T793" s="6"/>
      <c r="U793" s="55"/>
      <c r="V793" s="6"/>
      <c r="W793" s="55"/>
      <c r="X793" s="6"/>
      <c r="Y793" s="55"/>
      <c r="Z793" s="6"/>
      <c r="AA793" s="55"/>
      <c r="AB793" s="6"/>
      <c r="AC793" s="55"/>
    </row>
    <row r="794" spans="1:29" s="57" customFormat="1" ht="15.6">
      <c r="A794" s="58" t="s">
        <v>519</v>
      </c>
      <c r="B794" s="38"/>
      <c r="C794" s="38"/>
      <c r="D794" s="8" t="s">
        <v>3</v>
      </c>
      <c r="E794" s="59">
        <v>1434</v>
      </c>
      <c r="F794" s="6"/>
      <c r="G794" s="55"/>
      <c r="H794" s="6"/>
      <c r="I794" s="55"/>
      <c r="J794" s="6"/>
      <c r="K794" s="55"/>
      <c r="L794" s="6"/>
      <c r="M794" s="55"/>
      <c r="N794" s="6"/>
      <c r="O794" s="55"/>
      <c r="P794" s="6"/>
      <c r="Q794" s="55"/>
      <c r="R794" s="6"/>
      <c r="S794" s="55"/>
      <c r="T794" s="6"/>
      <c r="U794" s="55"/>
      <c r="V794" s="6"/>
      <c r="W794" s="55"/>
      <c r="X794" s="6"/>
      <c r="Y794" s="55"/>
      <c r="Z794" s="6"/>
      <c r="AA794" s="55"/>
      <c r="AB794" s="6"/>
      <c r="AC794" s="55"/>
    </row>
    <row r="795" spans="1:29" s="57" customFormat="1" ht="15.6">
      <c r="A795" s="58" t="s">
        <v>824</v>
      </c>
      <c r="B795" s="38"/>
      <c r="C795" s="38"/>
      <c r="D795" s="8" t="s">
        <v>15</v>
      </c>
      <c r="E795" s="59">
        <v>1402</v>
      </c>
      <c r="F795" s="6"/>
      <c r="G795" s="55"/>
      <c r="H795" s="6"/>
      <c r="I795" s="55"/>
      <c r="J795" s="6"/>
      <c r="K795" s="55"/>
      <c r="L795" s="6"/>
      <c r="M795" s="55"/>
      <c r="N795" s="6"/>
      <c r="O795" s="55"/>
      <c r="P795" s="6"/>
      <c r="Q795" s="55"/>
      <c r="R795" s="6"/>
      <c r="S795" s="55"/>
      <c r="T795" s="6"/>
      <c r="U795" s="55"/>
      <c r="V795" s="6"/>
      <c r="W795" s="55"/>
      <c r="X795" s="6"/>
      <c r="Y795" s="55"/>
      <c r="Z795" s="6"/>
      <c r="AA795" s="55"/>
      <c r="AB795" s="6"/>
      <c r="AC795" s="55"/>
    </row>
    <row r="796" spans="1:29" s="57" customFormat="1" ht="15.6">
      <c r="A796" s="58" t="s">
        <v>773</v>
      </c>
      <c r="B796" s="38"/>
      <c r="C796" s="38"/>
      <c r="D796" s="8" t="s">
        <v>360</v>
      </c>
      <c r="E796" s="59">
        <v>1200</v>
      </c>
      <c r="F796" s="6"/>
      <c r="G796" s="55"/>
      <c r="H796" s="6"/>
      <c r="I796" s="55"/>
      <c r="J796" s="6"/>
      <c r="K796" s="55"/>
      <c r="L796" s="6"/>
      <c r="M796" s="55"/>
      <c r="N796" s="6"/>
      <c r="O796" s="55"/>
      <c r="P796" s="6"/>
      <c r="Q796" s="55"/>
      <c r="R796" s="6"/>
      <c r="S796" s="55"/>
      <c r="T796" s="6"/>
      <c r="U796" s="55"/>
      <c r="V796" s="6"/>
      <c r="W796" s="55"/>
      <c r="X796" s="6"/>
      <c r="Y796" s="55"/>
      <c r="Z796" s="6"/>
      <c r="AA796" s="55"/>
      <c r="AB796" s="6"/>
      <c r="AC796" s="55"/>
    </row>
    <row r="797" spans="1:29" s="57" customFormat="1" ht="15.6">
      <c r="A797" s="58" t="s">
        <v>381</v>
      </c>
      <c r="B797" s="38"/>
      <c r="C797" s="38">
        <v>4</v>
      </c>
      <c r="D797" s="8" t="s">
        <v>1</v>
      </c>
      <c r="E797" s="59">
        <v>1200</v>
      </c>
      <c r="F797" s="6"/>
      <c r="G797" s="55"/>
      <c r="H797" s="6"/>
      <c r="I797" s="55"/>
      <c r="J797" s="6"/>
      <c r="K797" s="55"/>
      <c r="L797" s="6"/>
      <c r="M797" s="55"/>
      <c r="N797" s="6"/>
      <c r="O797" s="55"/>
      <c r="P797" s="6"/>
      <c r="Q797" s="55"/>
      <c r="R797" s="6"/>
      <c r="S797" s="55"/>
      <c r="T797" s="6"/>
      <c r="U797" s="55"/>
      <c r="V797" s="6"/>
      <c r="W797" s="55"/>
      <c r="X797" s="6"/>
      <c r="Y797" s="55"/>
      <c r="Z797" s="6"/>
      <c r="AA797" s="55"/>
      <c r="AB797" s="6"/>
      <c r="AC797" s="55"/>
    </row>
    <row r="798" spans="1:29" s="57" customFormat="1" ht="15.6">
      <c r="A798" s="58" t="s">
        <v>217</v>
      </c>
      <c r="B798" s="38"/>
      <c r="C798" s="38">
        <v>4</v>
      </c>
      <c r="D798" s="8" t="s">
        <v>15</v>
      </c>
      <c r="E798" s="59">
        <v>1200</v>
      </c>
      <c r="F798" s="6"/>
      <c r="G798" s="55"/>
      <c r="H798" s="6"/>
      <c r="I798" s="55"/>
      <c r="J798" s="6"/>
      <c r="K798" s="55"/>
      <c r="L798" s="6"/>
      <c r="M798" s="55"/>
      <c r="N798" s="6"/>
      <c r="O798" s="55"/>
      <c r="P798" s="6"/>
      <c r="Q798" s="55"/>
      <c r="R798" s="6"/>
      <c r="S798" s="55"/>
      <c r="T798" s="6"/>
      <c r="U798" s="55"/>
      <c r="V798" s="6"/>
      <c r="W798" s="55"/>
      <c r="X798" s="6"/>
      <c r="Y798" s="55"/>
      <c r="Z798" s="6"/>
      <c r="AA798" s="55"/>
      <c r="AB798" s="6"/>
      <c r="AC798" s="55"/>
    </row>
    <row r="799" spans="1:29" s="57" customFormat="1" ht="15.6">
      <c r="A799" s="58" t="s">
        <v>373</v>
      </c>
      <c r="B799" s="38"/>
      <c r="C799" s="38">
        <v>4</v>
      </c>
      <c r="D799" s="8" t="s">
        <v>1</v>
      </c>
      <c r="E799" s="59">
        <v>1200</v>
      </c>
      <c r="F799" s="6"/>
      <c r="G799" s="55"/>
      <c r="H799" s="6"/>
      <c r="I799" s="55"/>
      <c r="J799" s="6"/>
      <c r="K799" s="55"/>
      <c r="L799" s="6"/>
      <c r="M799" s="55"/>
      <c r="N799" s="6"/>
      <c r="O799" s="55"/>
      <c r="P799" s="6"/>
      <c r="Q799" s="55"/>
      <c r="R799" s="6"/>
      <c r="S799" s="55"/>
      <c r="T799" s="6"/>
      <c r="U799" s="55"/>
      <c r="V799" s="6"/>
      <c r="W799" s="55"/>
      <c r="X799" s="6"/>
      <c r="Y799" s="55"/>
      <c r="Z799" s="6"/>
      <c r="AA799" s="55"/>
      <c r="AB799" s="6"/>
      <c r="AC799" s="55"/>
    </row>
    <row r="800" spans="1:29" s="57" customFormat="1" ht="15.6">
      <c r="A800" s="58" t="s">
        <v>1231</v>
      </c>
      <c r="B800" s="38"/>
      <c r="C800" s="38"/>
      <c r="D800" s="8" t="s">
        <v>1</v>
      </c>
      <c r="E800" s="59">
        <v>1540</v>
      </c>
      <c r="F800" s="6"/>
      <c r="G800" s="55"/>
      <c r="H800" s="6"/>
      <c r="I800" s="55"/>
      <c r="J800" s="6"/>
      <c r="K800" s="55"/>
      <c r="L800" s="6"/>
      <c r="M800" s="55"/>
      <c r="N800" s="6"/>
      <c r="O800" s="55"/>
      <c r="P800" s="6"/>
      <c r="Q800" s="55"/>
      <c r="R800" s="6"/>
      <c r="S800" s="55"/>
      <c r="T800" s="6"/>
      <c r="U800" s="55"/>
      <c r="V800" s="6"/>
      <c r="W800" s="55"/>
      <c r="X800" s="6"/>
      <c r="Y800" s="55"/>
      <c r="Z800" s="6"/>
      <c r="AA800" s="55"/>
      <c r="AB800" s="6"/>
      <c r="AC800" s="55"/>
    </row>
    <row r="801" spans="1:29" s="57" customFormat="1" ht="15.6">
      <c r="A801" s="58" t="s">
        <v>297</v>
      </c>
      <c r="B801" s="38"/>
      <c r="C801" s="38"/>
      <c r="D801" s="8" t="s">
        <v>1</v>
      </c>
      <c r="E801" s="59">
        <v>1714.5537711726133</v>
      </c>
      <c r="F801" s="6"/>
      <c r="G801" s="55"/>
      <c r="H801" s="6"/>
      <c r="I801" s="55"/>
      <c r="J801" s="6"/>
      <c r="K801" s="55"/>
      <c r="L801" s="6"/>
      <c r="M801" s="55"/>
      <c r="N801" s="6"/>
      <c r="O801" s="55"/>
      <c r="P801" s="6"/>
      <c r="Q801" s="55"/>
      <c r="R801" s="6"/>
      <c r="S801" s="55"/>
      <c r="T801" s="6"/>
      <c r="U801" s="55"/>
      <c r="V801" s="6"/>
      <c r="W801" s="55"/>
      <c r="X801" s="6"/>
      <c r="Y801" s="55"/>
      <c r="Z801" s="6"/>
      <c r="AA801" s="55"/>
      <c r="AB801" s="6"/>
      <c r="AC801" s="55"/>
    </row>
    <row r="802" spans="1:29" s="57" customFormat="1" ht="15.6">
      <c r="A802" s="58" t="s">
        <v>1171</v>
      </c>
      <c r="B802" s="38"/>
      <c r="C802" s="38"/>
      <c r="D802" s="8" t="s">
        <v>1</v>
      </c>
      <c r="E802" s="59">
        <v>1230.0316990226875</v>
      </c>
      <c r="F802" s="6"/>
      <c r="G802" s="55"/>
      <c r="H802" s="6"/>
      <c r="I802" s="55"/>
      <c r="J802" s="6"/>
      <c r="K802" s="55"/>
      <c r="L802" s="6"/>
      <c r="M802" s="55"/>
      <c r="N802" s="6"/>
      <c r="O802" s="55"/>
      <c r="P802" s="6"/>
      <c r="Q802" s="55"/>
      <c r="R802" s="6"/>
      <c r="S802" s="55"/>
      <c r="T802" s="6"/>
      <c r="U802" s="55"/>
      <c r="V802" s="6"/>
      <c r="W802" s="55"/>
      <c r="X802" s="6"/>
      <c r="Y802" s="55"/>
      <c r="Z802" s="6"/>
      <c r="AA802" s="55"/>
      <c r="AB802" s="6"/>
      <c r="AC802" s="55"/>
    </row>
    <row r="803" spans="1:29" s="57" customFormat="1" ht="15.6">
      <c r="A803" s="58" t="s">
        <v>289</v>
      </c>
      <c r="B803" s="38" t="s">
        <v>105</v>
      </c>
      <c r="C803" s="38" t="s">
        <v>105</v>
      </c>
      <c r="D803" s="8" t="s">
        <v>1</v>
      </c>
      <c r="E803" s="59">
        <v>1900</v>
      </c>
      <c r="F803" s="6"/>
      <c r="G803" s="55"/>
      <c r="H803" s="6"/>
      <c r="I803" s="55"/>
      <c r="J803" s="6"/>
      <c r="K803" s="55"/>
      <c r="L803" s="6"/>
      <c r="M803" s="55"/>
      <c r="N803" s="6"/>
      <c r="O803" s="55"/>
      <c r="P803" s="6"/>
      <c r="Q803" s="55"/>
      <c r="R803" s="6"/>
      <c r="S803" s="55"/>
      <c r="T803" s="6"/>
      <c r="U803" s="55"/>
      <c r="V803" s="6"/>
      <c r="W803" s="55"/>
      <c r="X803" s="6"/>
      <c r="Y803" s="55"/>
      <c r="Z803" s="6"/>
      <c r="AA803" s="55"/>
      <c r="AB803" s="6"/>
      <c r="AC803" s="55"/>
    </row>
    <row r="804" spans="1:29" s="57" customFormat="1" ht="15.6">
      <c r="A804" s="58" t="s">
        <v>53</v>
      </c>
      <c r="B804" s="38"/>
      <c r="C804" s="38">
        <v>1</v>
      </c>
      <c r="D804" s="8" t="s">
        <v>3</v>
      </c>
      <c r="E804" s="59">
        <v>1478</v>
      </c>
      <c r="F804" s="6"/>
      <c r="G804" s="55"/>
      <c r="H804" s="6"/>
      <c r="I804" s="55"/>
      <c r="J804" s="6"/>
      <c r="K804" s="55"/>
      <c r="L804" s="6"/>
      <c r="M804" s="55"/>
      <c r="N804" s="6"/>
      <c r="O804" s="55"/>
      <c r="P804" s="6"/>
      <c r="Q804" s="55"/>
      <c r="R804" s="6"/>
      <c r="S804" s="55"/>
      <c r="T804" s="6"/>
      <c r="U804" s="55"/>
      <c r="V804" s="6"/>
      <c r="W804" s="55"/>
      <c r="X804" s="6"/>
      <c r="Y804" s="55"/>
      <c r="Z804" s="6"/>
      <c r="AA804" s="55"/>
      <c r="AB804" s="6"/>
      <c r="AC804" s="55"/>
    </row>
    <row r="805" spans="1:29" s="57" customFormat="1" ht="15.6">
      <c r="A805" s="58" t="s">
        <v>703</v>
      </c>
      <c r="B805" s="38"/>
      <c r="C805" s="38"/>
      <c r="D805" s="8" t="s">
        <v>1</v>
      </c>
      <c r="E805" s="59">
        <v>1441.3830097724331</v>
      </c>
      <c r="F805" s="6"/>
      <c r="G805" s="55"/>
      <c r="H805" s="6"/>
      <c r="I805" s="55"/>
      <c r="J805" s="6"/>
      <c r="K805" s="55"/>
      <c r="L805" s="6"/>
      <c r="M805" s="55"/>
      <c r="N805" s="6"/>
      <c r="O805" s="55"/>
      <c r="P805" s="6"/>
      <c r="Q805" s="55"/>
      <c r="R805" s="6"/>
      <c r="S805" s="55"/>
      <c r="T805" s="6"/>
      <c r="U805" s="55"/>
      <c r="V805" s="6"/>
      <c r="W805" s="55"/>
      <c r="X805" s="6"/>
      <c r="Y805" s="55"/>
      <c r="Z805" s="6"/>
      <c r="AA805" s="55"/>
      <c r="AB805" s="6"/>
      <c r="AC805" s="55"/>
    </row>
    <row r="806" spans="1:29" s="57" customFormat="1" ht="15.6">
      <c r="A806" s="58" t="s">
        <v>306</v>
      </c>
      <c r="B806" s="38"/>
      <c r="C806" s="38"/>
      <c r="D806" s="8" t="s">
        <v>1</v>
      </c>
      <c r="E806" s="59">
        <v>1498.2677891004907</v>
      </c>
      <c r="F806" s="6">
        <v>17</v>
      </c>
      <c r="G806" s="55">
        <f>((($F$2+2)*($F$2+4)*($F$2+2-2*F806))/(2*($F$2+2*F806)*($F$2+4*F806))+(($F$2+1)-F806+1))*$F$1</f>
        <v>33.495276653171388</v>
      </c>
      <c r="H806" s="6">
        <v>43</v>
      </c>
      <c r="I806" s="55">
        <f>((($H$2+2)*($H$2+4)*($H$2+2-2*H806))/(2*($H$2+2*H806)*($H$2+4*H806))+(($H$2+1)-H806+1))*$H$1</f>
        <v>54.675874589059617</v>
      </c>
      <c r="J806" s="6"/>
      <c r="K806" s="55"/>
      <c r="L806" s="6"/>
      <c r="M806" s="55"/>
      <c r="N806" s="6"/>
      <c r="O806" s="55"/>
      <c r="P806" s="6"/>
      <c r="Q806" s="55"/>
      <c r="R806" s="6"/>
      <c r="S806" s="55"/>
      <c r="T806" s="6"/>
      <c r="U806" s="55"/>
      <c r="V806" s="6"/>
      <c r="W806" s="55"/>
      <c r="X806" s="6"/>
      <c r="Y806" s="55"/>
      <c r="Z806" s="6"/>
      <c r="AA806" s="55"/>
      <c r="AB806" s="6"/>
      <c r="AC806" s="55"/>
    </row>
    <row r="807" spans="1:29" s="57" customFormat="1" ht="15.6">
      <c r="A807" s="58" t="s">
        <v>1184</v>
      </c>
      <c r="B807" s="38"/>
      <c r="C807" s="38"/>
      <c r="D807" s="8" t="s">
        <v>780</v>
      </c>
      <c r="E807" s="59">
        <v>1245</v>
      </c>
      <c r="F807" s="6"/>
      <c r="G807" s="55"/>
      <c r="H807" s="6"/>
      <c r="I807" s="55"/>
      <c r="J807" s="6"/>
      <c r="K807" s="55"/>
      <c r="L807" s="6"/>
      <c r="M807" s="55"/>
      <c r="N807" s="6"/>
      <c r="O807" s="55"/>
      <c r="P807" s="6"/>
      <c r="Q807" s="55"/>
      <c r="R807" s="6"/>
      <c r="S807" s="55"/>
      <c r="T807" s="6"/>
      <c r="U807" s="55"/>
      <c r="V807" s="6"/>
      <c r="W807" s="55"/>
      <c r="X807" s="6"/>
      <c r="Y807" s="55"/>
      <c r="Z807" s="6"/>
      <c r="AA807" s="55"/>
      <c r="AB807" s="6"/>
      <c r="AC807" s="55"/>
    </row>
    <row r="808" spans="1:29" s="57" customFormat="1" ht="15.6">
      <c r="A808" s="58" t="s">
        <v>104</v>
      </c>
      <c r="B808" s="38"/>
      <c r="C808" s="38" t="s">
        <v>36</v>
      </c>
      <c r="D808" s="8" t="s">
        <v>1</v>
      </c>
      <c r="E808" s="59">
        <v>1674.5249623108386</v>
      </c>
      <c r="F808" s="6"/>
      <c r="G808" s="55"/>
      <c r="H808" s="6">
        <v>26</v>
      </c>
      <c r="I808" s="55">
        <f>((($H$2+2)*($H$2+4)*($H$2+2-2*H808))/(2*($H$2+2*H808)*($H$2+4*H808))+(($H$2+1)-H808+1))*$H$1</f>
        <v>67.399886578760643</v>
      </c>
      <c r="J808" s="6"/>
      <c r="K808" s="55"/>
      <c r="L808" s="6"/>
      <c r="M808" s="55"/>
      <c r="N808" s="6"/>
      <c r="O808" s="55"/>
      <c r="P808" s="6"/>
      <c r="Q808" s="55"/>
      <c r="R808" s="6"/>
      <c r="S808" s="55"/>
      <c r="T808" s="6"/>
      <c r="U808" s="55"/>
      <c r="V808" s="6"/>
      <c r="W808" s="55"/>
      <c r="X808" s="6"/>
      <c r="Y808" s="55"/>
      <c r="Z808" s="6"/>
      <c r="AA808" s="55"/>
      <c r="AB808" s="6"/>
      <c r="AC808" s="55"/>
    </row>
    <row r="809" spans="1:29" s="57" customFormat="1" ht="15.6">
      <c r="A809" s="58" t="s">
        <v>593</v>
      </c>
      <c r="B809" s="38"/>
      <c r="C809" s="38"/>
      <c r="D809" s="8" t="s">
        <v>1</v>
      </c>
      <c r="E809" s="59">
        <v>1447.238092689603</v>
      </c>
      <c r="F809" s="6"/>
      <c r="G809" s="55"/>
      <c r="H809" s="6"/>
      <c r="I809" s="55"/>
      <c r="J809" s="6"/>
      <c r="K809" s="55"/>
      <c r="L809" s="6"/>
      <c r="M809" s="55"/>
      <c r="N809" s="6"/>
      <c r="O809" s="55"/>
      <c r="P809" s="6"/>
      <c r="Q809" s="55"/>
      <c r="R809" s="6"/>
      <c r="S809" s="55"/>
      <c r="T809" s="6"/>
      <c r="U809" s="55"/>
      <c r="V809" s="6"/>
      <c r="W809" s="55"/>
      <c r="X809" s="6"/>
      <c r="Y809" s="55"/>
      <c r="Z809" s="6"/>
      <c r="AA809" s="55"/>
      <c r="AB809" s="6"/>
      <c r="AC809" s="55"/>
    </row>
    <row r="810" spans="1:29" s="57" customFormat="1" ht="15.6">
      <c r="A810" s="58" t="s">
        <v>320</v>
      </c>
      <c r="B810" s="38"/>
      <c r="C810" s="38">
        <v>3</v>
      </c>
      <c r="D810" s="8" t="s">
        <v>1</v>
      </c>
      <c r="E810" s="59">
        <v>1350.1304798606479</v>
      </c>
      <c r="F810" s="6"/>
      <c r="G810" s="55"/>
      <c r="H810" s="6"/>
      <c r="I810" s="55"/>
      <c r="J810" s="6"/>
      <c r="K810" s="55"/>
      <c r="L810" s="6"/>
      <c r="M810" s="55"/>
      <c r="N810" s="6"/>
      <c r="O810" s="55"/>
      <c r="P810" s="6"/>
      <c r="Q810" s="55"/>
      <c r="R810" s="6"/>
      <c r="S810" s="55"/>
      <c r="T810" s="6"/>
      <c r="U810" s="55"/>
      <c r="V810" s="6"/>
      <c r="W810" s="55"/>
      <c r="X810" s="6"/>
      <c r="Y810" s="55"/>
      <c r="Z810" s="6"/>
      <c r="AA810" s="55"/>
      <c r="AB810" s="6"/>
      <c r="AC810" s="55"/>
    </row>
    <row r="811" spans="1:29" s="57" customFormat="1" ht="15.6">
      <c r="A811" s="58" t="s">
        <v>594</v>
      </c>
      <c r="B811" s="38"/>
      <c r="C811" s="38"/>
      <c r="D811" s="8" t="s">
        <v>1</v>
      </c>
      <c r="E811" s="59">
        <v>1427.817692507286</v>
      </c>
      <c r="F811" s="6"/>
      <c r="G811" s="55"/>
      <c r="H811" s="6">
        <v>103</v>
      </c>
      <c r="I811" s="55">
        <f>((($H$2+2)*($H$2+4)*($H$2+2-2*H811))/(2*($H$2+2*H811)*($H$2+4*H811))+(($H$2+1)-H811+1))*$H$1</f>
        <v>23.608360667816861</v>
      </c>
      <c r="J811" s="6"/>
      <c r="K811" s="55"/>
      <c r="L811" s="6"/>
      <c r="M811" s="55"/>
      <c r="N811" s="6"/>
      <c r="O811" s="55"/>
      <c r="P811" s="6"/>
      <c r="Q811" s="55"/>
      <c r="R811" s="6"/>
      <c r="S811" s="55"/>
      <c r="T811" s="6"/>
      <c r="U811" s="55"/>
      <c r="V811" s="6"/>
      <c r="W811" s="55"/>
      <c r="X811" s="6"/>
      <c r="Y811" s="55"/>
      <c r="Z811" s="6"/>
      <c r="AA811" s="55"/>
      <c r="AB811" s="6"/>
      <c r="AC811" s="55"/>
    </row>
    <row r="812" spans="1:29" s="57" customFormat="1" ht="15.6">
      <c r="A812" s="58" t="s">
        <v>387</v>
      </c>
      <c r="B812" s="38"/>
      <c r="C812" s="38">
        <v>3</v>
      </c>
      <c r="D812" s="8" t="s">
        <v>360</v>
      </c>
      <c r="E812" s="59">
        <v>1200</v>
      </c>
      <c r="F812" s="6"/>
      <c r="G812" s="55"/>
      <c r="H812" s="6"/>
      <c r="I812" s="55"/>
      <c r="J812" s="6"/>
      <c r="K812" s="55"/>
      <c r="L812" s="6"/>
      <c r="M812" s="55"/>
      <c r="N812" s="6"/>
      <c r="O812" s="55"/>
      <c r="P812" s="6"/>
      <c r="Q812" s="55"/>
      <c r="R812" s="6"/>
      <c r="S812" s="55"/>
      <c r="T812" s="6"/>
      <c r="U812" s="55"/>
      <c r="V812" s="6"/>
      <c r="W812" s="55"/>
      <c r="X812" s="6"/>
      <c r="Y812" s="55"/>
      <c r="Z812" s="6"/>
      <c r="AA812" s="55"/>
      <c r="AB812" s="6"/>
      <c r="AC812" s="55"/>
    </row>
    <row r="813" spans="1:29" s="57" customFormat="1" ht="15.6">
      <c r="A813" s="58" t="s">
        <v>832</v>
      </c>
      <c r="B813" s="38"/>
      <c r="C813" s="38"/>
      <c r="D813" s="8" t="s">
        <v>3</v>
      </c>
      <c r="E813" s="59">
        <v>1386.8649465381163</v>
      </c>
      <c r="F813" s="6"/>
      <c r="G813" s="55"/>
      <c r="H813" s="6"/>
      <c r="I813" s="55"/>
      <c r="J813" s="6"/>
      <c r="K813" s="55"/>
      <c r="L813" s="6"/>
      <c r="M813" s="55"/>
      <c r="N813" s="6"/>
      <c r="O813" s="55"/>
      <c r="P813" s="6"/>
      <c r="Q813" s="55"/>
      <c r="R813" s="6"/>
      <c r="S813" s="55"/>
      <c r="T813" s="6"/>
      <c r="U813" s="55"/>
      <c r="V813" s="6"/>
      <c r="W813" s="55"/>
      <c r="X813" s="6"/>
      <c r="Y813" s="55"/>
      <c r="Z813" s="6"/>
      <c r="AA813" s="55"/>
      <c r="AB813" s="6"/>
      <c r="AC813" s="55"/>
    </row>
    <row r="814" spans="1:29" s="57" customFormat="1" ht="15.6">
      <c r="A814" s="58" t="s">
        <v>781</v>
      </c>
      <c r="B814" s="38"/>
      <c r="C814" s="38"/>
      <c r="D814" s="8" t="s">
        <v>34</v>
      </c>
      <c r="E814" s="59">
        <v>1318</v>
      </c>
      <c r="F814" s="6"/>
      <c r="G814" s="55"/>
      <c r="H814" s="6"/>
      <c r="I814" s="55"/>
      <c r="J814" s="6"/>
      <c r="K814" s="55"/>
      <c r="L814" s="6"/>
      <c r="M814" s="55"/>
      <c r="N814" s="6"/>
      <c r="O814" s="55"/>
      <c r="P814" s="6"/>
      <c r="Q814" s="55"/>
      <c r="R814" s="6"/>
      <c r="S814" s="55"/>
      <c r="T814" s="6"/>
      <c r="U814" s="55"/>
      <c r="V814" s="6"/>
      <c r="W814" s="55"/>
      <c r="X814" s="6"/>
      <c r="Y814" s="55"/>
      <c r="Z814" s="6"/>
      <c r="AA814" s="55"/>
      <c r="AB814" s="6"/>
      <c r="AC814" s="55"/>
    </row>
    <row r="815" spans="1:29" s="57" customFormat="1" ht="15.6">
      <c r="A815" s="58" t="s">
        <v>1223</v>
      </c>
      <c r="B815" s="38"/>
      <c r="C815" s="38"/>
      <c r="D815" s="8" t="s">
        <v>3</v>
      </c>
      <c r="E815" s="59">
        <v>1210.5632313269659</v>
      </c>
      <c r="F815" s="6"/>
      <c r="G815" s="55"/>
      <c r="H815" s="6"/>
      <c r="I815" s="55"/>
      <c r="J815" s="6"/>
      <c r="K815" s="55"/>
      <c r="L815" s="6"/>
      <c r="M815" s="55"/>
      <c r="N815" s="6"/>
      <c r="O815" s="55"/>
      <c r="P815" s="6"/>
      <c r="Q815" s="55"/>
      <c r="R815" s="6"/>
      <c r="S815" s="55"/>
      <c r="T815" s="6"/>
      <c r="U815" s="55"/>
      <c r="V815" s="6"/>
      <c r="W815" s="55"/>
      <c r="X815" s="6"/>
      <c r="Y815" s="55"/>
      <c r="Z815" s="6"/>
      <c r="AA815" s="55"/>
      <c r="AB815" s="6"/>
      <c r="AC815" s="55"/>
    </row>
    <row r="816" spans="1:29" s="57" customFormat="1" ht="15.6">
      <c r="A816" s="58" t="s">
        <v>420</v>
      </c>
      <c r="B816" s="38"/>
      <c r="C816" s="38">
        <v>1</v>
      </c>
      <c r="D816" s="8" t="s">
        <v>3</v>
      </c>
      <c r="E816" s="59">
        <v>1268.3940172050591</v>
      </c>
      <c r="F816" s="6"/>
      <c r="G816" s="55"/>
      <c r="H816" s="6"/>
      <c r="I816" s="55"/>
      <c r="J816" s="6"/>
      <c r="K816" s="55"/>
      <c r="L816" s="6"/>
      <c r="M816" s="55"/>
      <c r="N816" s="6"/>
      <c r="O816" s="55"/>
      <c r="P816" s="6"/>
      <c r="Q816" s="55"/>
      <c r="R816" s="6"/>
      <c r="S816" s="55"/>
      <c r="T816" s="6"/>
      <c r="U816" s="55"/>
      <c r="V816" s="6"/>
      <c r="W816" s="55"/>
      <c r="X816" s="6"/>
      <c r="Y816" s="55"/>
      <c r="Z816" s="6"/>
      <c r="AA816" s="55"/>
      <c r="AB816" s="6"/>
      <c r="AC816" s="55"/>
    </row>
    <row r="817" spans="1:29" s="57" customFormat="1" ht="15.6">
      <c r="A817" s="58" t="s">
        <v>5</v>
      </c>
      <c r="B817" s="38" t="s">
        <v>194</v>
      </c>
      <c r="C817" s="38" t="s">
        <v>35</v>
      </c>
      <c r="D817" s="8" t="s">
        <v>3</v>
      </c>
      <c r="E817" s="59">
        <v>1818</v>
      </c>
      <c r="F817" s="6"/>
      <c r="G817" s="55"/>
      <c r="H817" s="6"/>
      <c r="I817" s="55"/>
      <c r="J817" s="6"/>
      <c r="K817" s="55"/>
      <c r="L817" s="6"/>
      <c r="M817" s="55"/>
      <c r="N817" s="6"/>
      <c r="O817" s="55"/>
      <c r="P817" s="6"/>
      <c r="Q817" s="55"/>
      <c r="R817" s="6"/>
      <c r="S817" s="55"/>
      <c r="T817" s="6"/>
      <c r="U817" s="55"/>
      <c r="V817" s="6"/>
      <c r="W817" s="55"/>
      <c r="X817" s="6"/>
      <c r="Y817" s="55"/>
      <c r="Z817" s="6"/>
      <c r="AA817" s="55"/>
      <c r="AB817" s="6"/>
      <c r="AC817" s="55"/>
    </row>
    <row r="818" spans="1:29" s="57" customFormat="1" ht="15.6">
      <c r="A818" s="58" t="s">
        <v>370</v>
      </c>
      <c r="B818" s="38"/>
      <c r="C818" s="38">
        <v>1</v>
      </c>
      <c r="D818" s="8" t="s">
        <v>3</v>
      </c>
      <c r="E818" s="59">
        <v>1241.5266496441484</v>
      </c>
      <c r="F818" s="6"/>
      <c r="G818" s="55"/>
      <c r="H818" s="6"/>
      <c r="I818" s="55"/>
      <c r="J818" s="6"/>
      <c r="K818" s="55"/>
      <c r="L818" s="6"/>
      <c r="M818" s="55"/>
      <c r="N818" s="6"/>
      <c r="O818" s="55"/>
      <c r="P818" s="6"/>
      <c r="Q818" s="55"/>
      <c r="R818" s="6"/>
      <c r="S818" s="55"/>
      <c r="T818" s="6"/>
      <c r="U818" s="55"/>
      <c r="V818" s="6"/>
      <c r="W818" s="55"/>
      <c r="X818" s="6"/>
      <c r="Y818" s="55"/>
      <c r="Z818" s="6"/>
      <c r="AA818" s="55"/>
      <c r="AB818" s="6"/>
      <c r="AC818" s="55"/>
    </row>
    <row r="819" spans="1:29" s="57" customFormat="1" ht="15.6">
      <c r="A819" s="58" t="s">
        <v>1213</v>
      </c>
      <c r="B819" s="38"/>
      <c r="C819" s="38"/>
      <c r="D819" s="8" t="s">
        <v>1</v>
      </c>
      <c r="E819" s="59">
        <v>1186.4955760042765</v>
      </c>
      <c r="F819" s="6"/>
      <c r="G819" s="55"/>
      <c r="H819" s="6"/>
      <c r="I819" s="55"/>
      <c r="J819" s="6"/>
      <c r="K819" s="55"/>
      <c r="L819" s="6"/>
      <c r="M819" s="55"/>
      <c r="N819" s="6"/>
      <c r="O819" s="55"/>
      <c r="P819" s="6"/>
      <c r="Q819" s="55"/>
      <c r="R819" s="6"/>
      <c r="S819" s="55"/>
      <c r="T819" s="6"/>
      <c r="U819" s="55"/>
      <c r="V819" s="6"/>
      <c r="W819" s="55"/>
      <c r="X819" s="6"/>
      <c r="Y819" s="55"/>
      <c r="Z819" s="6"/>
      <c r="AA819" s="55"/>
      <c r="AB819" s="6"/>
      <c r="AC819" s="55"/>
    </row>
    <row r="820" spans="1:29" s="57" customFormat="1" ht="15.6">
      <c r="A820" s="58" t="s">
        <v>113</v>
      </c>
      <c r="B820" s="38"/>
      <c r="C820" s="38">
        <v>1</v>
      </c>
      <c r="D820" s="8" t="s">
        <v>34</v>
      </c>
      <c r="E820" s="59">
        <v>1677</v>
      </c>
      <c r="F820" s="6"/>
      <c r="G820" s="55"/>
      <c r="H820" s="6"/>
      <c r="I820" s="55"/>
      <c r="J820" s="6"/>
      <c r="K820" s="55"/>
      <c r="L820" s="6"/>
      <c r="M820" s="55"/>
      <c r="N820" s="6"/>
      <c r="O820" s="55"/>
      <c r="P820" s="6"/>
      <c r="Q820" s="55"/>
      <c r="R820" s="6"/>
      <c r="S820" s="55"/>
      <c r="T820" s="6"/>
      <c r="U820" s="55"/>
      <c r="V820" s="6"/>
      <c r="W820" s="55"/>
      <c r="X820" s="6"/>
      <c r="Y820" s="55"/>
      <c r="Z820" s="6"/>
      <c r="AA820" s="55"/>
      <c r="AB820" s="6"/>
      <c r="AC820" s="55"/>
    </row>
    <row r="821" spans="1:29" s="57" customFormat="1" ht="15.6">
      <c r="A821" s="58" t="s">
        <v>172</v>
      </c>
      <c r="B821" s="38"/>
      <c r="C821" s="38">
        <v>4</v>
      </c>
      <c r="D821" s="8" t="s">
        <v>1</v>
      </c>
      <c r="E821" s="59">
        <v>1355.2356802690447</v>
      </c>
      <c r="F821" s="6"/>
      <c r="G821" s="55"/>
      <c r="H821" s="6"/>
      <c r="I821" s="55"/>
      <c r="J821" s="6"/>
      <c r="K821" s="55"/>
      <c r="L821" s="6"/>
      <c r="M821" s="55"/>
      <c r="N821" s="6"/>
      <c r="O821" s="55"/>
      <c r="P821" s="6"/>
      <c r="Q821" s="55"/>
      <c r="R821" s="6"/>
      <c r="S821" s="55"/>
      <c r="T821" s="6"/>
      <c r="U821" s="55"/>
      <c r="V821" s="6"/>
      <c r="W821" s="55"/>
      <c r="X821" s="6"/>
      <c r="Y821" s="55"/>
      <c r="Z821" s="6"/>
      <c r="AA821" s="55"/>
      <c r="AB821" s="6"/>
      <c r="AC821" s="55"/>
    </row>
    <row r="822" spans="1:29" s="57" customFormat="1" ht="15.6">
      <c r="A822" s="58" t="s">
        <v>447</v>
      </c>
      <c r="B822" s="38"/>
      <c r="C822" s="38">
        <v>1</v>
      </c>
      <c r="D822" s="8" t="s">
        <v>1</v>
      </c>
      <c r="E822" s="59">
        <v>1800</v>
      </c>
      <c r="F822" s="6"/>
      <c r="G822" s="55"/>
      <c r="H822" s="6"/>
      <c r="I822" s="55"/>
      <c r="J822" s="6"/>
      <c r="K822" s="55"/>
      <c r="L822" s="6"/>
      <c r="M822" s="55"/>
      <c r="N822" s="6"/>
      <c r="O822" s="55"/>
      <c r="P822" s="6"/>
      <c r="Q822" s="55"/>
      <c r="R822" s="6"/>
      <c r="S822" s="55"/>
      <c r="T822" s="6"/>
      <c r="U822" s="55"/>
      <c r="V822" s="6"/>
      <c r="W822" s="55"/>
      <c r="X822" s="6"/>
      <c r="Y822" s="55"/>
      <c r="Z822" s="6"/>
      <c r="AA822" s="55"/>
      <c r="AB822" s="6"/>
      <c r="AC822" s="55"/>
    </row>
    <row r="823" spans="1:29" s="57" customFormat="1" ht="15.6">
      <c r="A823" s="58" t="s">
        <v>1232</v>
      </c>
      <c r="B823" s="38"/>
      <c r="C823" s="38"/>
      <c r="D823" s="8" t="s">
        <v>1</v>
      </c>
      <c r="E823" s="59">
        <v>1230.6279211542894</v>
      </c>
      <c r="F823" s="6"/>
      <c r="G823" s="55"/>
      <c r="H823" s="6">
        <v>139</v>
      </c>
      <c r="I823" s="55">
        <f>((($H$2+2)*($H$2+4)*($H$2+2-2*H823))/(2*($H$2+2*H823)*($H$2+4*H823))+(($H$2+1)-H823+1))*$H$1</f>
        <v>7.8708860677405106</v>
      </c>
      <c r="J823" s="6"/>
      <c r="K823" s="55"/>
      <c r="L823" s="6"/>
      <c r="M823" s="55"/>
      <c r="N823" s="6"/>
      <c r="O823" s="55"/>
      <c r="P823" s="6"/>
      <c r="Q823" s="55"/>
      <c r="R823" s="6"/>
      <c r="S823" s="55"/>
      <c r="T823" s="6"/>
      <c r="U823" s="55"/>
      <c r="V823" s="6"/>
      <c r="W823" s="55"/>
      <c r="X823" s="6"/>
      <c r="Y823" s="55"/>
      <c r="Z823" s="6"/>
      <c r="AA823" s="55"/>
      <c r="AB823" s="6"/>
      <c r="AC823" s="55"/>
    </row>
    <row r="824" spans="1:29" s="57" customFormat="1" ht="15.6">
      <c r="A824" s="58" t="s">
        <v>982</v>
      </c>
      <c r="B824" s="38"/>
      <c r="C824" s="38"/>
      <c r="D824" s="8" t="s">
        <v>3</v>
      </c>
      <c r="E824" s="59">
        <v>1561.0583914750575</v>
      </c>
      <c r="F824" s="6"/>
      <c r="G824" s="55"/>
      <c r="H824" s="6">
        <v>36</v>
      </c>
      <c r="I824" s="55">
        <f>((($H$2+2)*($H$2+4)*($H$2+2-2*H824))/(2*($H$2+2*H824)*($H$2+4*H824))+(($H$2+1)-H824+1))*$H$1</f>
        <v>59.472067462559686</v>
      </c>
      <c r="J824" s="6"/>
      <c r="K824" s="55"/>
      <c r="L824" s="6"/>
      <c r="M824" s="55"/>
      <c r="N824" s="6"/>
      <c r="O824" s="55"/>
      <c r="P824" s="6"/>
      <c r="Q824" s="55"/>
      <c r="R824" s="6"/>
      <c r="S824" s="55"/>
      <c r="T824" s="6"/>
      <c r="U824" s="55"/>
      <c r="V824" s="6"/>
      <c r="W824" s="55"/>
      <c r="X824" s="6"/>
      <c r="Y824" s="55"/>
      <c r="Z824" s="6"/>
      <c r="AA824" s="55"/>
      <c r="AB824" s="6"/>
      <c r="AC824" s="55"/>
    </row>
    <row r="825" spans="1:29" s="57" customFormat="1" ht="15.6">
      <c r="A825" s="58" t="s">
        <v>763</v>
      </c>
      <c r="B825" s="38"/>
      <c r="C825" s="38"/>
      <c r="D825" s="8" t="s">
        <v>1</v>
      </c>
      <c r="E825" s="59">
        <v>1455</v>
      </c>
      <c r="F825" s="6"/>
      <c r="G825" s="55"/>
      <c r="H825" s="6"/>
      <c r="I825" s="55"/>
      <c r="J825" s="6"/>
      <c r="K825" s="55"/>
      <c r="L825" s="6"/>
      <c r="M825" s="55"/>
      <c r="N825" s="6"/>
      <c r="O825" s="55"/>
      <c r="P825" s="6"/>
      <c r="Q825" s="55"/>
      <c r="R825" s="6"/>
      <c r="S825" s="55"/>
      <c r="T825" s="6"/>
      <c r="U825" s="55"/>
      <c r="V825" s="6"/>
      <c r="W825" s="55"/>
      <c r="X825" s="6"/>
      <c r="Y825" s="55"/>
      <c r="Z825" s="6"/>
      <c r="AA825" s="55"/>
      <c r="AB825" s="6"/>
      <c r="AC825" s="55"/>
    </row>
    <row r="826" spans="1:29" s="57" customFormat="1" ht="15.6">
      <c r="A826" s="58" t="s">
        <v>19</v>
      </c>
      <c r="B826" s="38" t="s">
        <v>105</v>
      </c>
      <c r="C826" s="38" t="s">
        <v>36</v>
      </c>
      <c r="D826" s="8" t="s">
        <v>1</v>
      </c>
      <c r="E826" s="59">
        <v>1676</v>
      </c>
      <c r="F826" s="6"/>
      <c r="G826" s="55"/>
      <c r="H826" s="6"/>
      <c r="I826" s="55"/>
      <c r="J826" s="6"/>
      <c r="K826" s="55"/>
      <c r="L826" s="6"/>
      <c r="M826" s="55"/>
      <c r="N826" s="6"/>
      <c r="O826" s="55"/>
      <c r="P826" s="6"/>
      <c r="Q826" s="55"/>
      <c r="R826" s="6"/>
      <c r="S826" s="55"/>
      <c r="T826" s="6"/>
      <c r="U826" s="55"/>
      <c r="V826" s="6"/>
      <c r="W826" s="55"/>
      <c r="X826" s="6"/>
      <c r="Y826" s="55"/>
      <c r="Z826" s="6"/>
      <c r="AA826" s="55"/>
      <c r="AB826" s="6"/>
      <c r="AC826" s="55"/>
    </row>
    <row r="827" spans="1:29" s="57" customFormat="1" ht="15.6">
      <c r="A827" s="58" t="s">
        <v>1111</v>
      </c>
      <c r="B827" s="71"/>
      <c r="C827" s="52"/>
      <c r="D827" s="38" t="s">
        <v>1</v>
      </c>
      <c r="E827" s="59">
        <v>1448.0396703564315</v>
      </c>
      <c r="F827" s="6"/>
      <c r="G827" s="55"/>
      <c r="H827" s="6">
        <v>68</v>
      </c>
      <c r="I827" s="55">
        <f>((($H$2+2)*($H$2+4)*($H$2+2-2*H827))/(2*($H$2+2*H827)*($H$2+4*H827))+(($H$2+1)-H827+1))*$H$1</f>
        <v>40.339515725816049</v>
      </c>
      <c r="J827" s="6"/>
      <c r="K827" s="55"/>
      <c r="L827" s="6"/>
      <c r="M827" s="55"/>
      <c r="N827" s="6"/>
      <c r="O827" s="55"/>
      <c r="P827" s="6"/>
      <c r="Q827" s="55"/>
      <c r="R827" s="6"/>
      <c r="S827" s="55"/>
      <c r="T827" s="6"/>
      <c r="U827" s="56"/>
      <c r="V827" s="6"/>
      <c r="W827" s="56"/>
      <c r="X827" s="6"/>
      <c r="Y827" s="56"/>
      <c r="Z827" s="6"/>
      <c r="AA827" s="56"/>
      <c r="AB827" s="6"/>
      <c r="AC827" s="56"/>
    </row>
    <row r="828" spans="1:29" s="57" customFormat="1" ht="15.6">
      <c r="A828" s="58" t="s">
        <v>1019</v>
      </c>
      <c r="B828" s="38"/>
      <c r="C828" s="38"/>
      <c r="D828" s="8" t="s">
        <v>1</v>
      </c>
      <c r="E828" s="59">
        <v>1671.3479916640663</v>
      </c>
      <c r="F828" s="6"/>
      <c r="G828" s="55"/>
      <c r="H828" s="6">
        <v>22</v>
      </c>
      <c r="I828" s="55">
        <f>((($H$2+2)*($H$2+4)*($H$2+2-2*H828))/(2*($H$2+2*H828)*($H$2+4*H828))+(($H$2+1)-H828+1))*$H$1</f>
        <v>71.072098300165706</v>
      </c>
      <c r="J828" s="6"/>
      <c r="K828" s="55"/>
      <c r="L828" s="6"/>
      <c r="M828" s="55"/>
      <c r="N828" s="6"/>
      <c r="O828" s="55"/>
      <c r="P828" s="6"/>
      <c r="Q828" s="55"/>
      <c r="R828" s="6"/>
      <c r="S828" s="55"/>
      <c r="T828" s="6"/>
      <c r="U828" s="55"/>
      <c r="V828" s="6"/>
      <c r="W828" s="55"/>
      <c r="X828" s="6"/>
      <c r="Y828" s="55"/>
      <c r="Z828" s="6"/>
      <c r="AA828" s="55"/>
      <c r="AB828" s="6"/>
      <c r="AC828" s="55"/>
    </row>
    <row r="829" spans="1:29" s="57" customFormat="1" ht="15.6">
      <c r="A829" s="58" t="s">
        <v>867</v>
      </c>
      <c r="B829" s="38"/>
      <c r="C829" s="38"/>
      <c r="D829" s="8" t="s">
        <v>34</v>
      </c>
      <c r="E829" s="59">
        <v>1240.1835853093071</v>
      </c>
      <c r="F829" s="6"/>
      <c r="G829" s="55"/>
      <c r="H829" s="6"/>
      <c r="I829" s="55"/>
      <c r="J829" s="6"/>
      <c r="K829" s="55"/>
      <c r="L829" s="6"/>
      <c r="M829" s="55"/>
      <c r="N829" s="6"/>
      <c r="O829" s="55"/>
      <c r="P829" s="6"/>
      <c r="Q829" s="55"/>
      <c r="R829" s="6"/>
      <c r="S829" s="55"/>
      <c r="T829" s="6"/>
      <c r="U829" s="55"/>
      <c r="V829" s="6"/>
      <c r="W829" s="55"/>
      <c r="X829" s="6"/>
      <c r="Y829" s="55"/>
      <c r="Z829" s="6"/>
      <c r="AA829" s="55"/>
      <c r="AB829" s="6"/>
      <c r="AC829" s="55"/>
    </row>
    <row r="830" spans="1:29" s="57" customFormat="1" ht="15.6">
      <c r="A830" s="58" t="s">
        <v>985</v>
      </c>
      <c r="B830" s="38"/>
      <c r="C830" s="38"/>
      <c r="D830" s="8" t="s">
        <v>15</v>
      </c>
      <c r="E830" s="59">
        <v>1376.1726906548304</v>
      </c>
      <c r="F830" s="6">
        <v>21</v>
      </c>
      <c r="G830" s="55">
        <f>((($F$2+2)*($F$2+4)*($F$2+2-2*F830))/(2*($F$2+2*F830)*($F$2+4*F830))+(($F$2+1)-F830+1))*$F$1</f>
        <v>23.959750478041439</v>
      </c>
      <c r="H830" s="6"/>
      <c r="I830" s="55"/>
      <c r="J830" s="6"/>
      <c r="K830" s="55"/>
      <c r="L830" s="6"/>
      <c r="M830" s="55"/>
      <c r="N830" s="6"/>
      <c r="O830" s="55"/>
      <c r="P830" s="6"/>
      <c r="Q830" s="55"/>
      <c r="R830" s="6"/>
      <c r="S830" s="55"/>
      <c r="T830" s="6"/>
      <c r="U830" s="55"/>
      <c r="V830" s="6"/>
      <c r="W830" s="55"/>
      <c r="X830" s="6"/>
      <c r="Y830" s="55"/>
      <c r="Z830" s="6"/>
      <c r="AA830" s="55"/>
      <c r="AB830" s="6"/>
      <c r="AC830" s="55"/>
    </row>
    <row r="831" spans="1:29" s="57" customFormat="1" ht="15.6">
      <c r="A831" s="58" t="s">
        <v>179</v>
      </c>
      <c r="B831" s="38"/>
      <c r="C831" s="38">
        <v>1</v>
      </c>
      <c r="D831" s="8" t="s">
        <v>3</v>
      </c>
      <c r="E831" s="59">
        <v>1800</v>
      </c>
      <c r="F831" s="6"/>
      <c r="G831" s="55"/>
      <c r="H831" s="6"/>
      <c r="I831" s="55"/>
      <c r="J831" s="6"/>
      <c r="K831" s="55"/>
      <c r="L831" s="6"/>
      <c r="M831" s="55"/>
      <c r="N831" s="6"/>
      <c r="O831" s="55"/>
      <c r="P831" s="6"/>
      <c r="Q831" s="55"/>
      <c r="R831" s="6"/>
      <c r="S831" s="55"/>
      <c r="T831" s="6"/>
      <c r="U831" s="55"/>
      <c r="V831" s="6"/>
      <c r="W831" s="55"/>
      <c r="X831" s="6"/>
      <c r="Y831" s="55"/>
      <c r="Z831" s="6"/>
      <c r="AA831" s="55"/>
      <c r="AB831" s="6"/>
      <c r="AC831" s="55"/>
    </row>
    <row r="832" spans="1:29" s="57" customFormat="1" ht="15.6">
      <c r="A832" s="58" t="s">
        <v>1020</v>
      </c>
      <c r="B832" s="38"/>
      <c r="C832" s="38"/>
      <c r="D832" s="8" t="s">
        <v>1</v>
      </c>
      <c r="E832" s="59">
        <v>1402.5408590273337</v>
      </c>
      <c r="F832" s="6"/>
      <c r="G832" s="55"/>
      <c r="H832" s="6"/>
      <c r="I832" s="55"/>
      <c r="J832" s="6"/>
      <c r="K832" s="55"/>
      <c r="L832" s="6"/>
      <c r="M832" s="55"/>
      <c r="N832" s="6"/>
      <c r="O832" s="55"/>
      <c r="P832" s="6"/>
      <c r="Q832" s="55"/>
      <c r="R832" s="6"/>
      <c r="S832" s="55"/>
      <c r="T832" s="6"/>
      <c r="U832" s="55"/>
      <c r="V832" s="6"/>
      <c r="W832" s="55"/>
      <c r="X832" s="6"/>
      <c r="Y832" s="55"/>
      <c r="Z832" s="6"/>
      <c r="AA832" s="55"/>
      <c r="AB832" s="6"/>
      <c r="AC832" s="55"/>
    </row>
    <row r="833" spans="1:29" s="57" customFormat="1" ht="15.6">
      <c r="A833" s="58" t="s">
        <v>520</v>
      </c>
      <c r="B833" s="38"/>
      <c r="C833" s="38"/>
      <c r="D833" s="8" t="s">
        <v>3</v>
      </c>
      <c r="E833" s="59">
        <v>1195.4691169006765</v>
      </c>
      <c r="F833" s="6"/>
      <c r="G833" s="55"/>
      <c r="H833" s="6"/>
      <c r="I833" s="55"/>
      <c r="J833" s="6"/>
      <c r="K833" s="55"/>
      <c r="L833" s="6"/>
      <c r="M833" s="55"/>
      <c r="N833" s="6"/>
      <c r="O833" s="55"/>
      <c r="P833" s="6"/>
      <c r="Q833" s="55"/>
      <c r="R833" s="6"/>
      <c r="S833" s="55"/>
      <c r="T833" s="6"/>
      <c r="U833" s="55"/>
      <c r="V833" s="6"/>
      <c r="W833" s="55"/>
      <c r="X833" s="6"/>
      <c r="Y833" s="55"/>
      <c r="Z833" s="6"/>
      <c r="AA833" s="55"/>
      <c r="AB833" s="6"/>
      <c r="AC833" s="55"/>
    </row>
    <row r="834" spans="1:29" s="57" customFormat="1" ht="15.6">
      <c r="A834" s="58" t="s">
        <v>1262</v>
      </c>
      <c r="B834" s="38"/>
      <c r="C834" s="38"/>
      <c r="D834" s="8" t="s">
        <v>3</v>
      </c>
      <c r="E834" s="59">
        <v>1228.552252418734</v>
      </c>
      <c r="F834" s="6">
        <v>24</v>
      </c>
      <c r="G834" s="55">
        <f>((($F$2+2)*($F$2+4)*($F$2+2-2*F834))/(2*($F$2+2*F834)*($F$2+4*F834))+(($F$2+1)-F834+1))*$F$1</f>
        <v>17.129682573822176</v>
      </c>
      <c r="H834" s="6">
        <v>156</v>
      </c>
      <c r="I834" s="55">
        <f>((($H$2+2)*($H$2+4)*($H$2+2-2*H834))/(2*($H$2+2*H834)*($H$2+4*H834))+(($H$2+1)-H834+1))*$H$1</f>
        <v>0.66131478039908542</v>
      </c>
      <c r="J834" s="6"/>
      <c r="K834" s="55"/>
      <c r="L834" s="6"/>
      <c r="M834" s="55"/>
      <c r="N834" s="6"/>
      <c r="O834" s="55"/>
      <c r="P834" s="6"/>
      <c r="Q834" s="55"/>
      <c r="R834" s="6"/>
      <c r="S834" s="55"/>
      <c r="T834" s="6"/>
      <c r="U834" s="55"/>
      <c r="V834" s="6"/>
      <c r="W834" s="55"/>
      <c r="X834" s="6"/>
      <c r="Y834" s="55"/>
      <c r="Z834" s="6"/>
      <c r="AA834" s="55"/>
      <c r="AB834" s="6"/>
      <c r="AC834" s="55"/>
    </row>
    <row r="835" spans="1:29" s="57" customFormat="1" ht="15.6">
      <c r="A835" s="58" t="s">
        <v>704</v>
      </c>
      <c r="B835" s="38"/>
      <c r="C835" s="38"/>
      <c r="D835" s="8" t="s">
        <v>1</v>
      </c>
      <c r="E835" s="59">
        <v>1685.4803886663208</v>
      </c>
      <c r="F835" s="6"/>
      <c r="G835" s="55"/>
      <c r="H835" s="6">
        <v>5</v>
      </c>
      <c r="I835" s="55">
        <f>((($H$2+2)*($H$2+4)*($H$2+2-2*H835))/(2*($H$2+2*H835)*($H$2+4*H835))+(($H$2+1)-H835+1))*$H$1</f>
        <v>92.567007311523668</v>
      </c>
      <c r="J835" s="6"/>
      <c r="K835" s="55"/>
      <c r="L835" s="6"/>
      <c r="M835" s="55"/>
      <c r="N835" s="6"/>
      <c r="O835" s="55"/>
      <c r="P835" s="6"/>
      <c r="Q835" s="55"/>
      <c r="R835" s="6"/>
      <c r="S835" s="55"/>
      <c r="T835" s="6"/>
      <c r="U835" s="55"/>
      <c r="V835" s="6"/>
      <c r="W835" s="55"/>
      <c r="X835" s="6"/>
      <c r="Y835" s="55"/>
      <c r="Z835" s="6"/>
      <c r="AA835" s="55"/>
      <c r="AB835" s="6"/>
      <c r="AC835" s="55"/>
    </row>
    <row r="836" spans="1:29" s="57" customFormat="1" ht="15.6">
      <c r="A836" s="58" t="s">
        <v>902</v>
      </c>
      <c r="B836" s="38"/>
      <c r="C836" s="38">
        <v>4</v>
      </c>
      <c r="D836" s="8" t="s">
        <v>1</v>
      </c>
      <c r="E836" s="59">
        <v>1200</v>
      </c>
      <c r="F836" s="6"/>
      <c r="G836" s="55"/>
      <c r="H836" s="6"/>
      <c r="I836" s="55"/>
      <c r="J836" s="6"/>
      <c r="K836" s="55"/>
      <c r="L836" s="6"/>
      <c r="M836" s="55"/>
      <c r="N836" s="6"/>
      <c r="O836" s="55"/>
      <c r="P836" s="6"/>
      <c r="Q836" s="55"/>
      <c r="R836" s="6"/>
      <c r="S836" s="55"/>
      <c r="T836" s="6"/>
      <c r="U836" s="55"/>
      <c r="V836" s="6"/>
      <c r="W836" s="55"/>
      <c r="X836" s="6"/>
      <c r="Y836" s="55"/>
      <c r="Z836" s="6"/>
      <c r="AA836" s="55"/>
      <c r="AB836" s="6"/>
      <c r="AC836" s="55"/>
    </row>
    <row r="837" spans="1:29" s="57" customFormat="1" ht="15.6">
      <c r="A837" s="58" t="s">
        <v>833</v>
      </c>
      <c r="B837" s="38"/>
      <c r="C837" s="38"/>
      <c r="D837" s="8" t="s">
        <v>3</v>
      </c>
      <c r="E837" s="59">
        <v>1216</v>
      </c>
      <c r="F837" s="6"/>
      <c r="G837" s="55"/>
      <c r="H837" s="6"/>
      <c r="I837" s="55"/>
      <c r="J837" s="6"/>
      <c r="K837" s="55"/>
      <c r="L837" s="6"/>
      <c r="M837" s="55"/>
      <c r="N837" s="6"/>
      <c r="O837" s="55"/>
      <c r="P837" s="6"/>
      <c r="Q837" s="55"/>
      <c r="R837" s="6"/>
      <c r="S837" s="55"/>
      <c r="T837" s="6"/>
      <c r="U837" s="55"/>
      <c r="V837" s="6"/>
      <c r="W837" s="55"/>
      <c r="X837" s="6"/>
      <c r="Y837" s="55"/>
      <c r="Z837" s="6"/>
      <c r="AA837" s="55"/>
      <c r="AB837" s="6"/>
      <c r="AC837" s="55"/>
    </row>
    <row r="838" spans="1:29" s="57" customFormat="1" ht="15.6">
      <c r="A838" s="58" t="s">
        <v>40</v>
      </c>
      <c r="B838" s="38"/>
      <c r="C838" s="38">
        <v>4</v>
      </c>
      <c r="D838" s="8" t="s">
        <v>26</v>
      </c>
      <c r="E838" s="59">
        <v>1200</v>
      </c>
      <c r="F838" s="6"/>
      <c r="G838" s="55"/>
      <c r="H838" s="6"/>
      <c r="I838" s="55"/>
      <c r="J838" s="6"/>
      <c r="K838" s="55"/>
      <c r="L838" s="6"/>
      <c r="M838" s="55"/>
      <c r="N838" s="6"/>
      <c r="O838" s="55"/>
      <c r="P838" s="6"/>
      <c r="Q838" s="55"/>
      <c r="R838" s="6"/>
      <c r="S838" s="55"/>
      <c r="T838" s="6"/>
      <c r="U838" s="55"/>
      <c r="V838" s="6"/>
      <c r="W838" s="55"/>
      <c r="X838" s="6"/>
      <c r="Y838" s="55"/>
      <c r="Z838" s="6"/>
      <c r="AA838" s="55"/>
      <c r="AB838" s="6"/>
      <c r="AC838" s="55"/>
    </row>
    <row r="839" spans="1:29" s="57" customFormat="1" ht="15.6">
      <c r="A839" s="58" t="s">
        <v>488</v>
      </c>
      <c r="B839" s="38"/>
      <c r="C839" s="38"/>
      <c r="D839" s="8" t="s">
        <v>1</v>
      </c>
      <c r="E839" s="59">
        <v>1728.3617760054724</v>
      </c>
      <c r="F839" s="6"/>
      <c r="G839" s="55"/>
      <c r="H839" s="6"/>
      <c r="I839" s="55"/>
      <c r="J839" s="6"/>
      <c r="K839" s="55"/>
      <c r="L839" s="6"/>
      <c r="M839" s="55"/>
      <c r="N839" s="6"/>
      <c r="O839" s="55"/>
      <c r="P839" s="6"/>
      <c r="Q839" s="55"/>
      <c r="R839" s="6"/>
      <c r="S839" s="55"/>
      <c r="T839" s="6"/>
      <c r="U839" s="55"/>
      <c r="V839" s="6"/>
      <c r="W839" s="55"/>
      <c r="X839" s="6"/>
      <c r="Y839" s="55"/>
      <c r="Z839" s="6"/>
      <c r="AA839" s="55"/>
      <c r="AB839" s="6"/>
      <c r="AC839" s="55"/>
    </row>
    <row r="840" spans="1:29" s="57" customFormat="1" ht="15.6">
      <c r="A840" s="58" t="s">
        <v>903</v>
      </c>
      <c r="B840" s="38"/>
      <c r="C840" s="38">
        <v>2</v>
      </c>
      <c r="D840" s="8" t="s">
        <v>1</v>
      </c>
      <c r="E840" s="59">
        <v>1600</v>
      </c>
      <c r="F840" s="6"/>
      <c r="G840" s="55"/>
      <c r="H840" s="6"/>
      <c r="I840" s="55"/>
      <c r="J840" s="6"/>
      <c r="K840" s="55"/>
      <c r="L840" s="6"/>
      <c r="M840" s="55"/>
      <c r="N840" s="6"/>
      <c r="O840" s="55"/>
      <c r="P840" s="6"/>
      <c r="Q840" s="55"/>
      <c r="R840" s="6"/>
      <c r="S840" s="55"/>
      <c r="T840" s="6"/>
      <c r="U840" s="55"/>
      <c r="V840" s="6"/>
      <c r="W840" s="55"/>
      <c r="X840" s="6"/>
      <c r="Y840" s="55"/>
      <c r="Z840" s="6"/>
      <c r="AA840" s="55"/>
      <c r="AB840" s="6"/>
      <c r="AC840" s="55"/>
    </row>
    <row r="841" spans="1:29" s="57" customFormat="1" ht="15.6">
      <c r="A841" s="58" t="s">
        <v>440</v>
      </c>
      <c r="B841" s="38"/>
      <c r="C841" s="38">
        <v>4</v>
      </c>
      <c r="D841" s="8" t="s">
        <v>1</v>
      </c>
      <c r="E841" s="59">
        <v>1307.4290096268626</v>
      </c>
      <c r="F841" s="6"/>
      <c r="G841" s="55"/>
      <c r="H841" s="6"/>
      <c r="I841" s="55"/>
      <c r="J841" s="6"/>
      <c r="K841" s="55"/>
      <c r="L841" s="6"/>
      <c r="M841" s="55"/>
      <c r="N841" s="6"/>
      <c r="O841" s="55"/>
      <c r="P841" s="6"/>
      <c r="Q841" s="55"/>
      <c r="R841" s="6"/>
      <c r="S841" s="55"/>
      <c r="T841" s="6"/>
      <c r="U841" s="55"/>
      <c r="V841" s="6"/>
      <c r="W841" s="55"/>
      <c r="X841" s="6"/>
      <c r="Y841" s="55"/>
      <c r="Z841" s="6"/>
      <c r="AA841" s="55"/>
      <c r="AB841" s="6"/>
      <c r="AC841" s="55"/>
    </row>
    <row r="842" spans="1:29" s="57" customFormat="1" ht="15.6">
      <c r="A842" s="58" t="s">
        <v>446</v>
      </c>
      <c r="B842" s="38"/>
      <c r="C842" s="38">
        <v>3</v>
      </c>
      <c r="D842" s="8" t="s">
        <v>1</v>
      </c>
      <c r="E842" s="59">
        <v>1400</v>
      </c>
      <c r="F842" s="6"/>
      <c r="G842" s="55"/>
      <c r="H842" s="6"/>
      <c r="I842" s="55"/>
      <c r="J842" s="6"/>
      <c r="K842" s="55"/>
      <c r="L842" s="6"/>
      <c r="M842" s="55"/>
      <c r="N842" s="6"/>
      <c r="O842" s="55"/>
      <c r="P842" s="6"/>
      <c r="Q842" s="55"/>
      <c r="R842" s="6"/>
      <c r="S842" s="55"/>
      <c r="T842" s="6"/>
      <c r="U842" s="55"/>
      <c r="V842" s="6"/>
      <c r="W842" s="55"/>
      <c r="X842" s="6"/>
      <c r="Y842" s="55"/>
      <c r="Z842" s="6"/>
      <c r="AA842" s="55"/>
      <c r="AB842" s="6"/>
      <c r="AC842" s="55"/>
    </row>
    <row r="843" spans="1:29" s="57" customFormat="1" ht="15.6">
      <c r="A843" s="58" t="s">
        <v>1131</v>
      </c>
      <c r="B843" s="38"/>
      <c r="C843" s="38"/>
      <c r="D843" s="8" t="s">
        <v>1</v>
      </c>
      <c r="E843" s="59">
        <v>1234</v>
      </c>
      <c r="F843" s="6"/>
      <c r="G843" s="55"/>
      <c r="H843" s="6"/>
      <c r="I843" s="55"/>
      <c r="J843" s="6"/>
      <c r="K843" s="55"/>
      <c r="L843" s="6"/>
      <c r="M843" s="55"/>
      <c r="N843" s="6"/>
      <c r="O843" s="55"/>
      <c r="P843" s="6"/>
      <c r="Q843" s="55"/>
      <c r="R843" s="6"/>
      <c r="S843" s="55"/>
      <c r="T843" s="6"/>
      <c r="U843" s="55"/>
      <c r="V843" s="6"/>
      <c r="W843" s="55"/>
      <c r="X843" s="6"/>
      <c r="Y843" s="55"/>
      <c r="Z843" s="6"/>
      <c r="AA843" s="55"/>
      <c r="AB843" s="6"/>
      <c r="AC843" s="55"/>
    </row>
    <row r="844" spans="1:29" s="57" customFormat="1" ht="15.6">
      <c r="A844" s="58" t="s">
        <v>1279</v>
      </c>
      <c r="B844" s="38"/>
      <c r="C844" s="38"/>
      <c r="D844" s="8"/>
      <c r="E844" s="59">
        <v>1196.7553665796083</v>
      </c>
      <c r="F844" s="6"/>
      <c r="G844" s="55"/>
      <c r="H844" s="6">
        <v>147</v>
      </c>
      <c r="I844" s="55">
        <f>((($H$2+2)*($H$2+4)*($H$2+2-2*H844))/(2*($H$2+2*H844)*($H$2+4*H844))+(($H$2+1)-H844+1))*$H$1</f>
        <v>4.466327445695125</v>
      </c>
      <c r="J844" s="6"/>
      <c r="K844" s="55"/>
      <c r="L844" s="6"/>
      <c r="M844" s="55"/>
      <c r="N844" s="6"/>
      <c r="O844" s="55"/>
      <c r="P844" s="6"/>
      <c r="Q844" s="55"/>
      <c r="R844" s="6"/>
      <c r="S844" s="55"/>
      <c r="T844" s="6"/>
      <c r="U844" s="55"/>
      <c r="V844" s="6"/>
      <c r="W844" s="55"/>
      <c r="X844" s="6"/>
      <c r="Y844" s="55"/>
      <c r="Z844" s="6"/>
      <c r="AA844" s="55"/>
      <c r="AB844" s="6"/>
      <c r="AC844" s="55"/>
    </row>
    <row r="845" spans="1:29" s="57" customFormat="1" ht="15.6">
      <c r="A845" s="58" t="s">
        <v>71</v>
      </c>
      <c r="B845" s="38"/>
      <c r="C845" s="38">
        <v>1</v>
      </c>
      <c r="D845" s="8" t="s">
        <v>34</v>
      </c>
      <c r="E845" s="59">
        <v>1744.6339855446538</v>
      </c>
      <c r="F845" s="6"/>
      <c r="G845" s="55"/>
      <c r="H845" s="6"/>
      <c r="I845" s="55"/>
      <c r="J845" s="6"/>
      <c r="K845" s="55"/>
      <c r="L845" s="6"/>
      <c r="M845" s="55"/>
      <c r="N845" s="6"/>
      <c r="O845" s="55"/>
      <c r="P845" s="6"/>
      <c r="Q845" s="55"/>
      <c r="R845" s="6"/>
      <c r="S845" s="55"/>
      <c r="T845" s="6"/>
      <c r="U845" s="55"/>
      <c r="V845" s="6"/>
      <c r="W845" s="55"/>
      <c r="X845" s="6"/>
      <c r="Y845" s="55"/>
      <c r="Z845" s="6"/>
      <c r="AA845" s="55"/>
      <c r="AB845" s="6"/>
      <c r="AC845" s="55"/>
    </row>
    <row r="846" spans="1:29" s="57" customFormat="1" ht="15.6">
      <c r="A846" s="58" t="s">
        <v>683</v>
      </c>
      <c r="B846" s="38"/>
      <c r="C846" s="38"/>
      <c r="D846" s="8" t="s">
        <v>34</v>
      </c>
      <c r="E846" s="59">
        <v>1442.9607385743632</v>
      </c>
      <c r="F846" s="6"/>
      <c r="G846" s="55"/>
      <c r="H846" s="6"/>
      <c r="I846" s="55"/>
      <c r="J846" s="6"/>
      <c r="K846" s="55"/>
      <c r="L846" s="6"/>
      <c r="M846" s="55"/>
      <c r="N846" s="6"/>
      <c r="O846" s="55"/>
      <c r="P846" s="6"/>
      <c r="Q846" s="55"/>
      <c r="R846" s="6"/>
      <c r="S846" s="55"/>
      <c r="T846" s="6"/>
      <c r="U846" s="55"/>
      <c r="V846" s="6"/>
      <c r="W846" s="55"/>
      <c r="X846" s="6"/>
      <c r="Y846" s="55"/>
      <c r="Z846" s="6"/>
      <c r="AA846" s="55"/>
      <c r="AB846" s="6"/>
      <c r="AC846" s="55"/>
    </row>
    <row r="847" spans="1:29" s="57" customFormat="1" ht="15.6">
      <c r="A847" s="58" t="s">
        <v>1132</v>
      </c>
      <c r="B847" s="38"/>
      <c r="C847" s="38"/>
      <c r="D847" s="8" t="s">
        <v>1</v>
      </c>
      <c r="E847" s="59">
        <v>1266</v>
      </c>
      <c r="F847" s="6"/>
      <c r="G847" s="55"/>
      <c r="H847" s="6"/>
      <c r="I847" s="55"/>
      <c r="J847" s="6"/>
      <c r="K847" s="55"/>
      <c r="L847" s="6"/>
      <c r="M847" s="55"/>
      <c r="N847" s="6"/>
      <c r="O847" s="55"/>
      <c r="P847" s="6"/>
      <c r="Q847" s="55"/>
      <c r="R847" s="6"/>
      <c r="S847" s="55"/>
      <c r="T847" s="6"/>
      <c r="U847" s="55"/>
      <c r="V847" s="6"/>
      <c r="W847" s="55"/>
      <c r="X847" s="6"/>
      <c r="Y847" s="55"/>
      <c r="Z847" s="6"/>
      <c r="AA847" s="55"/>
      <c r="AB847" s="6"/>
      <c r="AC847" s="55"/>
    </row>
    <row r="848" spans="1:29" s="57" customFormat="1" ht="15.6">
      <c r="A848" s="58" t="s">
        <v>496</v>
      </c>
      <c r="B848" s="38"/>
      <c r="C848" s="38">
        <v>1</v>
      </c>
      <c r="D848" s="8" t="s">
        <v>1</v>
      </c>
      <c r="E848" s="59">
        <v>1877.7930324034241</v>
      </c>
      <c r="F848" s="6"/>
      <c r="G848" s="55"/>
      <c r="H848" s="6"/>
      <c r="I848" s="55"/>
      <c r="J848" s="6"/>
      <c r="K848" s="55"/>
      <c r="L848" s="6"/>
      <c r="M848" s="55"/>
      <c r="N848" s="6"/>
      <c r="O848" s="55"/>
      <c r="P848" s="6"/>
      <c r="Q848" s="55"/>
      <c r="R848" s="6"/>
      <c r="S848" s="55"/>
      <c r="T848" s="6"/>
      <c r="U848" s="55"/>
      <c r="V848" s="6"/>
      <c r="W848" s="55"/>
      <c r="X848" s="6"/>
      <c r="Y848" s="55"/>
      <c r="Z848" s="6"/>
      <c r="AA848" s="55"/>
      <c r="AB848" s="6"/>
      <c r="AC848" s="55"/>
    </row>
    <row r="849" spans="1:29" s="57" customFormat="1" ht="15.6">
      <c r="A849" s="72" t="s">
        <v>951</v>
      </c>
      <c r="B849" s="38"/>
      <c r="C849" s="38"/>
      <c r="D849" s="8" t="s">
        <v>1</v>
      </c>
      <c r="E849" s="59">
        <v>0</v>
      </c>
      <c r="F849" s="6"/>
      <c r="G849" s="55"/>
      <c r="H849" s="6"/>
      <c r="I849" s="55"/>
      <c r="J849" s="6"/>
      <c r="K849" s="55"/>
      <c r="L849" s="6"/>
      <c r="M849" s="55"/>
      <c r="N849" s="6"/>
      <c r="O849" s="55"/>
      <c r="P849" s="6"/>
      <c r="Q849" s="55"/>
      <c r="R849" s="6"/>
      <c r="S849" s="55"/>
      <c r="T849" s="6"/>
      <c r="U849" s="55"/>
      <c r="V849" s="6"/>
      <c r="W849" s="55"/>
      <c r="X849" s="6"/>
      <c r="Y849" s="55"/>
      <c r="Z849" s="6"/>
      <c r="AA849" s="55"/>
      <c r="AB849" s="6"/>
      <c r="AC849" s="55"/>
    </row>
    <row r="850" spans="1:29" s="57" customFormat="1" ht="15.6">
      <c r="A850" s="58" t="s">
        <v>438</v>
      </c>
      <c r="B850" s="38"/>
      <c r="C850" s="38">
        <v>1</v>
      </c>
      <c r="D850" s="8" t="s">
        <v>34</v>
      </c>
      <c r="E850" s="59">
        <v>1696.0901153769912</v>
      </c>
      <c r="F850" s="6"/>
      <c r="G850" s="55"/>
      <c r="H850" s="6"/>
      <c r="I850" s="55"/>
      <c r="J850" s="6"/>
      <c r="K850" s="55"/>
      <c r="L850" s="6"/>
      <c r="M850" s="55"/>
      <c r="N850" s="6"/>
      <c r="O850" s="55"/>
      <c r="P850" s="6"/>
      <c r="Q850" s="55"/>
      <c r="R850" s="6"/>
      <c r="S850" s="55"/>
      <c r="T850" s="6"/>
      <c r="U850" s="55"/>
      <c r="V850" s="6"/>
      <c r="W850" s="55"/>
      <c r="X850" s="6"/>
      <c r="Y850" s="55"/>
      <c r="Z850" s="6"/>
      <c r="AA850" s="55"/>
      <c r="AB850" s="6"/>
      <c r="AC850" s="55"/>
    </row>
    <row r="851" spans="1:29" s="57" customFormat="1" ht="15.6">
      <c r="A851" s="58" t="s">
        <v>79</v>
      </c>
      <c r="B851" s="38"/>
      <c r="C851" s="38">
        <v>3</v>
      </c>
      <c r="D851" s="8" t="s">
        <v>34</v>
      </c>
      <c r="E851" s="59">
        <v>1400</v>
      </c>
      <c r="F851" s="6"/>
      <c r="G851" s="55"/>
      <c r="H851" s="6"/>
      <c r="I851" s="55"/>
      <c r="J851" s="6"/>
      <c r="K851" s="55"/>
      <c r="L851" s="6"/>
      <c r="M851" s="55"/>
      <c r="N851" s="6"/>
      <c r="O851" s="55"/>
      <c r="P851" s="6"/>
      <c r="Q851" s="55"/>
      <c r="R851" s="6"/>
      <c r="S851" s="55"/>
      <c r="T851" s="6"/>
      <c r="U851" s="55"/>
      <c r="V851" s="6"/>
      <c r="W851" s="55"/>
      <c r="X851" s="6"/>
      <c r="Y851" s="55"/>
      <c r="Z851" s="6"/>
      <c r="AA851" s="55"/>
      <c r="AB851" s="6"/>
      <c r="AC851" s="55"/>
    </row>
    <row r="852" spans="1:29" s="57" customFormat="1" ht="15.6">
      <c r="A852" s="58" t="s">
        <v>226</v>
      </c>
      <c r="B852" s="38"/>
      <c r="C852" s="38">
        <v>3</v>
      </c>
      <c r="D852" s="8" t="s">
        <v>34</v>
      </c>
      <c r="E852" s="59">
        <v>1400</v>
      </c>
      <c r="F852" s="6"/>
      <c r="G852" s="55"/>
      <c r="H852" s="6"/>
      <c r="I852" s="55"/>
      <c r="J852" s="6"/>
      <c r="K852" s="55"/>
      <c r="L852" s="6"/>
      <c r="M852" s="55"/>
      <c r="N852" s="6"/>
      <c r="O852" s="55"/>
      <c r="P852" s="6"/>
      <c r="Q852" s="55"/>
      <c r="R852" s="6"/>
      <c r="S852" s="55"/>
      <c r="T852" s="6"/>
      <c r="U852" s="55"/>
      <c r="V852" s="6"/>
      <c r="W852" s="55"/>
      <c r="X852" s="6"/>
      <c r="Y852" s="55"/>
      <c r="Z852" s="6"/>
      <c r="AA852" s="55"/>
      <c r="AB852" s="6"/>
      <c r="AC852" s="55"/>
    </row>
    <row r="853" spans="1:29" s="57" customFormat="1" ht="15.6">
      <c r="A853" s="58" t="s">
        <v>352</v>
      </c>
      <c r="B853" s="38"/>
      <c r="C853" s="38">
        <v>3</v>
      </c>
      <c r="D853" s="8" t="s">
        <v>34</v>
      </c>
      <c r="E853" s="59">
        <v>1386.2928183807949</v>
      </c>
      <c r="F853" s="6"/>
      <c r="G853" s="55"/>
      <c r="H853" s="6"/>
      <c r="I853" s="55"/>
      <c r="J853" s="6"/>
      <c r="K853" s="55"/>
      <c r="L853" s="6"/>
      <c r="M853" s="55"/>
      <c r="N853" s="6"/>
      <c r="O853" s="55"/>
      <c r="P853" s="6"/>
      <c r="Q853" s="55"/>
      <c r="R853" s="6"/>
      <c r="S853" s="55"/>
      <c r="T853" s="6"/>
      <c r="U853" s="55"/>
      <c r="V853" s="6"/>
      <c r="W853" s="55"/>
      <c r="X853" s="6"/>
      <c r="Y853" s="55"/>
      <c r="Z853" s="6"/>
      <c r="AA853" s="55"/>
      <c r="AB853" s="6"/>
      <c r="AC853" s="55"/>
    </row>
    <row r="854" spans="1:29" s="57" customFormat="1" ht="15.6">
      <c r="A854" s="58" t="s">
        <v>658</v>
      </c>
      <c r="B854" s="38"/>
      <c r="C854" s="38">
        <v>1</v>
      </c>
      <c r="D854" s="8" t="s">
        <v>1</v>
      </c>
      <c r="E854" s="59">
        <v>1800</v>
      </c>
      <c r="F854" s="6"/>
      <c r="G854" s="55"/>
      <c r="H854" s="6"/>
      <c r="I854" s="55"/>
      <c r="J854" s="6"/>
      <c r="K854" s="55"/>
      <c r="L854" s="6"/>
      <c r="M854" s="55"/>
      <c r="N854" s="6"/>
      <c r="O854" s="55"/>
      <c r="P854" s="6"/>
      <c r="Q854" s="55"/>
      <c r="R854" s="6"/>
      <c r="S854" s="55"/>
      <c r="T854" s="6"/>
      <c r="U854" s="55"/>
      <c r="V854" s="6"/>
      <c r="W854" s="55"/>
      <c r="X854" s="6"/>
      <c r="Y854" s="55"/>
      <c r="Z854" s="6"/>
      <c r="AA854" s="55"/>
      <c r="AB854" s="6"/>
      <c r="AC854" s="55"/>
    </row>
    <row r="855" spans="1:29" s="57" customFormat="1" ht="15.6">
      <c r="A855" s="58" t="s">
        <v>63</v>
      </c>
      <c r="B855" s="38"/>
      <c r="C855" s="38">
        <v>4</v>
      </c>
      <c r="D855" s="8" t="s">
        <v>15</v>
      </c>
      <c r="E855" s="59">
        <v>1200</v>
      </c>
      <c r="F855" s="6"/>
      <c r="G855" s="55"/>
      <c r="H855" s="6"/>
      <c r="I855" s="55"/>
      <c r="J855" s="6"/>
      <c r="K855" s="55"/>
      <c r="L855" s="6"/>
      <c r="M855" s="55"/>
      <c r="N855" s="6"/>
      <c r="O855" s="55"/>
      <c r="P855" s="6"/>
      <c r="Q855" s="55"/>
      <c r="R855" s="6"/>
      <c r="S855" s="55"/>
      <c r="T855" s="6"/>
      <c r="U855" s="55"/>
      <c r="V855" s="6"/>
      <c r="W855" s="55"/>
      <c r="X855" s="6"/>
      <c r="Y855" s="55"/>
      <c r="Z855" s="6"/>
      <c r="AA855" s="55"/>
      <c r="AB855" s="6"/>
      <c r="AC855" s="55"/>
    </row>
    <row r="856" spans="1:29" s="57" customFormat="1" ht="15.6">
      <c r="A856" s="58" t="s">
        <v>64</v>
      </c>
      <c r="B856" s="38"/>
      <c r="C856" s="38">
        <v>4</v>
      </c>
      <c r="D856" s="8" t="s">
        <v>15</v>
      </c>
      <c r="E856" s="59">
        <v>1200</v>
      </c>
      <c r="F856" s="6"/>
      <c r="G856" s="55"/>
      <c r="H856" s="6"/>
      <c r="I856" s="55"/>
      <c r="J856" s="6"/>
      <c r="K856" s="55"/>
      <c r="L856" s="6"/>
      <c r="M856" s="55"/>
      <c r="N856" s="6"/>
      <c r="O856" s="55"/>
      <c r="P856" s="6"/>
      <c r="Q856" s="55"/>
      <c r="R856" s="6"/>
      <c r="S856" s="55"/>
      <c r="T856" s="6"/>
      <c r="U856" s="55"/>
      <c r="V856" s="6"/>
      <c r="W856" s="55"/>
      <c r="X856" s="6"/>
      <c r="Y856" s="55"/>
      <c r="Z856" s="6"/>
      <c r="AA856" s="55"/>
      <c r="AB856" s="6"/>
      <c r="AC856" s="55"/>
    </row>
    <row r="857" spans="1:29" s="57" customFormat="1" ht="15.6">
      <c r="A857" s="58" t="s">
        <v>114</v>
      </c>
      <c r="B857" s="38"/>
      <c r="C857" s="38">
        <v>1</v>
      </c>
      <c r="D857" s="8" t="s">
        <v>34</v>
      </c>
      <c r="E857" s="59">
        <v>1800</v>
      </c>
      <c r="F857" s="6"/>
      <c r="G857" s="55"/>
      <c r="H857" s="6"/>
      <c r="I857" s="55"/>
      <c r="J857" s="6"/>
      <c r="K857" s="55"/>
      <c r="L857" s="6"/>
      <c r="M857" s="55"/>
      <c r="N857" s="6"/>
      <c r="O857" s="55"/>
      <c r="P857" s="6"/>
      <c r="Q857" s="55"/>
      <c r="R857" s="6"/>
      <c r="S857" s="55"/>
      <c r="T857" s="6"/>
      <c r="U857" s="55"/>
      <c r="V857" s="6"/>
      <c r="W857" s="55"/>
      <c r="X857" s="6"/>
      <c r="Y857" s="55"/>
      <c r="Z857" s="6"/>
      <c r="AA857" s="55"/>
      <c r="AB857" s="6"/>
      <c r="AC857" s="55"/>
    </row>
    <row r="858" spans="1:29" s="57" customFormat="1" ht="15.6">
      <c r="A858" s="58" t="s">
        <v>659</v>
      </c>
      <c r="B858" s="38"/>
      <c r="C858" s="38" t="s">
        <v>35</v>
      </c>
      <c r="D858" s="8" t="s">
        <v>1</v>
      </c>
      <c r="E858" s="59">
        <v>1900</v>
      </c>
      <c r="F858" s="6"/>
      <c r="G858" s="55"/>
      <c r="H858" s="6"/>
      <c r="I858" s="55"/>
      <c r="J858" s="6"/>
      <c r="K858" s="55"/>
      <c r="L858" s="6"/>
      <c r="M858" s="55"/>
      <c r="N858" s="6"/>
      <c r="O858" s="55"/>
      <c r="P858" s="6"/>
      <c r="Q858" s="55"/>
      <c r="R858" s="6"/>
      <c r="S858" s="55"/>
      <c r="T858" s="6"/>
      <c r="U858" s="55"/>
      <c r="V858" s="6"/>
      <c r="W858" s="55"/>
      <c r="X858" s="6"/>
      <c r="Y858" s="55"/>
      <c r="Z858" s="6"/>
      <c r="AA858" s="55"/>
      <c r="AB858" s="6"/>
      <c r="AC858" s="55"/>
    </row>
    <row r="859" spans="1:29" s="57" customFormat="1" ht="15.6">
      <c r="A859" s="58" t="s">
        <v>1039</v>
      </c>
      <c r="B859" s="38"/>
      <c r="C859" s="38"/>
      <c r="D859" s="8" t="s">
        <v>1</v>
      </c>
      <c r="E859" s="59">
        <v>1235.4449145331203</v>
      </c>
      <c r="F859" s="6"/>
      <c r="G859" s="55"/>
      <c r="H859" s="6"/>
      <c r="I859" s="55"/>
      <c r="J859" s="6"/>
      <c r="K859" s="55"/>
      <c r="L859" s="6"/>
      <c r="M859" s="55"/>
      <c r="N859" s="6"/>
      <c r="O859" s="55"/>
      <c r="P859" s="6"/>
      <c r="Q859" s="55"/>
      <c r="R859" s="6"/>
      <c r="S859" s="55"/>
      <c r="T859" s="6"/>
      <c r="U859" s="55"/>
      <c r="V859" s="6"/>
      <c r="W859" s="55"/>
      <c r="X859" s="6"/>
      <c r="Y859" s="55"/>
      <c r="Z859" s="6"/>
      <c r="AA859" s="55"/>
      <c r="AB859" s="6"/>
      <c r="AC859" s="55"/>
    </row>
    <row r="860" spans="1:29" s="57" customFormat="1" ht="15.6">
      <c r="A860" s="58" t="s">
        <v>182</v>
      </c>
      <c r="B860" s="38"/>
      <c r="C860" s="38">
        <v>3</v>
      </c>
      <c r="D860" s="8" t="s">
        <v>26</v>
      </c>
      <c r="E860" s="59">
        <v>1400</v>
      </c>
      <c r="F860" s="6"/>
      <c r="G860" s="55"/>
      <c r="H860" s="6"/>
      <c r="I860" s="55"/>
      <c r="J860" s="6"/>
      <c r="K860" s="55"/>
      <c r="L860" s="6"/>
      <c r="M860" s="55"/>
      <c r="N860" s="6"/>
      <c r="O860" s="55"/>
      <c r="P860" s="6"/>
      <c r="Q860" s="55"/>
      <c r="R860" s="6"/>
      <c r="S860" s="55"/>
      <c r="T860" s="6"/>
      <c r="U860" s="55"/>
      <c r="V860" s="6"/>
      <c r="W860" s="55"/>
      <c r="X860" s="6"/>
      <c r="Y860" s="55"/>
      <c r="Z860" s="6"/>
      <c r="AA860" s="55"/>
      <c r="AB860" s="6"/>
      <c r="AC860" s="55"/>
    </row>
    <row r="861" spans="1:29" s="57" customFormat="1" ht="15.6">
      <c r="A861" s="72" t="s">
        <v>99</v>
      </c>
      <c r="B861" s="38"/>
      <c r="C861" s="38">
        <v>2</v>
      </c>
      <c r="D861" s="8" t="s">
        <v>34</v>
      </c>
      <c r="E861" s="59">
        <v>0</v>
      </c>
      <c r="F861" s="6"/>
      <c r="G861" s="55"/>
      <c r="H861" s="6"/>
      <c r="I861" s="55"/>
      <c r="J861" s="6"/>
      <c r="K861" s="55"/>
      <c r="L861" s="6"/>
      <c r="M861" s="55"/>
      <c r="N861" s="6"/>
      <c r="O861" s="55"/>
      <c r="P861" s="6"/>
      <c r="Q861" s="55"/>
      <c r="R861" s="6"/>
      <c r="S861" s="55"/>
      <c r="T861" s="6"/>
      <c r="U861" s="55"/>
      <c r="V861" s="6"/>
      <c r="W861" s="55"/>
      <c r="X861" s="6"/>
      <c r="Y861" s="55"/>
      <c r="Z861" s="6"/>
      <c r="AA861" s="55"/>
      <c r="AB861" s="6"/>
      <c r="AC861" s="55"/>
    </row>
    <row r="862" spans="1:29" s="57" customFormat="1" ht="15.6">
      <c r="A862" s="58" t="s">
        <v>482</v>
      </c>
      <c r="B862" s="38"/>
      <c r="C862" s="38"/>
      <c r="D862" s="8" t="s">
        <v>33</v>
      </c>
      <c r="E862" s="59">
        <v>1198.9697966247859</v>
      </c>
      <c r="F862" s="6"/>
      <c r="G862" s="55"/>
      <c r="H862" s="6"/>
      <c r="I862" s="55"/>
      <c r="J862" s="6"/>
      <c r="K862" s="55"/>
      <c r="L862" s="6"/>
      <c r="M862" s="55"/>
      <c r="N862" s="6"/>
      <c r="O862" s="55"/>
      <c r="P862" s="6"/>
      <c r="Q862" s="55"/>
      <c r="R862" s="6"/>
      <c r="S862" s="55"/>
      <c r="T862" s="6"/>
      <c r="U862" s="55"/>
      <c r="V862" s="6"/>
      <c r="W862" s="55"/>
      <c r="X862" s="6"/>
      <c r="Y862" s="55"/>
      <c r="Z862" s="6"/>
      <c r="AA862" s="55"/>
      <c r="AB862" s="6"/>
      <c r="AC862" s="55"/>
    </row>
    <row r="863" spans="1:29" s="57" customFormat="1" ht="15.6">
      <c r="A863" s="58" t="s">
        <v>772</v>
      </c>
      <c r="B863" s="38"/>
      <c r="C863" s="38"/>
      <c r="D863" s="8" t="s">
        <v>360</v>
      </c>
      <c r="E863" s="59">
        <v>1200</v>
      </c>
      <c r="F863" s="6"/>
      <c r="G863" s="55"/>
      <c r="H863" s="6"/>
      <c r="I863" s="55"/>
      <c r="J863" s="6"/>
      <c r="K863" s="55"/>
      <c r="L863" s="6"/>
      <c r="M863" s="55"/>
      <c r="N863" s="6"/>
      <c r="O863" s="55"/>
      <c r="P863" s="6"/>
      <c r="Q863" s="55"/>
      <c r="R863" s="6"/>
      <c r="S863" s="55"/>
      <c r="T863" s="6"/>
      <c r="U863" s="55"/>
      <c r="V863" s="6"/>
      <c r="W863" s="55"/>
      <c r="X863" s="6"/>
      <c r="Y863" s="55"/>
      <c r="Z863" s="6"/>
      <c r="AA863" s="55"/>
      <c r="AB863" s="6"/>
      <c r="AC863" s="55"/>
    </row>
    <row r="864" spans="1:29" s="57" customFormat="1" ht="15.6">
      <c r="A864" s="58" t="s">
        <v>904</v>
      </c>
      <c r="B864" s="38"/>
      <c r="C864" s="38">
        <v>2</v>
      </c>
      <c r="D864" s="8" t="s">
        <v>1</v>
      </c>
      <c r="E864" s="59">
        <v>1507.3527005494504</v>
      </c>
      <c r="F864" s="6"/>
      <c r="G864" s="55"/>
      <c r="H864" s="6">
        <v>58</v>
      </c>
      <c r="I864" s="55">
        <f>((($H$2+2)*($H$2+4)*($H$2+2-2*H864))/(2*($H$2+2*H864)*($H$2+4*H864))+(($H$2+1)-H864+1))*$H$1</f>
        <v>45.693141078327727</v>
      </c>
      <c r="J864" s="6"/>
      <c r="K864" s="55"/>
      <c r="L864" s="6"/>
      <c r="M864" s="55"/>
      <c r="N864" s="6"/>
      <c r="O864" s="55"/>
      <c r="P864" s="6"/>
      <c r="Q864" s="55"/>
      <c r="R864" s="6"/>
      <c r="S864" s="55"/>
      <c r="T864" s="6"/>
      <c r="U864" s="55"/>
      <c r="V864" s="6"/>
      <c r="W864" s="55"/>
      <c r="X864" s="6"/>
      <c r="Y864" s="55"/>
      <c r="Z864" s="6"/>
      <c r="AA864" s="55"/>
      <c r="AB864" s="6"/>
      <c r="AC864" s="55"/>
    </row>
    <row r="865" spans="1:29" s="57" customFormat="1" ht="15.6">
      <c r="A865" s="58" t="s">
        <v>1233</v>
      </c>
      <c r="B865" s="38"/>
      <c r="C865" s="38"/>
      <c r="D865" s="8" t="s">
        <v>1</v>
      </c>
      <c r="E865" s="59">
        <v>1274</v>
      </c>
      <c r="F865" s="6"/>
      <c r="G865" s="55"/>
      <c r="H865" s="6"/>
      <c r="I865" s="55"/>
      <c r="J865" s="6"/>
      <c r="K865" s="55"/>
      <c r="L865" s="6"/>
      <c r="M865" s="55"/>
      <c r="N865" s="6"/>
      <c r="O865" s="55"/>
      <c r="P865" s="6"/>
      <c r="Q865" s="55"/>
      <c r="R865" s="6"/>
      <c r="S865" s="55"/>
      <c r="T865" s="6"/>
      <c r="U865" s="55"/>
      <c r="V865" s="6"/>
      <c r="W865" s="55"/>
      <c r="X865" s="6"/>
      <c r="Y865" s="55"/>
      <c r="Z865" s="6"/>
      <c r="AA865" s="55"/>
      <c r="AB865" s="6"/>
      <c r="AC865" s="55"/>
    </row>
    <row r="866" spans="1:29" s="57" customFormat="1" ht="15.6">
      <c r="A866" s="58" t="s">
        <v>174</v>
      </c>
      <c r="B866" s="38"/>
      <c r="C866" s="38" t="s">
        <v>35</v>
      </c>
      <c r="D866" s="8" t="s">
        <v>3</v>
      </c>
      <c r="E866" s="59">
        <v>1444.4424875188386</v>
      </c>
      <c r="F866" s="6"/>
      <c r="G866" s="55"/>
      <c r="H866" s="6"/>
      <c r="I866" s="55"/>
      <c r="J866" s="6"/>
      <c r="K866" s="55"/>
      <c r="L866" s="6"/>
      <c r="M866" s="55"/>
      <c r="N866" s="6"/>
      <c r="O866" s="55"/>
      <c r="P866" s="6"/>
      <c r="Q866" s="55"/>
      <c r="R866" s="6"/>
      <c r="S866" s="55"/>
      <c r="T866" s="6"/>
      <c r="U866" s="55"/>
      <c r="V866" s="6"/>
      <c r="W866" s="55"/>
      <c r="X866" s="6"/>
      <c r="Y866" s="55"/>
      <c r="Z866" s="6"/>
      <c r="AA866" s="55"/>
      <c r="AB866" s="6"/>
      <c r="AC866" s="55"/>
    </row>
    <row r="867" spans="1:29" s="57" customFormat="1" ht="15.6">
      <c r="A867" s="58" t="s">
        <v>1133</v>
      </c>
      <c r="B867" s="38"/>
      <c r="C867" s="38"/>
      <c r="D867" s="8" t="s">
        <v>1</v>
      </c>
      <c r="E867" s="59">
        <v>1396</v>
      </c>
      <c r="F867" s="6"/>
      <c r="G867" s="55"/>
      <c r="H867" s="6"/>
      <c r="I867" s="55"/>
      <c r="J867" s="6"/>
      <c r="K867" s="55"/>
      <c r="L867" s="6"/>
      <c r="M867" s="55"/>
      <c r="N867" s="6"/>
      <c r="O867" s="55"/>
      <c r="P867" s="6"/>
      <c r="Q867" s="55"/>
      <c r="R867" s="6"/>
      <c r="S867" s="55"/>
      <c r="T867" s="6"/>
      <c r="U867" s="55"/>
      <c r="V867" s="6"/>
      <c r="W867" s="55"/>
      <c r="X867" s="6"/>
      <c r="Y867" s="55"/>
      <c r="Z867" s="6"/>
      <c r="AA867" s="55"/>
      <c r="AB867" s="6"/>
      <c r="AC867" s="55"/>
    </row>
    <row r="868" spans="1:29" s="57" customFormat="1" ht="15.6">
      <c r="A868" s="58" t="s">
        <v>736</v>
      </c>
      <c r="B868" s="38"/>
      <c r="C868" s="38">
        <v>3</v>
      </c>
      <c r="D868" s="8" t="s">
        <v>1</v>
      </c>
      <c r="E868" s="59">
        <v>1491.0710952087634</v>
      </c>
      <c r="F868" s="6">
        <v>26</v>
      </c>
      <c r="G868" s="55">
        <f>((($F$2+2)*($F$2+4)*($F$2+2-2*F868))/(2*($F$2+2*F868)*($F$2+4*F868))+(($F$2+1)-F868+1))*$F$1</f>
        <v>12.675262453322061</v>
      </c>
      <c r="H868" s="6">
        <v>145</v>
      </c>
      <c r="I868" s="55">
        <f>((($H$2+2)*($H$2+4)*($H$2+2-2*H868))/(2*($H$2+2*H868)*($H$2+4*H868))+(($H$2+1)-H868+1))*$H$1</f>
        <v>5.3153201760324293</v>
      </c>
      <c r="J868" s="6"/>
      <c r="K868" s="55"/>
      <c r="L868" s="6"/>
      <c r="M868" s="55"/>
      <c r="N868" s="6"/>
      <c r="O868" s="55"/>
      <c r="P868" s="6"/>
      <c r="Q868" s="55"/>
      <c r="R868" s="6"/>
      <c r="S868" s="55"/>
      <c r="T868" s="6"/>
      <c r="U868" s="55"/>
      <c r="V868" s="6"/>
      <c r="W868" s="55"/>
      <c r="X868" s="6"/>
      <c r="Y868" s="55"/>
      <c r="Z868" s="6"/>
      <c r="AA868" s="55"/>
      <c r="AB868" s="6"/>
      <c r="AC868" s="55"/>
    </row>
    <row r="869" spans="1:29" s="57" customFormat="1" ht="15.6">
      <c r="A869" s="58" t="s">
        <v>770</v>
      </c>
      <c r="B869" s="38"/>
      <c r="C869" s="38"/>
      <c r="D869" s="8" t="s">
        <v>360</v>
      </c>
      <c r="E869" s="59">
        <v>1200</v>
      </c>
      <c r="F869" s="6"/>
      <c r="G869" s="55"/>
      <c r="H869" s="6"/>
      <c r="I869" s="55"/>
      <c r="J869" s="6"/>
      <c r="K869" s="55"/>
      <c r="L869" s="6"/>
      <c r="M869" s="55"/>
      <c r="N869" s="6"/>
      <c r="O869" s="55"/>
      <c r="P869" s="6"/>
      <c r="Q869" s="55"/>
      <c r="R869" s="6"/>
      <c r="S869" s="55"/>
      <c r="T869" s="6"/>
      <c r="U869" s="55"/>
      <c r="V869" s="6"/>
      <c r="W869" s="55"/>
      <c r="X869" s="6"/>
      <c r="Y869" s="55"/>
      <c r="Z869" s="6"/>
      <c r="AA869" s="55"/>
      <c r="AB869" s="6"/>
      <c r="AC869" s="55"/>
    </row>
    <row r="870" spans="1:29" s="57" customFormat="1" ht="15.6">
      <c r="A870" s="58" t="s">
        <v>983</v>
      </c>
      <c r="B870" s="38"/>
      <c r="C870" s="38"/>
      <c r="D870" s="8" t="s">
        <v>3</v>
      </c>
      <c r="E870" s="59">
        <v>1449.5198275400855</v>
      </c>
      <c r="F870" s="6"/>
      <c r="G870" s="55"/>
      <c r="H870" s="6">
        <v>112</v>
      </c>
      <c r="I870" s="55">
        <f>((($H$2+2)*($H$2+4)*($H$2+2-2*H870))/(2*($H$2+2*H870)*($H$2+4*H870))+(($H$2+1)-H870+1))*$H$1</f>
        <v>19.588209261664137</v>
      </c>
      <c r="J870" s="6"/>
      <c r="K870" s="55"/>
      <c r="L870" s="6"/>
      <c r="M870" s="55"/>
      <c r="N870" s="6"/>
      <c r="O870" s="55"/>
      <c r="P870" s="6"/>
      <c r="Q870" s="55"/>
      <c r="R870" s="6"/>
      <c r="S870" s="55"/>
      <c r="T870" s="6"/>
      <c r="U870" s="55"/>
      <c r="V870" s="6"/>
      <c r="W870" s="55"/>
      <c r="X870" s="6"/>
      <c r="Y870" s="55"/>
      <c r="Z870" s="6"/>
      <c r="AA870" s="55"/>
      <c r="AB870" s="6"/>
      <c r="AC870" s="55"/>
    </row>
    <row r="871" spans="1:29" s="57" customFormat="1" ht="15.6">
      <c r="A871" s="58" t="s">
        <v>1134</v>
      </c>
      <c r="B871" s="38"/>
      <c r="C871" s="38"/>
      <c r="D871" s="8" t="s">
        <v>1</v>
      </c>
      <c r="E871" s="59">
        <v>1267</v>
      </c>
      <c r="F871" s="6"/>
      <c r="G871" s="55"/>
      <c r="H871" s="6"/>
      <c r="I871" s="55"/>
      <c r="J871" s="6"/>
      <c r="K871" s="55"/>
      <c r="L871" s="6"/>
      <c r="M871" s="55"/>
      <c r="N871" s="6"/>
      <c r="O871" s="55"/>
      <c r="P871" s="6"/>
      <c r="Q871" s="55"/>
      <c r="R871" s="6"/>
      <c r="S871" s="55"/>
      <c r="T871" s="6"/>
      <c r="U871" s="55"/>
      <c r="V871" s="6"/>
      <c r="W871" s="55"/>
      <c r="X871" s="6"/>
      <c r="Y871" s="55"/>
      <c r="Z871" s="6"/>
      <c r="AA871" s="55"/>
      <c r="AB871" s="6"/>
      <c r="AC871" s="55"/>
    </row>
    <row r="872" spans="1:29" s="57" customFormat="1" ht="15.6">
      <c r="A872" s="58" t="s">
        <v>952</v>
      </c>
      <c r="B872" s="38"/>
      <c r="C872" s="38"/>
      <c r="D872" s="8" t="s">
        <v>1</v>
      </c>
      <c r="E872" s="59">
        <v>1357</v>
      </c>
      <c r="F872" s="6"/>
      <c r="G872" s="55"/>
      <c r="H872" s="6"/>
      <c r="I872" s="55"/>
      <c r="J872" s="6"/>
      <c r="K872" s="55"/>
      <c r="L872" s="6"/>
      <c r="M872" s="55"/>
      <c r="N872" s="6"/>
      <c r="O872" s="55"/>
      <c r="P872" s="6"/>
      <c r="Q872" s="55"/>
      <c r="R872" s="6"/>
      <c r="S872" s="55"/>
      <c r="T872" s="6"/>
      <c r="U872" s="55"/>
      <c r="V872" s="6"/>
      <c r="W872" s="55"/>
      <c r="X872" s="6"/>
      <c r="Y872" s="55"/>
      <c r="Z872" s="6"/>
      <c r="AA872" s="55"/>
      <c r="AB872" s="6"/>
      <c r="AC872" s="55"/>
    </row>
    <row r="873" spans="1:29" s="57" customFormat="1" ht="15.6">
      <c r="A873" s="58" t="s">
        <v>660</v>
      </c>
      <c r="B873" s="38"/>
      <c r="C873" s="38" t="s">
        <v>35</v>
      </c>
      <c r="D873" s="8" t="s">
        <v>1</v>
      </c>
      <c r="E873" s="59">
        <v>1815.5044574424267</v>
      </c>
      <c r="F873" s="6"/>
      <c r="G873" s="55"/>
      <c r="H873" s="6">
        <v>57</v>
      </c>
      <c r="I873" s="55">
        <f>((($H$2+2)*($H$2+4)*($H$2+2-2*H873))/(2*($H$2+2*H873)*($H$2+4*H873))+(($H$2+1)-H873+1))*$H$1</f>
        <v>46.25139798054753</v>
      </c>
      <c r="J873" s="6"/>
      <c r="K873" s="55"/>
      <c r="L873" s="6"/>
      <c r="M873" s="55"/>
      <c r="N873" s="6"/>
      <c r="O873" s="55"/>
      <c r="P873" s="6"/>
      <c r="Q873" s="55"/>
      <c r="R873" s="6"/>
      <c r="S873" s="55"/>
      <c r="T873" s="6"/>
      <c r="U873" s="55"/>
      <c r="V873" s="6"/>
      <c r="W873" s="55"/>
      <c r="X873" s="6"/>
      <c r="Y873" s="55"/>
      <c r="Z873" s="6"/>
      <c r="AA873" s="55"/>
      <c r="AB873" s="6"/>
      <c r="AC873" s="55"/>
    </row>
    <row r="874" spans="1:29" s="57" customFormat="1" ht="15.6">
      <c r="A874" s="58" t="s">
        <v>905</v>
      </c>
      <c r="B874" s="38"/>
      <c r="C874" s="38">
        <v>4</v>
      </c>
      <c r="D874" s="8" t="s">
        <v>1</v>
      </c>
      <c r="E874" s="59">
        <v>1200</v>
      </c>
      <c r="F874" s="6"/>
      <c r="G874" s="55"/>
      <c r="H874" s="6"/>
      <c r="I874" s="55"/>
      <c r="J874" s="6"/>
      <c r="K874" s="55"/>
      <c r="L874" s="6"/>
      <c r="M874" s="55"/>
      <c r="N874" s="6"/>
      <c r="O874" s="55"/>
      <c r="P874" s="6"/>
      <c r="Q874" s="55"/>
      <c r="R874" s="6"/>
      <c r="S874" s="55"/>
      <c r="T874" s="6"/>
      <c r="U874" s="55"/>
      <c r="V874" s="6"/>
      <c r="W874" s="55"/>
      <c r="X874" s="6"/>
      <c r="Y874" s="55"/>
      <c r="Z874" s="6"/>
      <c r="AA874" s="55"/>
      <c r="AB874" s="6"/>
      <c r="AC874" s="55"/>
    </row>
    <row r="875" spans="1:29" s="57" customFormat="1" ht="15.6">
      <c r="A875" s="58" t="s">
        <v>761</v>
      </c>
      <c r="B875" s="38"/>
      <c r="C875" s="38"/>
      <c r="D875" s="8" t="s">
        <v>26</v>
      </c>
      <c r="E875" s="59">
        <v>1498.6802028753525</v>
      </c>
      <c r="F875" s="6"/>
      <c r="G875" s="55"/>
      <c r="H875" s="6"/>
      <c r="I875" s="55"/>
      <c r="J875" s="6"/>
      <c r="K875" s="55"/>
      <c r="L875" s="6"/>
      <c r="M875" s="55"/>
      <c r="N875" s="6"/>
      <c r="O875" s="55"/>
      <c r="P875" s="6"/>
      <c r="Q875" s="55"/>
      <c r="R875" s="6"/>
      <c r="S875" s="55"/>
      <c r="T875" s="6"/>
      <c r="U875" s="55"/>
      <c r="V875" s="6"/>
      <c r="W875" s="55"/>
      <c r="X875" s="6"/>
      <c r="Y875" s="55"/>
      <c r="Z875" s="6"/>
      <c r="AA875" s="55"/>
      <c r="AB875" s="6"/>
      <c r="AC875" s="55"/>
    </row>
    <row r="876" spans="1:29" s="57" customFormat="1" ht="15.6">
      <c r="A876" s="58" t="s">
        <v>797</v>
      </c>
      <c r="B876" s="38"/>
      <c r="C876" s="38"/>
      <c r="D876" s="8" t="s">
        <v>1</v>
      </c>
      <c r="E876" s="59">
        <v>1255.5601496279746</v>
      </c>
      <c r="F876" s="6"/>
      <c r="G876" s="55"/>
      <c r="H876" s="6"/>
      <c r="I876" s="55"/>
      <c r="J876" s="6"/>
      <c r="K876" s="55"/>
      <c r="L876" s="6"/>
      <c r="M876" s="55"/>
      <c r="N876" s="6"/>
      <c r="O876" s="55"/>
      <c r="P876" s="6"/>
      <c r="Q876" s="55"/>
      <c r="R876" s="6"/>
      <c r="S876" s="55"/>
      <c r="T876" s="6"/>
      <c r="U876" s="55"/>
      <c r="V876" s="6"/>
      <c r="W876" s="55"/>
      <c r="X876" s="6"/>
      <c r="Y876" s="55"/>
      <c r="Z876" s="6"/>
      <c r="AA876" s="55"/>
      <c r="AB876" s="6"/>
      <c r="AC876" s="55"/>
    </row>
    <row r="877" spans="1:29" s="57" customFormat="1" ht="15.6">
      <c r="A877" s="58" t="s">
        <v>201</v>
      </c>
      <c r="B877" s="38"/>
      <c r="C877" s="38">
        <v>2</v>
      </c>
      <c r="D877" s="8" t="s">
        <v>1</v>
      </c>
      <c r="E877" s="59">
        <v>1559</v>
      </c>
      <c r="F877" s="6"/>
      <c r="G877" s="55"/>
      <c r="H877" s="6"/>
      <c r="I877" s="55"/>
      <c r="J877" s="6"/>
      <c r="K877" s="55"/>
      <c r="L877" s="6"/>
      <c r="M877" s="55"/>
      <c r="N877" s="6"/>
      <c r="O877" s="55"/>
      <c r="P877" s="6"/>
      <c r="Q877" s="55"/>
      <c r="R877" s="6"/>
      <c r="S877" s="55"/>
      <c r="T877" s="6"/>
      <c r="U877" s="55"/>
      <c r="V877" s="6"/>
      <c r="W877" s="55"/>
      <c r="X877" s="6"/>
      <c r="Y877" s="55"/>
      <c r="Z877" s="6"/>
      <c r="AA877" s="55"/>
      <c r="AB877" s="6"/>
      <c r="AC877" s="55"/>
    </row>
    <row r="878" spans="1:29" s="57" customFormat="1" ht="15.6">
      <c r="A878" s="58" t="s">
        <v>76</v>
      </c>
      <c r="B878" s="38"/>
      <c r="C878" s="38">
        <v>2</v>
      </c>
      <c r="D878" s="8" t="s">
        <v>1</v>
      </c>
      <c r="E878" s="59">
        <v>1732.8679622554255</v>
      </c>
      <c r="F878" s="6"/>
      <c r="G878" s="55"/>
      <c r="H878" s="6"/>
      <c r="I878" s="55"/>
      <c r="J878" s="6"/>
      <c r="K878" s="55"/>
      <c r="L878" s="6"/>
      <c r="M878" s="55"/>
      <c r="N878" s="6"/>
      <c r="O878" s="55"/>
      <c r="P878" s="6"/>
      <c r="Q878" s="55"/>
      <c r="R878" s="6"/>
      <c r="S878" s="55"/>
      <c r="T878" s="6"/>
      <c r="U878" s="55"/>
      <c r="V878" s="6"/>
      <c r="W878" s="55"/>
      <c r="X878" s="6"/>
      <c r="Y878" s="55"/>
      <c r="Z878" s="6"/>
      <c r="AA878" s="55"/>
      <c r="AB878" s="6"/>
      <c r="AC878" s="55"/>
    </row>
    <row r="879" spans="1:29" s="57" customFormat="1" ht="15.6">
      <c r="A879" s="58" t="s">
        <v>1214</v>
      </c>
      <c r="B879" s="38"/>
      <c r="C879" s="38"/>
      <c r="D879" s="8" t="s">
        <v>1</v>
      </c>
      <c r="E879" s="59">
        <v>1287.8466590035871</v>
      </c>
      <c r="F879" s="6">
        <v>20</v>
      </c>
      <c r="G879" s="55">
        <f>((($F$2+2)*($F$2+4)*($F$2+2-2*F879))/(2*($F$2+2*F879)*($F$2+4*F879))+(($F$2+1)-F879+1))*$F$1</f>
        <v>26.288542063189947</v>
      </c>
      <c r="H879" s="6"/>
      <c r="I879" s="55"/>
      <c r="J879" s="6"/>
      <c r="K879" s="55"/>
      <c r="L879" s="6"/>
      <c r="M879" s="55"/>
      <c r="N879" s="6"/>
      <c r="O879" s="55"/>
      <c r="P879" s="6"/>
      <c r="Q879" s="55"/>
      <c r="R879" s="6"/>
      <c r="S879" s="55"/>
      <c r="T879" s="6"/>
      <c r="U879" s="55"/>
      <c r="V879" s="6"/>
      <c r="W879" s="55"/>
      <c r="X879" s="6"/>
      <c r="Y879" s="55"/>
      <c r="Z879" s="6"/>
      <c r="AA879" s="55"/>
      <c r="AB879" s="6"/>
      <c r="AC879" s="55"/>
    </row>
    <row r="880" spans="1:29" s="57" customFormat="1" ht="15.6">
      <c r="A880" s="58" t="s">
        <v>1254</v>
      </c>
      <c r="B880" s="38"/>
      <c r="C880" s="38"/>
      <c r="D880" s="8" t="s">
        <v>1</v>
      </c>
      <c r="E880" s="59">
        <v>1277.9581684690947</v>
      </c>
      <c r="F880" s="6"/>
      <c r="G880" s="55"/>
      <c r="H880" s="6">
        <v>124</v>
      </c>
      <c r="I880" s="55">
        <f>((($H$2+2)*($H$2+4)*($H$2+2-2*H880))/(2*($H$2+2*H880)*($H$2+4*H880))+(($H$2+1)-H880+1))*$H$1</f>
        <v>14.328351165757233</v>
      </c>
      <c r="J880" s="6"/>
      <c r="K880" s="55"/>
      <c r="L880" s="6"/>
      <c r="M880" s="55"/>
      <c r="N880" s="6"/>
      <c r="O880" s="55"/>
      <c r="P880" s="6"/>
      <c r="Q880" s="55"/>
      <c r="R880" s="6"/>
      <c r="S880" s="55"/>
      <c r="T880" s="6"/>
      <c r="U880" s="55"/>
      <c r="V880" s="6"/>
      <c r="W880" s="55"/>
      <c r="X880" s="6"/>
      <c r="Y880" s="55"/>
      <c r="Z880" s="6"/>
      <c r="AA880" s="55"/>
      <c r="AB880" s="6"/>
      <c r="AC880" s="55"/>
    </row>
    <row r="881" spans="1:29" s="57" customFormat="1" ht="15.6">
      <c r="A881" s="72" t="s">
        <v>693</v>
      </c>
      <c r="B881" s="38"/>
      <c r="C881" s="38">
        <v>2</v>
      </c>
      <c r="D881" s="8" t="s">
        <v>1</v>
      </c>
      <c r="E881" s="59">
        <v>0</v>
      </c>
      <c r="F881" s="6"/>
      <c r="G881" s="55"/>
      <c r="H881" s="6"/>
      <c r="I881" s="55"/>
      <c r="J881" s="6"/>
      <c r="K881" s="55"/>
      <c r="L881" s="6"/>
      <c r="M881" s="55"/>
      <c r="N881" s="6"/>
      <c r="O881" s="55"/>
      <c r="P881" s="6"/>
      <c r="Q881" s="55"/>
      <c r="R881" s="6"/>
      <c r="S881" s="55"/>
      <c r="T881" s="6"/>
      <c r="U881" s="55"/>
      <c r="V881" s="6"/>
      <c r="W881" s="55"/>
      <c r="X881" s="6"/>
      <c r="Y881" s="55"/>
      <c r="Z881" s="6"/>
      <c r="AA881" s="55"/>
      <c r="AB881" s="6"/>
      <c r="AC881" s="55"/>
    </row>
    <row r="882" spans="1:29" s="57" customFormat="1" ht="15.6">
      <c r="A882" s="58" t="s">
        <v>852</v>
      </c>
      <c r="B882" s="38"/>
      <c r="C882" s="38"/>
      <c r="D882" s="8" t="s">
        <v>26</v>
      </c>
      <c r="E882" s="59">
        <v>1260.5536935350262</v>
      </c>
      <c r="F882" s="6"/>
      <c r="G882" s="55"/>
      <c r="H882" s="6"/>
      <c r="I882" s="55"/>
      <c r="J882" s="6"/>
      <c r="K882" s="55"/>
      <c r="L882" s="6"/>
      <c r="M882" s="55"/>
      <c r="N882" s="6"/>
      <c r="O882" s="55"/>
      <c r="P882" s="6"/>
      <c r="Q882" s="55"/>
      <c r="R882" s="6"/>
      <c r="S882" s="55"/>
      <c r="T882" s="6"/>
      <c r="U882" s="55"/>
      <c r="V882" s="6"/>
      <c r="W882" s="55"/>
      <c r="X882" s="6"/>
      <c r="Y882" s="55"/>
      <c r="Z882" s="6"/>
      <c r="AA882" s="55"/>
      <c r="AB882" s="6"/>
      <c r="AC882" s="55"/>
    </row>
    <row r="883" spans="1:29" s="57" customFormat="1" ht="15.6">
      <c r="A883" s="72" t="s">
        <v>224</v>
      </c>
      <c r="B883" s="38"/>
      <c r="C883" s="38">
        <v>3</v>
      </c>
      <c r="D883" s="8" t="s">
        <v>34</v>
      </c>
      <c r="E883" s="59">
        <v>0</v>
      </c>
      <c r="F883" s="6"/>
      <c r="G883" s="55"/>
      <c r="H883" s="6"/>
      <c r="I883" s="55"/>
      <c r="J883" s="6"/>
      <c r="K883" s="55"/>
      <c r="L883" s="6"/>
      <c r="M883" s="55"/>
      <c r="N883" s="6"/>
      <c r="O883" s="55"/>
      <c r="P883" s="6"/>
      <c r="Q883" s="55"/>
      <c r="R883" s="6"/>
      <c r="S883" s="55"/>
      <c r="T883" s="6"/>
      <c r="U883" s="55"/>
      <c r="V883" s="6"/>
      <c r="W883" s="55"/>
      <c r="X883" s="6"/>
      <c r="Y883" s="55"/>
      <c r="Z883" s="6"/>
      <c r="AA883" s="55"/>
      <c r="AB883" s="6"/>
      <c r="AC883" s="55"/>
    </row>
    <row r="884" spans="1:29" s="57" customFormat="1" ht="15.6">
      <c r="A884" s="58" t="s">
        <v>1021</v>
      </c>
      <c r="B884" s="38"/>
      <c r="C884" s="38"/>
      <c r="D884" s="8" t="s">
        <v>1</v>
      </c>
      <c r="E884" s="59">
        <v>1319.3397223548463</v>
      </c>
      <c r="F884" s="6"/>
      <c r="G884" s="55"/>
      <c r="H884" s="6"/>
      <c r="I884" s="55"/>
      <c r="J884" s="6"/>
      <c r="K884" s="55"/>
      <c r="L884" s="6"/>
      <c r="M884" s="55"/>
      <c r="N884" s="6"/>
      <c r="O884" s="55"/>
      <c r="P884" s="6"/>
      <c r="Q884" s="55"/>
      <c r="R884" s="6"/>
      <c r="S884" s="55"/>
      <c r="T884" s="6"/>
      <c r="U884" s="55"/>
      <c r="V884" s="6"/>
      <c r="W884" s="55"/>
      <c r="X884" s="6"/>
      <c r="Y884" s="55"/>
      <c r="Z884" s="6"/>
      <c r="AA884" s="55"/>
      <c r="AB884" s="6"/>
      <c r="AC884" s="55"/>
    </row>
    <row r="885" spans="1:29" s="57" customFormat="1" ht="15.6">
      <c r="A885" s="58" t="s">
        <v>541</v>
      </c>
      <c r="B885" s="38"/>
      <c r="C885" s="38"/>
      <c r="D885" s="8" t="s">
        <v>1</v>
      </c>
      <c r="E885" s="59">
        <v>1372.0517236066835</v>
      </c>
      <c r="F885" s="6"/>
      <c r="G885" s="55"/>
      <c r="H885" s="6">
        <v>138</v>
      </c>
      <c r="I885" s="55">
        <f>((($H$2+2)*($H$2+4)*($H$2+2-2*H885))/(2*($H$2+2*H885)*($H$2+4*H885))+(($H$2+1)-H885+1))*$H$1</f>
        <v>8.2981615841019902</v>
      </c>
      <c r="J885" s="6"/>
      <c r="K885" s="55"/>
      <c r="L885" s="6"/>
      <c r="M885" s="55"/>
      <c r="N885" s="6"/>
      <c r="O885" s="55"/>
      <c r="P885" s="6"/>
      <c r="Q885" s="55"/>
      <c r="R885" s="6"/>
      <c r="S885" s="55"/>
      <c r="T885" s="6"/>
      <c r="U885" s="55"/>
      <c r="V885" s="6"/>
      <c r="W885" s="55"/>
      <c r="X885" s="6"/>
      <c r="Y885" s="55"/>
      <c r="Z885" s="6"/>
      <c r="AA885" s="55"/>
      <c r="AB885" s="6"/>
      <c r="AC885" s="55"/>
    </row>
    <row r="886" spans="1:29" s="57" customFormat="1" ht="15.6">
      <c r="A886" s="58" t="s">
        <v>1040</v>
      </c>
      <c r="B886" s="38"/>
      <c r="C886" s="38"/>
      <c r="D886" s="8" t="s">
        <v>1</v>
      </c>
      <c r="E886" s="59">
        <v>1608.4720623911962</v>
      </c>
      <c r="F886" s="6"/>
      <c r="G886" s="55"/>
      <c r="H886" s="6"/>
      <c r="I886" s="55"/>
      <c r="J886" s="6"/>
      <c r="K886" s="55"/>
      <c r="L886" s="6"/>
      <c r="M886" s="55"/>
      <c r="N886" s="6"/>
      <c r="O886" s="55"/>
      <c r="P886" s="6"/>
      <c r="Q886" s="55"/>
      <c r="R886" s="6"/>
      <c r="S886" s="55"/>
      <c r="T886" s="6"/>
      <c r="U886" s="55"/>
      <c r="V886" s="6"/>
      <c r="W886" s="55"/>
      <c r="X886" s="6"/>
      <c r="Y886" s="55"/>
      <c r="Z886" s="6"/>
      <c r="AA886" s="55"/>
      <c r="AB886" s="6"/>
      <c r="AC886" s="55"/>
    </row>
    <row r="887" spans="1:29" s="57" customFormat="1" ht="15.6">
      <c r="A887" s="58" t="s">
        <v>881</v>
      </c>
      <c r="B887" s="38"/>
      <c r="C887" s="38">
        <v>1</v>
      </c>
      <c r="D887" s="8" t="s">
        <v>1</v>
      </c>
      <c r="E887" s="59">
        <v>1668.2036257206937</v>
      </c>
      <c r="F887" s="6"/>
      <c r="G887" s="55"/>
      <c r="H887" s="6"/>
      <c r="I887" s="55"/>
      <c r="J887" s="6"/>
      <c r="K887" s="55"/>
      <c r="L887" s="6"/>
      <c r="M887" s="55"/>
      <c r="N887" s="6"/>
      <c r="O887" s="55"/>
      <c r="P887" s="6"/>
      <c r="Q887" s="55"/>
      <c r="R887" s="6"/>
      <c r="S887" s="55"/>
      <c r="T887" s="6"/>
      <c r="U887" s="55"/>
      <c r="V887" s="6"/>
      <c r="W887" s="55"/>
      <c r="X887" s="6"/>
      <c r="Y887" s="55"/>
      <c r="Z887" s="6"/>
      <c r="AA887" s="55"/>
      <c r="AB887" s="6"/>
      <c r="AC887" s="55"/>
    </row>
    <row r="888" spans="1:29" s="57" customFormat="1" ht="15.6">
      <c r="A888" s="58" t="s">
        <v>944</v>
      </c>
      <c r="B888" s="38"/>
      <c r="C888" s="38"/>
      <c r="D888" s="8" t="s">
        <v>1</v>
      </c>
      <c r="E888" s="59">
        <v>1574</v>
      </c>
      <c r="F888" s="6"/>
      <c r="G888" s="55"/>
      <c r="H888" s="6"/>
      <c r="I888" s="55"/>
      <c r="J888" s="6"/>
      <c r="K888" s="55"/>
      <c r="L888" s="6"/>
      <c r="M888" s="55"/>
      <c r="N888" s="6"/>
      <c r="O888" s="55"/>
      <c r="P888" s="6"/>
      <c r="Q888" s="55"/>
      <c r="R888" s="6"/>
      <c r="S888" s="55"/>
      <c r="T888" s="6"/>
      <c r="U888" s="55"/>
      <c r="V888" s="6"/>
      <c r="W888" s="55"/>
      <c r="X888" s="6"/>
      <c r="Y888" s="55"/>
      <c r="Z888" s="6"/>
      <c r="AA888" s="55"/>
      <c r="AB888" s="6"/>
      <c r="AC888" s="55"/>
    </row>
    <row r="889" spans="1:29" s="57" customFormat="1" ht="15.6">
      <c r="A889" s="58" t="s">
        <v>164</v>
      </c>
      <c r="B889" s="38"/>
      <c r="C889" s="38">
        <v>1</v>
      </c>
      <c r="D889" s="8" t="s">
        <v>1</v>
      </c>
      <c r="E889" s="59">
        <v>1632.0404520796501</v>
      </c>
      <c r="F889" s="6"/>
      <c r="G889" s="55"/>
      <c r="H889" s="6"/>
      <c r="I889" s="55"/>
      <c r="J889" s="6"/>
      <c r="K889" s="55"/>
      <c r="L889" s="6"/>
      <c r="M889" s="55"/>
      <c r="N889" s="6"/>
      <c r="O889" s="55"/>
      <c r="P889" s="6"/>
      <c r="Q889" s="55"/>
      <c r="R889" s="6"/>
      <c r="S889" s="55"/>
      <c r="T889" s="6"/>
      <c r="U889" s="55"/>
      <c r="V889" s="6"/>
      <c r="W889" s="55"/>
      <c r="X889" s="6"/>
      <c r="Y889" s="55"/>
      <c r="Z889" s="6"/>
      <c r="AA889" s="55"/>
      <c r="AB889" s="6"/>
      <c r="AC889" s="55"/>
    </row>
    <row r="890" spans="1:29" s="57" customFormat="1" ht="15.6">
      <c r="A890" s="58" t="s">
        <v>162</v>
      </c>
      <c r="B890" s="38" t="s">
        <v>194</v>
      </c>
      <c r="C890" s="38" t="s">
        <v>35</v>
      </c>
      <c r="D890" s="8" t="s">
        <v>1</v>
      </c>
      <c r="E890" s="59">
        <v>1900</v>
      </c>
      <c r="F890" s="6"/>
      <c r="G890" s="55"/>
      <c r="H890" s="6"/>
      <c r="I890" s="55"/>
      <c r="J890" s="6"/>
      <c r="K890" s="55"/>
      <c r="L890" s="6"/>
      <c r="M890" s="55"/>
      <c r="N890" s="6"/>
      <c r="O890" s="55"/>
      <c r="P890" s="6"/>
      <c r="Q890" s="55"/>
      <c r="R890" s="6"/>
      <c r="S890" s="55"/>
      <c r="T890" s="6"/>
      <c r="U890" s="55"/>
      <c r="V890" s="6"/>
      <c r="W890" s="55"/>
      <c r="X890" s="6"/>
      <c r="Y890" s="55"/>
      <c r="Z890" s="6"/>
      <c r="AA890" s="55"/>
      <c r="AB890" s="6"/>
      <c r="AC890" s="55"/>
    </row>
    <row r="891" spans="1:29" s="57" customFormat="1" ht="15.6">
      <c r="A891" s="58" t="s">
        <v>661</v>
      </c>
      <c r="B891" s="38"/>
      <c r="C891" s="38">
        <v>1</v>
      </c>
      <c r="D891" s="8" t="s">
        <v>360</v>
      </c>
      <c r="E891" s="59">
        <v>1670.6705442490909</v>
      </c>
      <c r="F891" s="6"/>
      <c r="G891" s="55"/>
      <c r="H891" s="6"/>
      <c r="I891" s="55"/>
      <c r="J891" s="6"/>
      <c r="K891" s="55"/>
      <c r="L891" s="6"/>
      <c r="M891" s="55"/>
      <c r="N891" s="6"/>
      <c r="O891" s="55"/>
      <c r="P891" s="6"/>
      <c r="Q891" s="55"/>
      <c r="R891" s="6"/>
      <c r="S891" s="55"/>
      <c r="T891" s="6"/>
      <c r="U891" s="55"/>
      <c r="V891" s="6"/>
      <c r="W891" s="55"/>
      <c r="X891" s="6"/>
      <c r="Y891" s="55"/>
      <c r="Z891" s="6"/>
      <c r="AA891" s="55"/>
      <c r="AB891" s="6"/>
      <c r="AC891" s="55"/>
    </row>
    <row r="892" spans="1:29" s="57" customFormat="1" ht="15.6">
      <c r="A892" s="58" t="s">
        <v>684</v>
      </c>
      <c r="B892" s="38"/>
      <c r="C892" s="38"/>
      <c r="D892" s="8" t="s">
        <v>1</v>
      </c>
      <c r="E892" s="59">
        <v>1652.0266335351316</v>
      </c>
      <c r="F892" s="6"/>
      <c r="G892" s="55"/>
      <c r="H892" s="6">
        <v>24</v>
      </c>
      <c r="I892" s="55">
        <f>((($H$2+2)*($H$2+4)*($H$2+2-2*H892))/(2*($H$2+2*H892)*($H$2+4*H892))+(($H$2+1)-H892+1))*$H$1</f>
        <v>69.192253367986126</v>
      </c>
      <c r="J892" s="6"/>
      <c r="K892" s="55"/>
      <c r="L892" s="6"/>
      <c r="M892" s="55"/>
      <c r="N892" s="6"/>
      <c r="O892" s="55"/>
      <c r="P892" s="6"/>
      <c r="Q892" s="55"/>
      <c r="R892" s="6"/>
      <c r="S892" s="55"/>
      <c r="T892" s="6"/>
      <c r="U892" s="55"/>
      <c r="V892" s="6"/>
      <c r="W892" s="55"/>
      <c r="X892" s="6"/>
      <c r="Y892" s="55"/>
      <c r="Z892" s="6"/>
      <c r="AA892" s="55"/>
      <c r="AB892" s="6"/>
      <c r="AC892" s="55"/>
    </row>
    <row r="893" spans="1:29" s="57" customFormat="1" ht="15.6">
      <c r="A893" s="58" t="s">
        <v>863</v>
      </c>
      <c r="B893" s="38"/>
      <c r="C893" s="38"/>
      <c r="D893" s="8" t="s">
        <v>360</v>
      </c>
      <c r="E893" s="59">
        <v>1348.6453447316808</v>
      </c>
      <c r="F893" s="6"/>
      <c r="G893" s="55"/>
      <c r="H893" s="6"/>
      <c r="I893" s="55"/>
      <c r="J893" s="6"/>
      <c r="K893" s="55"/>
      <c r="L893" s="6"/>
      <c r="M893" s="55"/>
      <c r="N893" s="6"/>
      <c r="O893" s="55"/>
      <c r="P893" s="6"/>
      <c r="Q893" s="55"/>
      <c r="R893" s="6"/>
      <c r="S893" s="55"/>
      <c r="T893" s="6"/>
      <c r="U893" s="55"/>
      <c r="V893" s="6"/>
      <c r="W893" s="55"/>
      <c r="X893" s="6"/>
      <c r="Y893" s="55"/>
      <c r="Z893" s="6"/>
      <c r="AA893" s="55"/>
      <c r="AB893" s="6"/>
      <c r="AC893" s="55"/>
    </row>
    <row r="894" spans="1:29" s="57" customFormat="1" ht="15.6">
      <c r="A894" s="58" t="s">
        <v>883</v>
      </c>
      <c r="B894" s="38"/>
      <c r="C894" s="38"/>
      <c r="D894" s="8" t="s">
        <v>1</v>
      </c>
      <c r="E894" s="59">
        <v>1396.4656115794419</v>
      </c>
      <c r="F894" s="6"/>
      <c r="G894" s="55"/>
      <c r="H894" s="6"/>
      <c r="I894" s="55"/>
      <c r="J894" s="6"/>
      <c r="K894" s="55"/>
      <c r="L894" s="6"/>
      <c r="M894" s="55"/>
      <c r="N894" s="6"/>
      <c r="O894" s="55"/>
      <c r="P894" s="6"/>
      <c r="Q894" s="55"/>
      <c r="R894" s="6"/>
      <c r="S894" s="55"/>
      <c r="T894" s="6"/>
      <c r="U894" s="55"/>
      <c r="V894" s="6"/>
      <c r="W894" s="55"/>
      <c r="X894" s="6"/>
      <c r="Y894" s="55"/>
      <c r="Z894" s="6"/>
      <c r="AA894" s="55"/>
      <c r="AB894" s="6"/>
      <c r="AC894" s="55"/>
    </row>
    <row r="895" spans="1:29" s="57" customFormat="1" ht="15.6">
      <c r="A895" s="58" t="s">
        <v>1135</v>
      </c>
      <c r="B895" s="38"/>
      <c r="C895" s="38"/>
      <c r="D895" s="8" t="s">
        <v>1</v>
      </c>
      <c r="E895" s="59">
        <v>1351.3146190070709</v>
      </c>
      <c r="F895" s="6"/>
      <c r="G895" s="55"/>
      <c r="H895" s="6"/>
      <c r="I895" s="55"/>
      <c r="J895" s="6"/>
      <c r="K895" s="55"/>
      <c r="L895" s="6"/>
      <c r="M895" s="55"/>
      <c r="N895" s="6"/>
      <c r="O895" s="55"/>
      <c r="P895" s="6"/>
      <c r="Q895" s="55"/>
      <c r="R895" s="6"/>
      <c r="S895" s="55"/>
      <c r="T895" s="6"/>
      <c r="U895" s="55"/>
      <c r="V895" s="6"/>
      <c r="W895" s="55"/>
      <c r="X895" s="6"/>
      <c r="Y895" s="55"/>
      <c r="Z895" s="6"/>
      <c r="AA895" s="55"/>
      <c r="AB895" s="6"/>
      <c r="AC895" s="55"/>
    </row>
    <row r="896" spans="1:29" s="57" customFormat="1" ht="15.6">
      <c r="A896" s="58" t="s">
        <v>1185</v>
      </c>
      <c r="B896" s="38"/>
      <c r="C896" s="38"/>
      <c r="D896" s="8" t="s">
        <v>780</v>
      </c>
      <c r="E896" s="59">
        <v>1228.3418784577568</v>
      </c>
      <c r="F896" s="6"/>
      <c r="G896" s="55"/>
      <c r="H896" s="6"/>
      <c r="I896" s="55"/>
      <c r="J896" s="6"/>
      <c r="K896" s="55"/>
      <c r="L896" s="6"/>
      <c r="M896" s="55"/>
      <c r="N896" s="6"/>
      <c r="O896" s="55"/>
      <c r="P896" s="6"/>
      <c r="Q896" s="55"/>
      <c r="R896" s="6"/>
      <c r="S896" s="55"/>
      <c r="T896" s="6"/>
      <c r="U896" s="55"/>
      <c r="V896" s="6"/>
      <c r="W896" s="55"/>
      <c r="X896" s="6"/>
      <c r="Y896" s="55"/>
      <c r="Z896" s="6"/>
      <c r="AA896" s="55"/>
      <c r="AB896" s="6"/>
      <c r="AC896" s="55"/>
    </row>
    <row r="897" spans="1:29" s="57" customFormat="1" ht="15.6">
      <c r="A897" s="58" t="s">
        <v>560</v>
      </c>
      <c r="B897" s="38"/>
      <c r="C897" s="38"/>
      <c r="D897" s="8" t="s">
        <v>1</v>
      </c>
      <c r="E897" s="59">
        <v>1601.1591546282848</v>
      </c>
      <c r="F897" s="6"/>
      <c r="G897" s="55"/>
      <c r="H897" s="6"/>
      <c r="I897" s="55"/>
      <c r="J897" s="6"/>
      <c r="K897" s="55"/>
      <c r="L897" s="6"/>
      <c r="M897" s="55"/>
      <c r="N897" s="6"/>
      <c r="O897" s="55"/>
      <c r="P897" s="6"/>
      <c r="Q897" s="55"/>
      <c r="R897" s="6"/>
      <c r="S897" s="55"/>
      <c r="T897" s="6"/>
      <c r="U897" s="55"/>
      <c r="V897" s="6"/>
      <c r="W897" s="55"/>
      <c r="X897" s="6"/>
      <c r="Y897" s="55"/>
      <c r="Z897" s="6"/>
      <c r="AA897" s="55"/>
      <c r="AB897" s="6"/>
      <c r="AC897" s="55"/>
    </row>
    <row r="898" spans="1:29" s="57" customFormat="1" ht="15.6">
      <c r="A898" s="58" t="s">
        <v>776</v>
      </c>
      <c r="B898" s="38"/>
      <c r="C898" s="38"/>
      <c r="D898" s="8" t="s">
        <v>15</v>
      </c>
      <c r="E898" s="59">
        <v>1404.1398020756578</v>
      </c>
      <c r="F898" s="6"/>
      <c r="G898" s="55"/>
      <c r="H898" s="6"/>
      <c r="I898" s="55"/>
      <c r="J898" s="6"/>
      <c r="K898" s="55"/>
      <c r="L898" s="6"/>
      <c r="M898" s="55"/>
      <c r="N898" s="6"/>
      <c r="O898" s="55"/>
      <c r="P898" s="6"/>
      <c r="Q898" s="55"/>
      <c r="R898" s="6"/>
      <c r="S898" s="55"/>
      <c r="T898" s="6"/>
      <c r="U898" s="55"/>
      <c r="V898" s="6"/>
      <c r="W898" s="55"/>
      <c r="X898" s="6"/>
      <c r="Y898" s="55"/>
      <c r="Z898" s="6"/>
      <c r="AA898" s="55"/>
      <c r="AB898" s="6"/>
      <c r="AC898" s="55"/>
    </row>
    <row r="899" spans="1:29" s="57" customFormat="1" ht="15.6">
      <c r="A899" s="58" t="s">
        <v>688</v>
      </c>
      <c r="B899" s="38"/>
      <c r="C899" s="38"/>
      <c r="D899" s="8" t="s">
        <v>1</v>
      </c>
      <c r="E899" s="59">
        <v>1646.7553665796083</v>
      </c>
      <c r="F899" s="6"/>
      <c r="G899" s="55"/>
      <c r="H899" s="6"/>
      <c r="I899" s="55"/>
      <c r="J899" s="6"/>
      <c r="K899" s="55"/>
      <c r="L899" s="6"/>
      <c r="M899" s="55"/>
      <c r="N899" s="6"/>
      <c r="O899" s="55"/>
      <c r="P899" s="6"/>
      <c r="Q899" s="55"/>
      <c r="R899" s="6"/>
      <c r="S899" s="55"/>
      <c r="T899" s="6"/>
      <c r="U899" s="55"/>
      <c r="V899" s="6"/>
      <c r="W899" s="55"/>
      <c r="X899" s="6"/>
      <c r="Y899" s="55"/>
      <c r="Z899" s="6"/>
      <c r="AA899" s="55"/>
      <c r="AB899" s="6"/>
      <c r="AC899" s="55"/>
    </row>
    <row r="900" spans="1:29" s="57" customFormat="1" ht="15.6">
      <c r="A900" s="58" t="s">
        <v>1267</v>
      </c>
      <c r="B900" s="38"/>
      <c r="C900" s="38" t="s">
        <v>35</v>
      </c>
      <c r="D900" s="8" t="s">
        <v>1</v>
      </c>
      <c r="E900" s="59">
        <v>1749.5090422741112</v>
      </c>
      <c r="F900" s="6"/>
      <c r="G900" s="55"/>
      <c r="H900" s="6">
        <v>154</v>
      </c>
      <c r="I900" s="55">
        <f>((($H$2+2)*($H$2+4)*($H$2+2-2*H900))/(2*($H$2+2*H900)*($H$2+4*H900))+(($H$2+1)-H900+1))*$H$1</f>
        <v>1.5048401099002289</v>
      </c>
      <c r="J900" s="6"/>
      <c r="K900" s="55"/>
      <c r="L900" s="6"/>
      <c r="M900" s="55"/>
      <c r="N900" s="6"/>
      <c r="O900" s="55"/>
      <c r="P900" s="6"/>
      <c r="Q900" s="55"/>
      <c r="R900" s="6"/>
      <c r="S900" s="55"/>
      <c r="T900" s="6"/>
      <c r="U900" s="55"/>
      <c r="V900" s="6"/>
      <c r="W900" s="55"/>
      <c r="X900" s="6"/>
      <c r="Y900" s="55"/>
      <c r="Z900" s="6"/>
      <c r="AA900" s="55"/>
      <c r="AB900" s="6"/>
      <c r="AC900" s="55"/>
    </row>
    <row r="901" spans="1:29" s="57" customFormat="1" ht="15.6">
      <c r="A901" s="58" t="s">
        <v>1092</v>
      </c>
      <c r="B901" s="38"/>
      <c r="C901" s="38"/>
      <c r="D901" s="8" t="s">
        <v>1</v>
      </c>
      <c r="E901" s="59">
        <v>1145</v>
      </c>
      <c r="F901" s="6"/>
      <c r="G901" s="55"/>
      <c r="H901" s="6"/>
      <c r="I901" s="55"/>
      <c r="J901" s="6"/>
      <c r="K901" s="55"/>
      <c r="L901" s="6"/>
      <c r="M901" s="55"/>
      <c r="N901" s="6"/>
      <c r="O901" s="55"/>
      <c r="P901" s="6"/>
      <c r="Q901" s="55"/>
      <c r="R901" s="6"/>
      <c r="S901" s="55"/>
      <c r="T901" s="6"/>
      <c r="U901" s="55"/>
      <c r="V901" s="6"/>
      <c r="W901" s="55"/>
      <c r="X901" s="6"/>
      <c r="Y901" s="55"/>
      <c r="Z901" s="6"/>
      <c r="AA901" s="55"/>
      <c r="AB901" s="6"/>
      <c r="AC901" s="55"/>
    </row>
    <row r="902" spans="1:29" s="57" customFormat="1" ht="15.6">
      <c r="A902" s="58" t="s">
        <v>307</v>
      </c>
      <c r="B902" s="38"/>
      <c r="C902" s="38">
        <v>2</v>
      </c>
      <c r="D902" s="8" t="s">
        <v>1</v>
      </c>
      <c r="E902" s="59">
        <v>1693.0370743892333</v>
      </c>
      <c r="F902" s="6"/>
      <c r="G902" s="55"/>
      <c r="H902" s="6"/>
      <c r="I902" s="55"/>
      <c r="J902" s="6"/>
      <c r="K902" s="55"/>
      <c r="L902" s="6"/>
      <c r="M902" s="55"/>
      <c r="N902" s="6"/>
      <c r="O902" s="55"/>
      <c r="P902" s="6"/>
      <c r="Q902" s="55"/>
      <c r="R902" s="6"/>
      <c r="S902" s="55"/>
      <c r="T902" s="6"/>
      <c r="U902" s="55"/>
      <c r="V902" s="6"/>
      <c r="W902" s="55"/>
      <c r="X902" s="6"/>
      <c r="Y902" s="55"/>
      <c r="Z902" s="6"/>
      <c r="AA902" s="55"/>
      <c r="AB902" s="6"/>
      <c r="AC902" s="55"/>
    </row>
    <row r="903" spans="1:29" s="57" customFormat="1" ht="15.6">
      <c r="A903" s="72" t="s">
        <v>884</v>
      </c>
      <c r="B903" s="38"/>
      <c r="C903" s="38" t="s">
        <v>36</v>
      </c>
      <c r="D903" s="8" t="s">
        <v>1</v>
      </c>
      <c r="E903" s="59">
        <v>0</v>
      </c>
      <c r="F903" s="6"/>
      <c r="G903" s="55"/>
      <c r="H903" s="6"/>
      <c r="I903" s="55"/>
      <c r="J903" s="6"/>
      <c r="K903" s="55"/>
      <c r="L903" s="6"/>
      <c r="M903" s="55"/>
      <c r="N903" s="6"/>
      <c r="O903" s="55"/>
      <c r="P903" s="6"/>
      <c r="Q903" s="55"/>
      <c r="R903" s="6"/>
      <c r="S903" s="55"/>
      <c r="T903" s="6"/>
      <c r="U903" s="55"/>
      <c r="V903" s="6"/>
      <c r="W903" s="55"/>
      <c r="X903" s="6"/>
      <c r="Y903" s="55"/>
      <c r="Z903" s="6"/>
      <c r="AA903" s="55"/>
      <c r="AB903" s="6"/>
      <c r="AC903" s="55"/>
    </row>
    <row r="904" spans="1:29" s="57" customFormat="1" ht="15.6">
      <c r="A904" s="58" t="s">
        <v>1136</v>
      </c>
      <c r="B904" s="38"/>
      <c r="C904" s="38"/>
      <c r="D904" s="8" t="s">
        <v>1</v>
      </c>
      <c r="E904" s="59">
        <v>1497.594527587007</v>
      </c>
      <c r="F904" s="6"/>
      <c r="G904" s="55"/>
      <c r="H904" s="6"/>
      <c r="I904" s="55"/>
      <c r="J904" s="6"/>
      <c r="K904" s="55"/>
      <c r="L904" s="6"/>
      <c r="M904" s="55"/>
      <c r="N904" s="6"/>
      <c r="O904" s="55"/>
      <c r="P904" s="6"/>
      <c r="Q904" s="55"/>
      <c r="R904" s="6"/>
      <c r="S904" s="55"/>
      <c r="T904" s="6"/>
      <c r="U904" s="55"/>
      <c r="V904" s="6"/>
      <c r="W904" s="55"/>
      <c r="X904" s="6"/>
      <c r="Y904" s="55"/>
      <c r="Z904" s="6"/>
      <c r="AA904" s="55"/>
      <c r="AB904" s="6"/>
      <c r="AC904" s="55"/>
    </row>
    <row r="905" spans="1:29" s="57" customFormat="1" ht="15.6">
      <c r="A905" s="58" t="s">
        <v>922</v>
      </c>
      <c r="B905" s="38"/>
      <c r="C905" s="38"/>
      <c r="D905" s="8" t="s">
        <v>3</v>
      </c>
      <c r="E905" s="59">
        <v>1311.9867865182277</v>
      </c>
      <c r="F905" s="6"/>
      <c r="G905" s="55"/>
      <c r="H905" s="6"/>
      <c r="I905" s="55"/>
      <c r="J905" s="6"/>
      <c r="K905" s="55"/>
      <c r="L905" s="6"/>
      <c r="M905" s="55"/>
      <c r="N905" s="6"/>
      <c r="O905" s="55"/>
      <c r="P905" s="6"/>
      <c r="Q905" s="55"/>
      <c r="R905" s="6"/>
      <c r="S905" s="55"/>
      <c r="T905" s="6"/>
      <c r="U905" s="55"/>
      <c r="V905" s="6"/>
      <c r="W905" s="55"/>
      <c r="X905" s="6"/>
      <c r="Y905" s="55"/>
      <c r="Z905" s="6"/>
      <c r="AA905" s="55"/>
      <c r="AB905" s="6"/>
      <c r="AC905" s="55"/>
    </row>
    <row r="906" spans="1:29" s="57" customFormat="1" ht="15.6">
      <c r="A906" s="58" t="s">
        <v>1172</v>
      </c>
      <c r="B906" s="38"/>
      <c r="C906" s="38"/>
      <c r="D906" s="8" t="s">
        <v>1</v>
      </c>
      <c r="E906" s="59">
        <v>1380.0623822699552</v>
      </c>
      <c r="F906" s="6"/>
      <c r="G906" s="55"/>
      <c r="H906" s="6">
        <v>150</v>
      </c>
      <c r="I906" s="55">
        <f>((($H$2+2)*($H$2+4)*($H$2+2-2*H906))/(2*($H$2+2*H906)*($H$2+4*H906))+(($H$2+1)-H906+1))*$H$1</f>
        <v>3.1952917981464215</v>
      </c>
      <c r="J906" s="6"/>
      <c r="K906" s="55"/>
      <c r="L906" s="6"/>
      <c r="M906" s="55"/>
      <c r="N906" s="6"/>
      <c r="O906" s="55"/>
      <c r="P906" s="6"/>
      <c r="Q906" s="55"/>
      <c r="R906" s="6"/>
      <c r="S906" s="55"/>
      <c r="T906" s="6"/>
      <c r="U906" s="55"/>
      <c r="V906" s="6"/>
      <c r="W906" s="55"/>
      <c r="X906" s="6"/>
      <c r="Y906" s="55"/>
      <c r="Z906" s="6"/>
      <c r="AA906" s="55"/>
      <c r="AB906" s="6"/>
      <c r="AC906" s="55"/>
    </row>
    <row r="907" spans="1:29" s="57" customFormat="1" ht="15.6">
      <c r="A907" s="58" t="s">
        <v>906</v>
      </c>
      <c r="B907" s="38"/>
      <c r="C907" s="38">
        <v>3</v>
      </c>
      <c r="D907" s="8" t="s">
        <v>1</v>
      </c>
      <c r="E907" s="59">
        <v>1400</v>
      </c>
      <c r="F907" s="6"/>
      <c r="G907" s="55"/>
      <c r="H907" s="6"/>
      <c r="I907" s="55"/>
      <c r="J907" s="6"/>
      <c r="K907" s="55"/>
      <c r="L907" s="6"/>
      <c r="M907" s="55"/>
      <c r="N907" s="6"/>
      <c r="O907" s="55"/>
      <c r="P907" s="6"/>
      <c r="Q907" s="55"/>
      <c r="R907" s="6"/>
      <c r="S907" s="55"/>
      <c r="T907" s="6"/>
      <c r="U907" s="55"/>
      <c r="V907" s="6"/>
      <c r="W907" s="55"/>
      <c r="X907" s="6"/>
      <c r="Y907" s="55"/>
      <c r="Z907" s="6"/>
      <c r="AA907" s="55"/>
      <c r="AB907" s="6"/>
      <c r="AC907" s="55"/>
    </row>
    <row r="908" spans="1:29" s="57" customFormat="1" ht="15.6">
      <c r="A908" s="58" t="s">
        <v>566</v>
      </c>
      <c r="B908" s="38"/>
      <c r="C908" s="38"/>
      <c r="D908" s="8" t="s">
        <v>1</v>
      </c>
      <c r="E908" s="59">
        <v>1240.9039988764932</v>
      </c>
      <c r="F908" s="6"/>
      <c r="G908" s="55"/>
      <c r="H908" s="6"/>
      <c r="I908" s="55"/>
      <c r="J908" s="6"/>
      <c r="K908" s="55"/>
      <c r="L908" s="6"/>
      <c r="M908" s="55"/>
      <c r="N908" s="6"/>
      <c r="O908" s="55"/>
      <c r="P908" s="6"/>
      <c r="Q908" s="55"/>
      <c r="R908" s="6"/>
      <c r="S908" s="55"/>
      <c r="T908" s="6"/>
      <c r="U908" s="55"/>
      <c r="V908" s="6"/>
      <c r="W908" s="55"/>
      <c r="X908" s="6"/>
      <c r="Y908" s="55"/>
      <c r="Z908" s="6"/>
      <c r="AA908" s="55"/>
      <c r="AB908" s="6"/>
      <c r="AC908" s="55"/>
    </row>
    <row r="909" spans="1:29" s="57" customFormat="1" ht="15.6">
      <c r="A909" s="58" t="s">
        <v>107</v>
      </c>
      <c r="B909" s="38"/>
      <c r="C909" s="38" t="s">
        <v>36</v>
      </c>
      <c r="D909" s="8" t="s">
        <v>34</v>
      </c>
      <c r="E909" s="59">
        <v>1900</v>
      </c>
      <c r="F909" s="6"/>
      <c r="G909" s="55"/>
      <c r="H909" s="6"/>
      <c r="I909" s="55"/>
      <c r="J909" s="6"/>
      <c r="K909" s="55"/>
      <c r="L909" s="6"/>
      <c r="M909" s="55"/>
      <c r="N909" s="6"/>
      <c r="O909" s="55"/>
      <c r="P909" s="6"/>
      <c r="Q909" s="55"/>
      <c r="R909" s="6"/>
      <c r="S909" s="55"/>
      <c r="T909" s="6"/>
      <c r="U909" s="55"/>
      <c r="V909" s="6"/>
      <c r="W909" s="55"/>
      <c r="X909" s="6"/>
      <c r="Y909" s="55"/>
      <c r="Z909" s="6"/>
      <c r="AA909" s="55"/>
      <c r="AB909" s="6"/>
      <c r="AC909" s="55"/>
    </row>
    <row r="910" spans="1:29" s="57" customFormat="1" ht="15.6">
      <c r="A910" s="58" t="s">
        <v>525</v>
      </c>
      <c r="B910" s="38"/>
      <c r="C910" s="38"/>
      <c r="D910" s="8" t="s">
        <v>34</v>
      </c>
      <c r="E910" s="59">
        <v>1248.7877053763443</v>
      </c>
      <c r="F910" s="6"/>
      <c r="G910" s="55"/>
      <c r="H910" s="6"/>
      <c r="I910" s="55"/>
      <c r="J910" s="6"/>
      <c r="K910" s="55"/>
      <c r="L910" s="6"/>
      <c r="M910" s="55"/>
      <c r="N910" s="6"/>
      <c r="O910" s="55"/>
      <c r="P910" s="6"/>
      <c r="Q910" s="55"/>
      <c r="R910" s="6"/>
      <c r="S910" s="55"/>
      <c r="T910" s="6"/>
      <c r="U910" s="55"/>
      <c r="V910" s="6"/>
      <c r="W910" s="55"/>
      <c r="X910" s="6"/>
      <c r="Y910" s="55"/>
      <c r="Z910" s="6"/>
      <c r="AA910" s="55"/>
      <c r="AB910" s="6"/>
      <c r="AC910" s="55"/>
    </row>
    <row r="911" spans="1:29" s="57" customFormat="1" ht="15.6">
      <c r="A911" s="58" t="s">
        <v>768</v>
      </c>
      <c r="B911" s="38"/>
      <c r="C911" s="38"/>
      <c r="D911" s="8" t="s">
        <v>360</v>
      </c>
      <c r="E911" s="59">
        <v>1200</v>
      </c>
      <c r="F911" s="6"/>
      <c r="G911" s="55"/>
      <c r="H911" s="6"/>
      <c r="I911" s="55"/>
      <c r="J911" s="6"/>
      <c r="K911" s="55"/>
      <c r="L911" s="6"/>
      <c r="M911" s="55"/>
      <c r="N911" s="6"/>
      <c r="O911" s="55"/>
      <c r="P911" s="6"/>
      <c r="Q911" s="55"/>
      <c r="R911" s="6"/>
      <c r="S911" s="55"/>
      <c r="T911" s="6"/>
      <c r="U911" s="55"/>
      <c r="V911" s="6"/>
      <c r="W911" s="55"/>
      <c r="X911" s="6"/>
      <c r="Y911" s="55"/>
      <c r="Z911" s="6"/>
      <c r="AA911" s="55"/>
      <c r="AB911" s="6"/>
      <c r="AC911" s="55"/>
    </row>
    <row r="912" spans="1:29" s="57" customFormat="1" ht="15.6">
      <c r="A912" s="58" t="s">
        <v>711</v>
      </c>
      <c r="B912" s="38" t="s">
        <v>105</v>
      </c>
      <c r="C912" s="38" t="s">
        <v>35</v>
      </c>
      <c r="D912" s="8" t="s">
        <v>1</v>
      </c>
      <c r="E912" s="59">
        <v>1610.9466079309229</v>
      </c>
      <c r="F912" s="6"/>
      <c r="G912" s="55"/>
      <c r="H912" s="6">
        <v>17</v>
      </c>
      <c r="I912" s="55">
        <f>((($H$2+2)*($H$2+4)*($H$2+2-2*H912))/(2*($H$2+2*H912)*($H$2+4*H912))+(($H$2+1)-H912+1))*$H$1</f>
        <v>76.225702897471663</v>
      </c>
      <c r="J912" s="6"/>
      <c r="K912" s="55"/>
      <c r="L912" s="6"/>
      <c r="M912" s="55"/>
      <c r="N912" s="6"/>
      <c r="O912" s="55"/>
      <c r="P912" s="6"/>
      <c r="Q912" s="55"/>
      <c r="R912" s="6"/>
      <c r="S912" s="55"/>
      <c r="T912" s="6"/>
      <c r="U912" s="55"/>
      <c r="V912" s="6"/>
      <c r="W912" s="55"/>
      <c r="X912" s="6"/>
      <c r="Y912" s="55"/>
      <c r="Z912" s="6"/>
      <c r="AA912" s="55"/>
      <c r="AB912" s="6"/>
      <c r="AC912" s="55"/>
    </row>
    <row r="913" spans="1:29" s="57" customFormat="1" ht="15.6">
      <c r="A913" s="58" t="s">
        <v>1186</v>
      </c>
      <c r="B913" s="38"/>
      <c r="C913" s="38"/>
      <c r="D913" s="8" t="s">
        <v>780</v>
      </c>
      <c r="E913" s="59">
        <v>1237.9774753599932</v>
      </c>
      <c r="F913" s="6"/>
      <c r="G913" s="55"/>
      <c r="H913" s="6"/>
      <c r="I913" s="55"/>
      <c r="J913" s="6"/>
      <c r="K913" s="55"/>
      <c r="L913" s="6"/>
      <c r="M913" s="55"/>
      <c r="N913" s="6"/>
      <c r="O913" s="55"/>
      <c r="P913" s="6"/>
      <c r="Q913" s="55"/>
      <c r="R913" s="6"/>
      <c r="S913" s="55"/>
      <c r="T913" s="6"/>
      <c r="U913" s="55"/>
      <c r="V913" s="6"/>
      <c r="W913" s="55"/>
      <c r="X913" s="6"/>
      <c r="Y913" s="55"/>
      <c r="Z913" s="6"/>
      <c r="AA913" s="55"/>
      <c r="AB913" s="6"/>
      <c r="AC913" s="55"/>
    </row>
    <row r="914" spans="1:29" s="57" customFormat="1" ht="15.6">
      <c r="A914" s="58" t="s">
        <v>882</v>
      </c>
      <c r="B914" s="38"/>
      <c r="C914" s="38">
        <v>3</v>
      </c>
      <c r="D914" s="8" t="s">
        <v>1</v>
      </c>
      <c r="E914" s="59">
        <v>1550.4710700408516</v>
      </c>
      <c r="F914" s="6"/>
      <c r="G914" s="55"/>
      <c r="H914" s="6"/>
      <c r="I914" s="55"/>
      <c r="J914" s="6"/>
      <c r="K914" s="55"/>
      <c r="L914" s="6"/>
      <c r="M914" s="55"/>
      <c r="N914" s="6"/>
      <c r="O914" s="55"/>
      <c r="P914" s="6"/>
      <c r="Q914" s="55"/>
      <c r="R914" s="6"/>
      <c r="S914" s="55"/>
      <c r="T914" s="6"/>
      <c r="U914" s="55"/>
      <c r="V914" s="6"/>
      <c r="W914" s="55"/>
      <c r="X914" s="6"/>
      <c r="Y914" s="55"/>
      <c r="Z914" s="6"/>
      <c r="AA914" s="55"/>
      <c r="AB914" s="6"/>
      <c r="AC914" s="55"/>
    </row>
    <row r="915" spans="1:29" s="57" customFormat="1" ht="15.6">
      <c r="A915" s="58" t="s">
        <v>777</v>
      </c>
      <c r="B915" s="38"/>
      <c r="C915" s="38"/>
      <c r="D915" s="8" t="s">
        <v>1</v>
      </c>
      <c r="E915" s="59">
        <v>1588.7463254081547</v>
      </c>
      <c r="F915" s="6"/>
      <c r="G915" s="55"/>
      <c r="H915" s="6"/>
      <c r="I915" s="55"/>
      <c r="J915" s="6"/>
      <c r="K915" s="55"/>
      <c r="L915" s="6"/>
      <c r="M915" s="55"/>
      <c r="N915" s="6"/>
      <c r="O915" s="55"/>
      <c r="P915" s="6"/>
      <c r="Q915" s="55"/>
      <c r="R915" s="6"/>
      <c r="S915" s="55"/>
      <c r="T915" s="6"/>
      <c r="U915" s="55"/>
      <c r="V915" s="6"/>
      <c r="W915" s="55"/>
      <c r="X915" s="6"/>
      <c r="Y915" s="55"/>
      <c r="Z915" s="6"/>
      <c r="AA915" s="55"/>
      <c r="AB915" s="6"/>
      <c r="AC915" s="55"/>
    </row>
    <row r="916" spans="1:29" s="57" customFormat="1" ht="15.6">
      <c r="A916" s="58" t="s">
        <v>556</v>
      </c>
      <c r="B916" s="38"/>
      <c r="C916" s="38"/>
      <c r="D916" s="8" t="s">
        <v>558</v>
      </c>
      <c r="E916" s="59">
        <v>1240.3797803408493</v>
      </c>
      <c r="F916" s="6"/>
      <c r="G916" s="55"/>
      <c r="H916" s="6"/>
      <c r="I916" s="55"/>
      <c r="J916" s="6"/>
      <c r="K916" s="55"/>
      <c r="L916" s="6"/>
      <c r="M916" s="55"/>
      <c r="N916" s="6"/>
      <c r="O916" s="55"/>
      <c r="P916" s="6"/>
      <c r="Q916" s="55"/>
      <c r="R916" s="6"/>
      <c r="S916" s="55"/>
      <c r="T916" s="6"/>
      <c r="U916" s="55"/>
      <c r="V916" s="6"/>
      <c r="W916" s="55"/>
      <c r="X916" s="6"/>
      <c r="Y916" s="55"/>
      <c r="Z916" s="6"/>
      <c r="AA916" s="55"/>
      <c r="AB916" s="6"/>
      <c r="AC916" s="55"/>
    </row>
    <row r="917" spans="1:29" s="57" customFormat="1" ht="15.6">
      <c r="A917" s="58" t="s">
        <v>499</v>
      </c>
      <c r="B917" s="38"/>
      <c r="C917" s="38">
        <v>3</v>
      </c>
      <c r="D917" s="8" t="s">
        <v>1</v>
      </c>
      <c r="E917" s="59">
        <v>1603</v>
      </c>
      <c r="F917" s="6"/>
      <c r="G917" s="55"/>
      <c r="H917" s="6"/>
      <c r="I917" s="55"/>
      <c r="J917" s="6"/>
      <c r="K917" s="55"/>
      <c r="L917" s="6"/>
      <c r="M917" s="55"/>
      <c r="N917" s="6"/>
      <c r="O917" s="55"/>
      <c r="P917" s="6"/>
      <c r="Q917" s="55"/>
      <c r="R917" s="6"/>
      <c r="S917" s="55"/>
      <c r="T917" s="6"/>
      <c r="U917" s="55"/>
      <c r="V917" s="6"/>
      <c r="W917" s="55"/>
      <c r="X917" s="6"/>
      <c r="Y917" s="55"/>
      <c r="Z917" s="6"/>
      <c r="AA917" s="55"/>
      <c r="AB917" s="6"/>
      <c r="AC917" s="55"/>
    </row>
    <row r="918" spans="1:29" s="57" customFormat="1" ht="15.6">
      <c r="A918" s="58" t="s">
        <v>742</v>
      </c>
      <c r="B918" s="38"/>
      <c r="C918" s="38" t="s">
        <v>35</v>
      </c>
      <c r="D918" s="8" t="s">
        <v>1</v>
      </c>
      <c r="E918" s="59">
        <v>1900</v>
      </c>
      <c r="F918" s="6"/>
      <c r="G918" s="55"/>
      <c r="H918" s="6"/>
      <c r="I918" s="55"/>
      <c r="J918" s="6"/>
      <c r="K918" s="55"/>
      <c r="L918" s="6"/>
      <c r="M918" s="55"/>
      <c r="N918" s="6"/>
      <c r="O918" s="55"/>
      <c r="P918" s="6"/>
      <c r="Q918" s="55"/>
      <c r="R918" s="6"/>
      <c r="S918" s="55"/>
      <c r="T918" s="6"/>
      <c r="U918" s="55"/>
      <c r="V918" s="6"/>
      <c r="W918" s="55"/>
      <c r="X918" s="6"/>
      <c r="Y918" s="55"/>
      <c r="Z918" s="6"/>
      <c r="AA918" s="55"/>
      <c r="AB918" s="6"/>
      <c r="AC918" s="55"/>
    </row>
    <row r="919" spans="1:29" s="57" customFormat="1" ht="15.6">
      <c r="A919" s="58" t="s">
        <v>613</v>
      </c>
      <c r="B919" s="38"/>
      <c r="C919" s="38"/>
      <c r="D919" s="8" t="s">
        <v>1</v>
      </c>
      <c r="E919" s="59">
        <v>1263</v>
      </c>
      <c r="F919" s="6"/>
      <c r="G919" s="55"/>
      <c r="H919" s="6"/>
      <c r="I919" s="55"/>
      <c r="J919" s="6"/>
      <c r="K919" s="55"/>
      <c r="L919" s="6"/>
      <c r="M919" s="55"/>
      <c r="N919" s="6"/>
      <c r="O919" s="55"/>
      <c r="P919" s="6"/>
      <c r="Q919" s="55"/>
      <c r="R919" s="6"/>
      <c r="S919" s="55"/>
      <c r="T919" s="6"/>
      <c r="U919" s="55"/>
      <c r="V919" s="6"/>
      <c r="W919" s="55"/>
      <c r="X919" s="6"/>
      <c r="Y919" s="55"/>
      <c r="Z919" s="6"/>
      <c r="AA919" s="55"/>
      <c r="AB919" s="6"/>
      <c r="AC919" s="55"/>
    </row>
    <row r="920" spans="1:29" s="57" customFormat="1" ht="15.6">
      <c r="A920" s="58" t="s">
        <v>689</v>
      </c>
      <c r="B920" s="38"/>
      <c r="C920" s="38"/>
      <c r="D920" s="8" t="s">
        <v>1</v>
      </c>
      <c r="E920" s="59">
        <v>1629.1169669895139</v>
      </c>
      <c r="F920" s="6"/>
      <c r="G920" s="55"/>
      <c r="H920" s="6"/>
      <c r="I920" s="55"/>
      <c r="J920" s="6"/>
      <c r="K920" s="55"/>
      <c r="L920" s="6"/>
      <c r="M920" s="55"/>
      <c r="N920" s="6"/>
      <c r="O920" s="55"/>
      <c r="P920" s="6"/>
      <c r="Q920" s="55"/>
      <c r="R920" s="6"/>
      <c r="S920" s="55"/>
      <c r="T920" s="6"/>
      <c r="U920" s="55"/>
      <c r="V920" s="6"/>
      <c r="W920" s="55"/>
      <c r="X920" s="6"/>
      <c r="Y920" s="55"/>
      <c r="Z920" s="6"/>
      <c r="AA920" s="55"/>
      <c r="AB920" s="6"/>
      <c r="AC920" s="55"/>
    </row>
    <row r="921" spans="1:29" s="57" customFormat="1" ht="15.6">
      <c r="A921" s="58" t="s">
        <v>393</v>
      </c>
      <c r="B921" s="38"/>
      <c r="C921" s="38">
        <v>4</v>
      </c>
      <c r="D921" s="8" t="s">
        <v>33</v>
      </c>
      <c r="E921" s="59">
        <v>1185.0143858562458</v>
      </c>
      <c r="F921" s="6"/>
      <c r="G921" s="55"/>
      <c r="H921" s="6"/>
      <c r="I921" s="55"/>
      <c r="J921" s="6"/>
      <c r="K921" s="55"/>
      <c r="L921" s="6"/>
      <c r="M921" s="55"/>
      <c r="N921" s="6"/>
      <c r="O921" s="55"/>
      <c r="P921" s="6"/>
      <c r="Q921" s="55"/>
      <c r="R921" s="6"/>
      <c r="S921" s="55"/>
      <c r="T921" s="6"/>
      <c r="U921" s="55"/>
      <c r="V921" s="6"/>
      <c r="W921" s="55"/>
      <c r="X921" s="6"/>
      <c r="Y921" s="55"/>
      <c r="Z921" s="6"/>
      <c r="AA921" s="55"/>
      <c r="AB921" s="6"/>
      <c r="AC921" s="55"/>
    </row>
    <row r="922" spans="1:29" s="57" customFormat="1" ht="15.6">
      <c r="A922" s="58" t="s">
        <v>178</v>
      </c>
      <c r="B922" s="38"/>
      <c r="C922" s="38">
        <v>2</v>
      </c>
      <c r="D922" s="8" t="s">
        <v>3</v>
      </c>
      <c r="E922" s="59">
        <v>1600</v>
      </c>
      <c r="F922" s="6"/>
      <c r="G922" s="55"/>
      <c r="H922" s="6"/>
      <c r="I922" s="55"/>
      <c r="J922" s="6"/>
      <c r="K922" s="55"/>
      <c r="L922" s="6"/>
      <c r="M922" s="55"/>
      <c r="N922" s="6"/>
      <c r="O922" s="55"/>
      <c r="P922" s="6"/>
      <c r="Q922" s="55"/>
      <c r="R922" s="6"/>
      <c r="S922" s="55"/>
      <c r="T922" s="6"/>
      <c r="U922" s="55"/>
      <c r="V922" s="6"/>
      <c r="W922" s="55"/>
      <c r="X922" s="6"/>
      <c r="Y922" s="55"/>
      <c r="Z922" s="6"/>
      <c r="AA922" s="55"/>
      <c r="AB922" s="6"/>
      <c r="AC922" s="55"/>
    </row>
    <row r="923" spans="1:29" s="57" customFormat="1" ht="15.6">
      <c r="A923" s="58" t="s">
        <v>367</v>
      </c>
      <c r="B923" s="38"/>
      <c r="C923" s="38"/>
      <c r="D923" s="8" t="s">
        <v>3</v>
      </c>
      <c r="E923" s="59">
        <v>1453.0774404595099</v>
      </c>
      <c r="F923" s="6"/>
      <c r="G923" s="55"/>
      <c r="H923" s="6"/>
      <c r="I923" s="55"/>
      <c r="J923" s="6"/>
      <c r="K923" s="55"/>
      <c r="L923" s="6"/>
      <c r="M923" s="55"/>
      <c r="N923" s="6"/>
      <c r="O923" s="55"/>
      <c r="P923" s="6"/>
      <c r="Q923" s="55"/>
      <c r="R923" s="6"/>
      <c r="S923" s="55"/>
      <c r="T923" s="6"/>
      <c r="U923" s="55"/>
      <c r="V923" s="6"/>
      <c r="W923" s="55"/>
      <c r="X923" s="6"/>
      <c r="Y923" s="55"/>
      <c r="Z923" s="6"/>
      <c r="AA923" s="55"/>
      <c r="AB923" s="6"/>
      <c r="AC923" s="55"/>
    </row>
    <row r="924" spans="1:29" s="57" customFormat="1" ht="15.6">
      <c r="A924" s="58" t="s">
        <v>957</v>
      </c>
      <c r="B924" s="38"/>
      <c r="C924" s="38"/>
      <c r="D924" s="8" t="s">
        <v>1</v>
      </c>
      <c r="E924" s="59">
        <v>1484.6160128411079</v>
      </c>
      <c r="F924" s="6"/>
      <c r="G924" s="55"/>
      <c r="H924" s="6">
        <v>50</v>
      </c>
      <c r="I924" s="55">
        <f>((($H$2+2)*($H$2+4)*($H$2+2-2*H924))/(2*($H$2+2*H924)*($H$2+4*H924))+(($H$2+1)-H924+1))*$H$1</f>
        <v>50.305792358982281</v>
      </c>
      <c r="J924" s="6"/>
      <c r="K924" s="55"/>
      <c r="L924" s="6"/>
      <c r="M924" s="55"/>
      <c r="N924" s="6"/>
      <c r="O924" s="55"/>
      <c r="P924" s="6"/>
      <c r="Q924" s="55"/>
      <c r="R924" s="6"/>
      <c r="S924" s="55"/>
      <c r="T924" s="6"/>
      <c r="U924" s="55"/>
      <c r="V924" s="6"/>
      <c r="W924" s="55"/>
      <c r="X924" s="6"/>
      <c r="Y924" s="55"/>
      <c r="Z924" s="6"/>
      <c r="AA924" s="55"/>
      <c r="AB924" s="6"/>
      <c r="AC924" s="55"/>
    </row>
    <row r="925" spans="1:29" ht="15.6">
      <c r="A925" s="58" t="s">
        <v>42</v>
      </c>
      <c r="B925" s="109"/>
      <c r="C925" s="109">
        <v>2</v>
      </c>
      <c r="D925" s="107" t="s">
        <v>34</v>
      </c>
      <c r="E925" s="59">
        <v>1531</v>
      </c>
      <c r="F925" s="6"/>
      <c r="G925" s="108"/>
      <c r="H925" s="6"/>
      <c r="I925" s="108"/>
      <c r="J925" s="6"/>
      <c r="K925" s="108"/>
      <c r="L925" s="6"/>
      <c r="M925" s="108"/>
      <c r="N925" s="6"/>
      <c r="O925" s="108"/>
      <c r="P925" s="6"/>
      <c r="Q925" s="55"/>
      <c r="R925" s="6"/>
      <c r="S925" s="108"/>
      <c r="T925" s="6"/>
      <c r="U925" s="108"/>
      <c r="V925" s="6"/>
      <c r="W925" s="108"/>
      <c r="X925" s="27"/>
      <c r="Y925" s="108"/>
      <c r="Z925" s="27"/>
      <c r="AA925" s="108"/>
      <c r="AB925" s="27"/>
      <c r="AC925" s="108"/>
    </row>
    <row r="926" spans="1:29" ht="15.6">
      <c r="A926" s="58" t="s">
        <v>723</v>
      </c>
      <c r="B926" s="109"/>
      <c r="C926" s="109"/>
      <c r="D926" s="107" t="s">
        <v>1</v>
      </c>
      <c r="E926" s="59">
        <v>1740.4307451875156</v>
      </c>
      <c r="F926" s="6"/>
      <c r="G926" s="108"/>
      <c r="H926" s="6"/>
      <c r="I926" s="108"/>
      <c r="J926" s="6"/>
      <c r="K926" s="108"/>
      <c r="L926" s="6"/>
      <c r="M926" s="108"/>
      <c r="N926" s="6"/>
      <c r="O926" s="108"/>
      <c r="P926" s="6"/>
      <c r="Q926" s="55"/>
      <c r="R926" s="6"/>
      <c r="S926" s="108"/>
      <c r="T926" s="6"/>
      <c r="U926" s="108"/>
      <c r="V926" s="6"/>
      <c r="W926" s="108"/>
      <c r="X926" s="27"/>
      <c r="Y926" s="108"/>
      <c r="Z926" s="27"/>
      <c r="AA926" s="108"/>
      <c r="AB926" s="27"/>
      <c r="AC926" s="108"/>
    </row>
    <row r="927" spans="1:29" ht="15.6">
      <c r="A927" s="58" t="s">
        <v>759</v>
      </c>
      <c r="B927" s="109"/>
      <c r="C927" s="109"/>
      <c r="D927" s="107" t="s">
        <v>1</v>
      </c>
      <c r="E927" s="59">
        <v>1696.4060706617111</v>
      </c>
      <c r="F927" s="6"/>
      <c r="G927" s="108"/>
      <c r="H927" s="6"/>
      <c r="I927" s="108"/>
      <c r="J927" s="6"/>
      <c r="K927" s="108"/>
      <c r="L927" s="6"/>
      <c r="M927" s="108"/>
      <c r="N927" s="6"/>
      <c r="O927" s="108"/>
      <c r="P927" s="6"/>
      <c r="Q927" s="55"/>
      <c r="R927" s="6"/>
      <c r="S927" s="108"/>
      <c r="T927" s="6"/>
      <c r="U927" s="108"/>
      <c r="V927" s="6"/>
      <c r="W927" s="108"/>
      <c r="X927" s="27"/>
      <c r="Y927" s="108"/>
      <c r="Z927" s="27"/>
      <c r="AA927" s="108"/>
      <c r="AB927" s="27"/>
      <c r="AC927" s="108"/>
    </row>
    <row r="928" spans="1:29" ht="15.6">
      <c r="A928" s="58" t="s">
        <v>958</v>
      </c>
      <c r="B928" s="109"/>
      <c r="C928" s="109"/>
      <c r="D928" s="107" t="s">
        <v>3</v>
      </c>
      <c r="E928" s="59">
        <v>1357.775537825029</v>
      </c>
      <c r="F928" s="6"/>
      <c r="G928" s="108"/>
      <c r="H928" s="6"/>
      <c r="I928" s="108"/>
      <c r="J928" s="6"/>
      <c r="K928" s="108"/>
      <c r="L928" s="6"/>
      <c r="M928" s="108"/>
      <c r="N928" s="6"/>
      <c r="O928" s="108"/>
      <c r="P928" s="6"/>
      <c r="Q928" s="55"/>
      <c r="R928" s="6"/>
      <c r="S928" s="108"/>
      <c r="T928" s="6"/>
      <c r="U928" s="108"/>
      <c r="V928" s="6"/>
      <c r="W928" s="108"/>
      <c r="X928" s="27"/>
      <c r="Y928" s="108"/>
      <c r="Z928" s="27"/>
      <c r="AA928" s="108"/>
      <c r="AB928" s="27"/>
      <c r="AC928" s="108"/>
    </row>
    <row r="929" spans="1:29" ht="15.6">
      <c r="A929" s="58" t="s">
        <v>1093</v>
      </c>
      <c r="B929" s="109"/>
      <c r="C929" s="109"/>
      <c r="D929" s="107" t="s">
        <v>780</v>
      </c>
      <c r="E929" s="59">
        <v>1221.3571804084113</v>
      </c>
      <c r="F929" s="6"/>
      <c r="G929" s="108"/>
      <c r="H929" s="6"/>
      <c r="I929" s="108"/>
      <c r="J929" s="6"/>
      <c r="K929" s="108"/>
      <c r="L929" s="6"/>
      <c r="M929" s="108"/>
      <c r="N929" s="6"/>
      <c r="O929" s="108"/>
      <c r="P929" s="6"/>
      <c r="Q929" s="55"/>
      <c r="R929" s="6"/>
      <c r="S929" s="108"/>
      <c r="T929" s="6"/>
      <c r="U929" s="108"/>
      <c r="V929" s="6"/>
      <c r="W929" s="108"/>
      <c r="X929" s="27"/>
      <c r="Y929" s="108"/>
      <c r="Z929" s="27"/>
      <c r="AA929" s="108"/>
      <c r="AB929" s="27"/>
      <c r="AC929" s="108"/>
    </row>
    <row r="930" spans="1:29" ht="15.6">
      <c r="A930" s="58" t="s">
        <v>419</v>
      </c>
      <c r="B930" s="109"/>
      <c r="C930" s="109">
        <v>2</v>
      </c>
      <c r="D930" s="107" t="s">
        <v>3</v>
      </c>
      <c r="E930" s="59">
        <v>1390.497056106052</v>
      </c>
      <c r="F930" s="6"/>
      <c r="G930" s="108"/>
      <c r="H930" s="6"/>
      <c r="I930" s="108"/>
      <c r="J930" s="6"/>
      <c r="K930" s="108"/>
      <c r="L930" s="6"/>
      <c r="M930" s="108"/>
      <c r="N930" s="6"/>
      <c r="O930" s="108"/>
      <c r="P930" s="6"/>
      <c r="Q930" s="55"/>
      <c r="R930" s="6"/>
      <c r="S930" s="108"/>
      <c r="T930" s="6"/>
      <c r="U930" s="108"/>
      <c r="V930" s="6"/>
      <c r="W930" s="108"/>
      <c r="X930" s="27"/>
      <c r="Y930" s="108"/>
      <c r="Z930" s="27"/>
      <c r="AA930" s="108"/>
      <c r="AB930" s="27"/>
      <c r="AC930" s="108"/>
    </row>
    <row r="931" spans="1:29" ht="15.6">
      <c r="A931" s="58" t="s">
        <v>825</v>
      </c>
      <c r="B931" s="109"/>
      <c r="C931" s="109"/>
      <c r="D931" s="107" t="s">
        <v>3</v>
      </c>
      <c r="E931" s="59">
        <v>1198</v>
      </c>
      <c r="F931" s="6"/>
      <c r="G931" s="108"/>
      <c r="H931" s="6"/>
      <c r="I931" s="108"/>
      <c r="J931" s="6"/>
      <c r="K931" s="108"/>
      <c r="L931" s="6"/>
      <c r="M931" s="108"/>
      <c r="N931" s="6"/>
      <c r="O931" s="108"/>
      <c r="P931" s="6"/>
      <c r="Q931" s="55"/>
      <c r="R931" s="6"/>
      <c r="S931" s="108"/>
      <c r="T931" s="6"/>
      <c r="U931" s="108"/>
      <c r="V931" s="6"/>
      <c r="W931" s="108"/>
      <c r="X931" s="27"/>
      <c r="Y931" s="108"/>
      <c r="Z931" s="27"/>
      <c r="AA931" s="108"/>
      <c r="AB931" s="27"/>
      <c r="AC931" s="108"/>
    </row>
    <row r="932" spans="1:29" ht="15.6">
      <c r="A932" s="58" t="s">
        <v>149</v>
      </c>
      <c r="B932" s="109"/>
      <c r="C932" s="109">
        <v>1</v>
      </c>
      <c r="D932" s="107" t="s">
        <v>3</v>
      </c>
      <c r="E932" s="59">
        <v>1745.0287913815891</v>
      </c>
      <c r="F932" s="6"/>
      <c r="G932" s="108"/>
      <c r="H932" s="6"/>
      <c r="I932" s="108"/>
      <c r="J932" s="6"/>
      <c r="K932" s="108"/>
      <c r="L932" s="6"/>
      <c r="M932" s="108"/>
      <c r="N932" s="6"/>
      <c r="O932" s="108"/>
      <c r="P932" s="6"/>
      <c r="Q932" s="55"/>
      <c r="R932" s="6"/>
      <c r="S932" s="108"/>
      <c r="T932" s="6"/>
      <c r="U932" s="108"/>
      <c r="V932" s="6"/>
      <c r="W932" s="108"/>
      <c r="X932" s="27"/>
      <c r="Y932" s="108"/>
      <c r="Z932" s="27"/>
      <c r="AA932" s="108"/>
      <c r="AB932" s="27"/>
      <c r="AC932" s="108"/>
    </row>
    <row r="933" spans="1:29" ht="15.6">
      <c r="A933" s="58" t="s">
        <v>517</v>
      </c>
      <c r="B933" s="109"/>
      <c r="C933" s="109"/>
      <c r="D933" s="107" t="s">
        <v>3</v>
      </c>
      <c r="E933" s="59">
        <v>1401.3664615754694</v>
      </c>
      <c r="F933" s="6"/>
      <c r="G933" s="108"/>
      <c r="H933" s="6"/>
      <c r="I933" s="108"/>
      <c r="J933" s="6"/>
      <c r="K933" s="108"/>
      <c r="L933" s="6"/>
      <c r="M933" s="108"/>
      <c r="N933" s="6"/>
      <c r="O933" s="108"/>
      <c r="P933" s="6"/>
      <c r="Q933" s="55"/>
      <c r="R933" s="6"/>
      <c r="S933" s="108"/>
      <c r="T933" s="6"/>
      <c r="U933" s="108"/>
      <c r="V933" s="6"/>
      <c r="W933" s="108"/>
      <c r="X933" s="27"/>
      <c r="Y933" s="108"/>
      <c r="Z933" s="27"/>
      <c r="AA933" s="108"/>
      <c r="AB933" s="27"/>
      <c r="AC933" s="108"/>
    </row>
    <row r="934" spans="1:29" ht="15.6">
      <c r="A934" s="58" t="s">
        <v>1215</v>
      </c>
      <c r="B934" s="109"/>
      <c r="C934" s="109"/>
      <c r="D934" s="107" t="s">
        <v>1</v>
      </c>
      <c r="E934" s="59">
        <v>1309.4958142038104</v>
      </c>
      <c r="F934" s="6"/>
      <c r="G934" s="108"/>
      <c r="H934" s="6">
        <v>106</v>
      </c>
      <c r="I934" s="108">
        <f>((($H$2+2)*($H$2+4)*($H$2+2-2*H934))/(2*($H$2+2*H934)*($H$2+4*H934))+(($H$2+1)-H934+1))*$H$1</f>
        <v>22.259891329845171</v>
      </c>
      <c r="J934" s="6"/>
      <c r="K934" s="108"/>
      <c r="L934" s="6"/>
      <c r="M934" s="108"/>
      <c r="N934" s="6"/>
      <c r="O934" s="108"/>
      <c r="P934" s="6"/>
      <c r="Q934" s="55"/>
      <c r="R934" s="6"/>
      <c r="S934" s="108"/>
      <c r="T934" s="6"/>
      <c r="U934" s="108"/>
      <c r="V934" s="6"/>
      <c r="W934" s="108"/>
      <c r="X934" s="27"/>
      <c r="Y934" s="108"/>
      <c r="Z934" s="27"/>
      <c r="AA934" s="108"/>
      <c r="AB934" s="27"/>
      <c r="AC934" s="108"/>
    </row>
    <row r="935" spans="1:29" ht="15.6">
      <c r="A935" s="58" t="s">
        <v>721</v>
      </c>
      <c r="B935" s="109" t="s">
        <v>105</v>
      </c>
      <c r="C935" s="109" t="s">
        <v>35</v>
      </c>
      <c r="D935" s="107" t="s">
        <v>1</v>
      </c>
      <c r="E935" s="59">
        <v>1595.7397955841545</v>
      </c>
      <c r="F935" s="6"/>
      <c r="G935" s="108"/>
      <c r="H935" s="6">
        <v>18</v>
      </c>
      <c r="I935" s="108">
        <f>((($H$2+2)*($H$2+4)*($H$2+2-2*H935))/(2*($H$2+2*H935)*($H$2+4*H935))+(($H$2+1)-H935+1))*$H$1</f>
        <v>75.136853250058337</v>
      </c>
      <c r="J935" s="6"/>
      <c r="K935" s="108"/>
      <c r="L935" s="6"/>
      <c r="M935" s="108"/>
      <c r="N935" s="6"/>
      <c r="O935" s="108"/>
      <c r="P935" s="6"/>
      <c r="Q935" s="55"/>
      <c r="R935" s="6"/>
      <c r="S935" s="108"/>
      <c r="T935" s="6"/>
      <c r="U935" s="108"/>
      <c r="V935" s="6"/>
      <c r="W935" s="108"/>
      <c r="X935" s="27"/>
      <c r="Y935" s="108"/>
      <c r="Z935" s="27"/>
      <c r="AA935" s="108"/>
      <c r="AB935" s="27"/>
      <c r="AC935" s="108"/>
    </row>
    <row r="936" spans="1:29" ht="15.6">
      <c r="A936" s="72" t="s">
        <v>294</v>
      </c>
      <c r="B936" s="109"/>
      <c r="C936" s="109" t="s">
        <v>35</v>
      </c>
      <c r="D936" s="107" t="s">
        <v>1</v>
      </c>
      <c r="E936" s="59">
        <v>0</v>
      </c>
      <c r="F936" s="6"/>
      <c r="G936" s="108"/>
      <c r="H936" s="6"/>
      <c r="I936" s="108"/>
      <c r="J936" s="6"/>
      <c r="K936" s="108"/>
      <c r="L936" s="6"/>
      <c r="M936" s="108"/>
      <c r="N936" s="6"/>
      <c r="O936" s="108"/>
      <c r="P936" s="6"/>
      <c r="Q936" s="55"/>
      <c r="R936" s="6"/>
      <c r="S936" s="108"/>
      <c r="T936" s="6"/>
      <c r="U936" s="108"/>
      <c r="V936" s="6"/>
      <c r="W936" s="108"/>
      <c r="X936" s="27"/>
      <c r="Y936" s="108"/>
      <c r="Z936" s="27"/>
      <c r="AA936" s="108"/>
      <c r="AB936" s="27"/>
      <c r="AC936" s="108"/>
    </row>
    <row r="937" spans="1:29" s="57" customFormat="1" ht="15.6">
      <c r="A937" s="58" t="s">
        <v>21</v>
      </c>
      <c r="B937" s="109"/>
      <c r="C937" s="109">
        <v>4</v>
      </c>
      <c r="D937" s="107" t="s">
        <v>15</v>
      </c>
      <c r="E937" s="59">
        <v>1200</v>
      </c>
      <c r="F937" s="6"/>
      <c r="G937" s="108"/>
      <c r="H937" s="6"/>
      <c r="I937" s="108"/>
      <c r="J937" s="6"/>
      <c r="K937" s="108"/>
      <c r="L937" s="6"/>
      <c r="M937" s="108"/>
      <c r="N937" s="6"/>
      <c r="O937" s="108"/>
      <c r="P937" s="6"/>
      <c r="Q937" s="55"/>
      <c r="R937" s="6"/>
      <c r="S937" s="108"/>
      <c r="T937" s="6"/>
      <c r="U937" s="108"/>
      <c r="V937" s="6"/>
      <c r="W937" s="108"/>
      <c r="X937" s="27"/>
      <c r="Y937" s="108"/>
      <c r="Z937" s="27"/>
      <c r="AA937" s="108"/>
      <c r="AB937" s="27"/>
      <c r="AC937" s="108"/>
    </row>
    <row r="938" spans="1:29" s="57" customFormat="1" ht="15.6">
      <c r="A938" s="58" t="s">
        <v>971</v>
      </c>
      <c r="B938" s="109"/>
      <c r="C938" s="109"/>
      <c r="D938" s="107" t="s">
        <v>3</v>
      </c>
      <c r="E938" s="59">
        <v>1281</v>
      </c>
      <c r="F938" s="6"/>
      <c r="G938" s="108"/>
      <c r="H938" s="6"/>
      <c r="I938" s="108"/>
      <c r="J938" s="6"/>
      <c r="K938" s="108"/>
      <c r="L938" s="6"/>
      <c r="M938" s="108"/>
      <c r="N938" s="6"/>
      <c r="O938" s="108"/>
      <c r="P938" s="6"/>
      <c r="Q938" s="55"/>
      <c r="R938" s="6"/>
      <c r="S938" s="108"/>
      <c r="T938" s="6"/>
      <c r="U938" s="108"/>
      <c r="V938" s="6"/>
      <c r="W938" s="108"/>
      <c r="X938" s="27"/>
      <c r="Y938" s="108"/>
      <c r="Z938" s="27"/>
      <c r="AA938" s="108"/>
      <c r="AB938" s="27"/>
      <c r="AC938" s="108"/>
    </row>
    <row r="939" spans="1:29" s="57" customFormat="1" ht="15.6">
      <c r="A939" s="58" t="s">
        <v>471</v>
      </c>
      <c r="B939" s="109"/>
      <c r="C939" s="109"/>
      <c r="D939" s="107" t="s">
        <v>472</v>
      </c>
      <c r="E939" s="59">
        <v>1278.233482634497</v>
      </c>
      <c r="F939" s="6"/>
      <c r="G939" s="108"/>
      <c r="H939" s="6"/>
      <c r="I939" s="108"/>
      <c r="J939" s="6"/>
      <c r="K939" s="108"/>
      <c r="L939" s="6"/>
      <c r="M939" s="108"/>
      <c r="N939" s="6"/>
      <c r="O939" s="108"/>
      <c r="P939" s="6"/>
      <c r="Q939" s="55"/>
      <c r="R939" s="6"/>
      <c r="S939" s="108"/>
      <c r="T939" s="6"/>
      <c r="U939" s="108"/>
      <c r="V939" s="6"/>
      <c r="W939" s="108"/>
      <c r="X939" s="27"/>
      <c r="Y939" s="108"/>
      <c r="Z939" s="27"/>
      <c r="AA939" s="108"/>
      <c r="AB939" s="27"/>
      <c r="AC939" s="108"/>
    </row>
    <row r="940" spans="1:29" s="57" customFormat="1" ht="15.6">
      <c r="A940" s="58" t="s">
        <v>223</v>
      </c>
      <c r="B940" s="109"/>
      <c r="C940" s="109">
        <v>1</v>
      </c>
      <c r="D940" s="107" t="s">
        <v>3</v>
      </c>
      <c r="E940" s="59">
        <v>1800</v>
      </c>
      <c r="F940" s="6"/>
      <c r="G940" s="108"/>
      <c r="H940" s="6"/>
      <c r="I940" s="108"/>
      <c r="J940" s="6"/>
      <c r="K940" s="108"/>
      <c r="L940" s="6"/>
      <c r="M940" s="108"/>
      <c r="N940" s="6"/>
      <c r="O940" s="108"/>
      <c r="P940" s="6"/>
      <c r="Q940" s="55"/>
      <c r="R940" s="6"/>
      <c r="S940" s="108"/>
      <c r="T940" s="6"/>
      <c r="U940" s="108"/>
      <c r="V940" s="6"/>
      <c r="W940" s="108"/>
      <c r="X940" s="27"/>
      <c r="Y940" s="108"/>
      <c r="Z940" s="27"/>
      <c r="AA940" s="108"/>
      <c r="AB940" s="27"/>
      <c r="AC940" s="108"/>
    </row>
    <row r="941" spans="1:29" s="57" customFormat="1" ht="15.6">
      <c r="A941" s="58" t="s">
        <v>221</v>
      </c>
      <c r="B941" s="109"/>
      <c r="C941" s="109">
        <v>3</v>
      </c>
      <c r="D941" s="107" t="s">
        <v>33</v>
      </c>
      <c r="E941" s="59">
        <v>1456.7395100530439</v>
      </c>
      <c r="F941" s="6"/>
      <c r="G941" s="108"/>
      <c r="H941" s="6"/>
      <c r="I941" s="108"/>
      <c r="J941" s="6"/>
      <c r="K941" s="108"/>
      <c r="L941" s="6"/>
      <c r="M941" s="108"/>
      <c r="N941" s="6"/>
      <c r="O941" s="108"/>
      <c r="P941" s="6"/>
      <c r="Q941" s="55"/>
      <c r="R941" s="6"/>
      <c r="S941" s="108"/>
      <c r="T941" s="6"/>
      <c r="U941" s="108"/>
      <c r="V941" s="6"/>
      <c r="W941" s="108"/>
      <c r="X941" s="27"/>
      <c r="Y941" s="108"/>
      <c r="Z941" s="27"/>
      <c r="AA941" s="108"/>
      <c r="AB941" s="27"/>
      <c r="AC941" s="108"/>
    </row>
    <row r="942" spans="1:29" s="57" customFormat="1" ht="15.6">
      <c r="A942" s="58" t="s">
        <v>845</v>
      </c>
      <c r="B942" s="109"/>
      <c r="C942" s="109"/>
      <c r="D942" s="107" t="s">
        <v>1</v>
      </c>
      <c r="E942" s="59">
        <v>1349</v>
      </c>
      <c r="F942" s="6"/>
      <c r="G942" s="108"/>
      <c r="H942" s="6"/>
      <c r="I942" s="108"/>
      <c r="J942" s="6"/>
      <c r="K942" s="108"/>
      <c r="L942" s="6"/>
      <c r="M942" s="108"/>
      <c r="N942" s="6"/>
      <c r="O942" s="108"/>
      <c r="P942" s="6"/>
      <c r="Q942" s="55"/>
      <c r="R942" s="6"/>
      <c r="S942" s="108"/>
      <c r="T942" s="6"/>
      <c r="U942" s="108"/>
      <c r="V942" s="6"/>
      <c r="W942" s="108"/>
      <c r="X942" s="27"/>
      <c r="Y942" s="108"/>
      <c r="Z942" s="27"/>
      <c r="AA942" s="108"/>
      <c r="AB942" s="27"/>
      <c r="AC942" s="108"/>
    </row>
    <row r="943" spans="1:29" s="57" customFormat="1" ht="15.6">
      <c r="A943" s="58" t="s">
        <v>148</v>
      </c>
      <c r="B943" s="109"/>
      <c r="C943" s="109">
        <v>1</v>
      </c>
      <c r="D943" s="107" t="s">
        <v>3</v>
      </c>
      <c r="E943" s="59">
        <v>1800</v>
      </c>
      <c r="F943" s="6"/>
      <c r="G943" s="108"/>
      <c r="H943" s="6"/>
      <c r="I943" s="108"/>
      <c r="J943" s="6"/>
      <c r="K943" s="108"/>
      <c r="L943" s="6"/>
      <c r="M943" s="108"/>
      <c r="N943" s="6"/>
      <c r="O943" s="108"/>
      <c r="P943" s="6"/>
      <c r="Q943" s="55"/>
      <c r="R943" s="6"/>
      <c r="S943" s="108"/>
      <c r="T943" s="6"/>
      <c r="U943" s="108"/>
      <c r="V943" s="6"/>
      <c r="W943" s="108"/>
      <c r="X943" s="27"/>
      <c r="Y943" s="108"/>
      <c r="Z943" s="27"/>
      <c r="AA943" s="108"/>
      <c r="AB943" s="27"/>
      <c r="AC943" s="108"/>
    </row>
    <row r="944" spans="1:29" s="57" customFormat="1" ht="15.6">
      <c r="A944" s="58" t="s">
        <v>1022</v>
      </c>
      <c r="B944" s="109"/>
      <c r="C944" s="109"/>
      <c r="D944" s="107" t="s">
        <v>3</v>
      </c>
      <c r="E944" s="59">
        <v>1322.9295682431789</v>
      </c>
      <c r="F944" s="6"/>
      <c r="G944" s="108"/>
      <c r="H944" s="6"/>
      <c r="I944" s="108"/>
      <c r="J944" s="6"/>
      <c r="K944" s="108"/>
      <c r="L944" s="6"/>
      <c r="M944" s="108"/>
      <c r="N944" s="6"/>
      <c r="O944" s="108"/>
      <c r="P944" s="6"/>
      <c r="Q944" s="55"/>
      <c r="R944" s="6"/>
      <c r="S944" s="108"/>
      <c r="T944" s="6"/>
      <c r="U944" s="108"/>
      <c r="V944" s="6"/>
      <c r="W944" s="108"/>
      <c r="X944" s="27"/>
      <c r="Y944" s="108"/>
      <c r="Z944" s="27"/>
      <c r="AA944" s="108"/>
      <c r="AB944" s="27"/>
      <c r="AC944" s="108"/>
    </row>
    <row r="945" spans="1:29" s="57" customFormat="1" ht="15.6">
      <c r="A945" s="58" t="s">
        <v>828</v>
      </c>
      <c r="B945" s="109"/>
      <c r="C945" s="109"/>
      <c r="D945" s="107" t="s">
        <v>34</v>
      </c>
      <c r="E945" s="59">
        <v>1445.7131716287777</v>
      </c>
      <c r="F945" s="6"/>
      <c r="G945" s="108"/>
      <c r="H945" s="6"/>
      <c r="I945" s="108"/>
      <c r="J945" s="6"/>
      <c r="K945" s="108"/>
      <c r="L945" s="6"/>
      <c r="M945" s="108"/>
      <c r="N945" s="6"/>
      <c r="O945" s="108"/>
      <c r="P945" s="6"/>
      <c r="Q945" s="55"/>
      <c r="R945" s="6"/>
      <c r="S945" s="108"/>
      <c r="T945" s="6"/>
      <c r="U945" s="108"/>
      <c r="V945" s="6"/>
      <c r="W945" s="108"/>
      <c r="X945" s="27"/>
      <c r="Y945" s="108"/>
      <c r="Z945" s="27"/>
      <c r="AA945" s="108"/>
      <c r="AB945" s="27"/>
      <c r="AC945" s="108"/>
    </row>
    <row r="946" spans="1:29" s="57" customFormat="1" ht="15.6">
      <c r="A946" s="58" t="s">
        <v>345</v>
      </c>
      <c r="B946" s="109"/>
      <c r="C946" s="109">
        <v>2</v>
      </c>
      <c r="D946" s="107" t="s">
        <v>3</v>
      </c>
      <c r="E946" s="59">
        <v>1502</v>
      </c>
      <c r="F946" s="6"/>
      <c r="G946" s="108"/>
      <c r="H946" s="6"/>
      <c r="I946" s="108"/>
      <c r="J946" s="6"/>
      <c r="K946" s="108"/>
      <c r="L946" s="6"/>
      <c r="M946" s="108"/>
      <c r="N946" s="6"/>
      <c r="O946" s="108"/>
      <c r="P946" s="6"/>
      <c r="Q946" s="55"/>
      <c r="R946" s="6"/>
      <c r="S946" s="108"/>
      <c r="T946" s="6"/>
      <c r="U946" s="108"/>
      <c r="V946" s="6"/>
      <c r="W946" s="108"/>
      <c r="X946" s="27"/>
      <c r="Y946" s="108"/>
      <c r="Z946" s="27"/>
      <c r="AA946" s="108"/>
      <c r="AB946" s="27"/>
      <c r="AC946" s="108"/>
    </row>
    <row r="947" spans="1:29" s="57" customFormat="1" ht="15.6">
      <c r="A947" s="58" t="s">
        <v>225</v>
      </c>
      <c r="B947" s="109"/>
      <c r="C947" s="109">
        <v>3</v>
      </c>
      <c r="D947" s="107" t="s">
        <v>34</v>
      </c>
      <c r="E947" s="59">
        <v>1455.7284136878175</v>
      </c>
      <c r="F947" s="6"/>
      <c r="G947" s="108"/>
      <c r="H947" s="6"/>
      <c r="I947" s="108"/>
      <c r="J947" s="6"/>
      <c r="K947" s="108"/>
      <c r="L947" s="6"/>
      <c r="M947" s="108"/>
      <c r="N947" s="6"/>
      <c r="O947" s="108"/>
      <c r="P947" s="6"/>
      <c r="Q947" s="55"/>
      <c r="R947" s="6"/>
      <c r="S947" s="108"/>
      <c r="T947" s="6"/>
      <c r="U947" s="108"/>
      <c r="V947" s="6"/>
      <c r="W947" s="108"/>
      <c r="X947" s="27"/>
      <c r="Y947" s="108"/>
      <c r="Z947" s="27"/>
      <c r="AA947" s="108"/>
      <c r="AB947" s="27"/>
      <c r="AC947" s="108"/>
    </row>
    <row r="948" spans="1:29" s="57" customFormat="1" ht="15.6">
      <c r="A948" s="58" t="s">
        <v>595</v>
      </c>
      <c r="B948" s="109"/>
      <c r="C948" s="109"/>
      <c r="D948" s="107" t="s">
        <v>1</v>
      </c>
      <c r="E948" s="59">
        <v>1579.4197192608951</v>
      </c>
      <c r="F948" s="6"/>
      <c r="G948" s="108"/>
      <c r="H948" s="6">
        <v>96</v>
      </c>
      <c r="I948" s="108">
        <f>((($H$2+2)*($H$2+4)*($H$2+2-2*H948))/(2*($H$2+2*H948)*($H$2+4*H948))+(($H$2+1)-H948+1))*$H$1</f>
        <v>26.792961600570592</v>
      </c>
      <c r="J948" s="6"/>
      <c r="K948" s="108"/>
      <c r="L948" s="6"/>
      <c r="M948" s="108"/>
      <c r="N948" s="6"/>
      <c r="O948" s="108"/>
      <c r="P948" s="6"/>
      <c r="Q948" s="55"/>
      <c r="R948" s="6"/>
      <c r="S948" s="108"/>
      <c r="T948" s="6"/>
      <c r="U948" s="108"/>
      <c r="V948" s="6"/>
      <c r="W948" s="108"/>
      <c r="X948" s="27"/>
      <c r="Y948" s="108"/>
      <c r="Z948" s="27"/>
      <c r="AA948" s="108"/>
      <c r="AB948" s="27"/>
      <c r="AC948" s="108"/>
    </row>
    <row r="949" spans="1:29" s="57" customFormat="1" ht="15.6">
      <c r="A949" s="58" t="s">
        <v>1234</v>
      </c>
      <c r="B949" s="109"/>
      <c r="C949" s="109"/>
      <c r="D949" s="107" t="s">
        <v>1</v>
      </c>
      <c r="E949" s="59">
        <v>1358.5838713623357</v>
      </c>
      <c r="F949" s="6"/>
      <c r="G949" s="108"/>
      <c r="H949" s="6">
        <v>35</v>
      </c>
      <c r="I949" s="108">
        <f>((($H$2+2)*($H$2+4)*($H$2+2-2*H949))/(2*($H$2+2*H949)*($H$2+4*H949))+(($H$2+1)-H949+1))*$H$1</f>
        <v>60.200607694528301</v>
      </c>
      <c r="J949" s="6"/>
      <c r="K949" s="108"/>
      <c r="L949" s="6"/>
      <c r="M949" s="108"/>
      <c r="N949" s="6"/>
      <c r="O949" s="108"/>
      <c r="P949" s="6"/>
      <c r="Q949" s="55"/>
      <c r="R949" s="6"/>
      <c r="S949" s="108"/>
      <c r="T949" s="6"/>
      <c r="U949" s="108"/>
      <c r="V949" s="6"/>
      <c r="W949" s="108"/>
      <c r="X949" s="27"/>
      <c r="Y949" s="108"/>
      <c r="Z949" s="27"/>
      <c r="AA949" s="108"/>
      <c r="AB949" s="27"/>
      <c r="AC949" s="108"/>
    </row>
    <row r="950" spans="1:29" s="57" customFormat="1" ht="15.6">
      <c r="A950" s="58" t="s">
        <v>1137</v>
      </c>
      <c r="B950" s="109"/>
      <c r="C950" s="109"/>
      <c r="D950" s="107" t="s">
        <v>3</v>
      </c>
      <c r="E950" s="59">
        <v>1300.2265918616201</v>
      </c>
      <c r="F950" s="6"/>
      <c r="G950" s="108"/>
      <c r="H950" s="6">
        <v>129</v>
      </c>
      <c r="I950" s="108">
        <f>((($H$2+2)*($H$2+4)*($H$2+2-2*H950))/(2*($H$2+2*H950)*($H$2+4*H950))+(($H$2+1)-H950+1))*$H$1</f>
        <v>12.163452559195132</v>
      </c>
      <c r="J950" s="6"/>
      <c r="K950" s="108"/>
      <c r="L950" s="6"/>
      <c r="M950" s="108"/>
      <c r="N950" s="6"/>
      <c r="O950" s="108"/>
      <c r="P950" s="6"/>
      <c r="Q950" s="55"/>
      <c r="R950" s="6"/>
      <c r="S950" s="108"/>
      <c r="T950" s="6"/>
      <c r="U950" s="108"/>
      <c r="V950" s="6"/>
      <c r="W950" s="108"/>
      <c r="X950" s="27"/>
      <c r="Y950" s="108"/>
      <c r="Z950" s="27"/>
      <c r="AA950" s="108"/>
      <c r="AB950" s="27"/>
      <c r="AC950" s="108"/>
    </row>
    <row r="951" spans="1:29" s="57" customFormat="1" ht="15.6">
      <c r="A951" s="58" t="s">
        <v>921</v>
      </c>
      <c r="B951" s="109"/>
      <c r="C951" s="109"/>
      <c r="D951" s="107" t="s">
        <v>3</v>
      </c>
      <c r="E951" s="59">
        <v>1339.703652513052</v>
      </c>
      <c r="F951" s="6"/>
      <c r="G951" s="108"/>
      <c r="H951" s="6">
        <v>131</v>
      </c>
      <c r="I951" s="108">
        <f>((($H$2+2)*($H$2+4)*($H$2+2-2*H951))/(2*($H$2+2*H951)*($H$2+4*H951))+(($H$2+1)-H951+1))*$H$1</f>
        <v>11.301204163417831</v>
      </c>
      <c r="J951" s="6"/>
      <c r="K951" s="108"/>
      <c r="L951" s="6"/>
      <c r="M951" s="108"/>
      <c r="N951" s="6"/>
      <c r="O951" s="108"/>
      <c r="P951" s="6"/>
      <c r="Q951" s="55"/>
      <c r="R951" s="6"/>
      <c r="S951" s="108"/>
      <c r="T951" s="6"/>
      <c r="U951" s="108"/>
      <c r="V951" s="6"/>
      <c r="W951" s="108"/>
      <c r="X951" s="27"/>
      <c r="Y951" s="108"/>
      <c r="Z951" s="27"/>
      <c r="AA951" s="108"/>
      <c r="AB951" s="27"/>
      <c r="AC951" s="108"/>
    </row>
    <row r="952" spans="1:29" s="57" customFormat="1" ht="15.6">
      <c r="A952" s="58" t="s">
        <v>1193</v>
      </c>
      <c r="B952" s="109"/>
      <c r="C952" s="109"/>
      <c r="D952" s="107" t="s">
        <v>3</v>
      </c>
      <c r="E952" s="59">
        <v>1218.1488996633796</v>
      </c>
      <c r="F952" s="6"/>
      <c r="G952" s="108"/>
      <c r="H952" s="6"/>
      <c r="I952" s="108"/>
      <c r="J952" s="6"/>
      <c r="K952" s="108"/>
      <c r="L952" s="6"/>
      <c r="M952" s="108"/>
      <c r="N952" s="6"/>
      <c r="O952" s="108"/>
      <c r="P952" s="6"/>
      <c r="Q952" s="55"/>
      <c r="R952" s="6"/>
      <c r="S952" s="108"/>
      <c r="T952" s="6"/>
      <c r="U952" s="108"/>
      <c r="V952" s="6"/>
      <c r="W952" s="108"/>
      <c r="X952" s="27"/>
      <c r="Y952" s="108"/>
      <c r="Z952" s="27"/>
      <c r="AA952" s="108"/>
      <c r="AB952" s="27"/>
      <c r="AC952" s="108"/>
    </row>
    <row r="953" spans="1:29" s="57" customFormat="1" ht="15.6">
      <c r="A953" s="58" t="s">
        <v>778</v>
      </c>
      <c r="B953" s="109"/>
      <c r="C953" s="109"/>
      <c r="D953" s="107" t="s">
        <v>780</v>
      </c>
      <c r="E953" s="59">
        <v>1620.5693976630575</v>
      </c>
      <c r="F953" s="6"/>
      <c r="G953" s="108"/>
      <c r="H953" s="6"/>
      <c r="I953" s="108"/>
      <c r="J953" s="6"/>
      <c r="K953" s="108"/>
      <c r="L953" s="6"/>
      <c r="M953" s="108"/>
      <c r="N953" s="6"/>
      <c r="O953" s="108"/>
      <c r="P953" s="6"/>
      <c r="Q953" s="55"/>
      <c r="R953" s="6"/>
      <c r="S953" s="108"/>
      <c r="T953" s="6"/>
      <c r="U953" s="108"/>
      <c r="V953" s="6"/>
      <c r="W953" s="108"/>
      <c r="X953" s="27"/>
      <c r="Y953" s="108"/>
      <c r="Z953" s="27"/>
      <c r="AA953" s="108"/>
      <c r="AB953" s="27"/>
      <c r="AC953" s="108"/>
    </row>
    <row r="954" spans="1:29" s="57" customFormat="1" ht="15.6">
      <c r="A954" s="58" t="s">
        <v>510</v>
      </c>
      <c r="B954" s="109"/>
      <c r="C954" s="109"/>
      <c r="D954" s="107" t="s">
        <v>3</v>
      </c>
      <c r="E954" s="59">
        <v>1271.644059078182</v>
      </c>
      <c r="F954" s="6"/>
      <c r="G954" s="108"/>
      <c r="H954" s="6"/>
      <c r="I954" s="108"/>
      <c r="J954" s="6"/>
      <c r="K954" s="108"/>
      <c r="L954" s="6"/>
      <c r="M954" s="108"/>
      <c r="N954" s="6"/>
      <c r="O954" s="108"/>
      <c r="P954" s="6"/>
      <c r="Q954" s="55"/>
      <c r="R954" s="6"/>
      <c r="S954" s="108"/>
      <c r="T954" s="6"/>
      <c r="U954" s="108"/>
      <c r="V954" s="6"/>
      <c r="W954" s="108"/>
      <c r="X954" s="27"/>
      <c r="Y954" s="108"/>
      <c r="Z954" s="27"/>
      <c r="AA954" s="108"/>
      <c r="AB954" s="27"/>
      <c r="AC954" s="108"/>
    </row>
    <row r="955" spans="1:29" s="57" customFormat="1" ht="15.6">
      <c r="A955" s="58" t="s">
        <v>73</v>
      </c>
      <c r="B955" s="109"/>
      <c r="C955" s="109">
        <v>2</v>
      </c>
      <c r="D955" s="107" t="s">
        <v>26</v>
      </c>
      <c r="E955" s="59">
        <v>1600</v>
      </c>
      <c r="F955" s="6"/>
      <c r="G955" s="108"/>
      <c r="H955" s="6"/>
      <c r="I955" s="108"/>
      <c r="J955" s="6"/>
      <c r="K955" s="108"/>
      <c r="L955" s="6"/>
      <c r="M955" s="108"/>
      <c r="N955" s="6"/>
      <c r="O955" s="108"/>
      <c r="P955" s="6"/>
      <c r="Q955" s="55"/>
      <c r="R955" s="6"/>
      <c r="S955" s="108"/>
      <c r="T955" s="6"/>
      <c r="U955" s="108"/>
      <c r="V955" s="6"/>
      <c r="W955" s="108"/>
      <c r="X955" s="27"/>
      <c r="Y955" s="108"/>
      <c r="Z955" s="27"/>
      <c r="AA955" s="108"/>
      <c r="AB955" s="27"/>
      <c r="AC955" s="108"/>
    </row>
    <row r="956" spans="1:29" s="57" customFormat="1" ht="15.6">
      <c r="A956" s="58" t="s">
        <v>171</v>
      </c>
      <c r="B956" s="109"/>
      <c r="C956" s="109">
        <v>1</v>
      </c>
      <c r="D956" s="107" t="s">
        <v>3</v>
      </c>
      <c r="E956" s="59">
        <v>1707.7075762557679</v>
      </c>
      <c r="F956" s="6"/>
      <c r="G956" s="108"/>
      <c r="H956" s="6"/>
      <c r="I956" s="108"/>
      <c r="J956" s="6"/>
      <c r="K956" s="108"/>
      <c r="L956" s="6"/>
      <c r="M956" s="108"/>
      <c r="N956" s="6"/>
      <c r="O956" s="108"/>
      <c r="P956" s="6"/>
      <c r="Q956" s="55"/>
      <c r="R956" s="6"/>
      <c r="S956" s="108"/>
      <c r="T956" s="6"/>
      <c r="U956" s="108"/>
      <c r="V956" s="6"/>
      <c r="W956" s="108"/>
      <c r="X956" s="27"/>
      <c r="Y956" s="108"/>
      <c r="Z956" s="27"/>
      <c r="AA956" s="108"/>
      <c r="AB956" s="27"/>
      <c r="AC956" s="108"/>
    </row>
    <row r="957" spans="1:29" s="57" customFormat="1" ht="15.6">
      <c r="A957" s="58" t="s">
        <v>18</v>
      </c>
      <c r="B957" s="109" t="s">
        <v>194</v>
      </c>
      <c r="C957" s="109" t="s">
        <v>36</v>
      </c>
      <c r="D957" s="107" t="s">
        <v>3</v>
      </c>
      <c r="E957" s="59">
        <v>1432.7246503867482</v>
      </c>
      <c r="F957" s="6">
        <v>13</v>
      </c>
      <c r="G957" s="108">
        <f>((($F$2+2)*($F$2+4)*($F$2+2-2*F957))/(2*($F$2+2*F957)*($F$2+4*F957))+(($F$2+1)-F957+1))*$F$1</f>
        <v>43.904148449754693</v>
      </c>
      <c r="H957" s="6">
        <v>80</v>
      </c>
      <c r="I957" s="108">
        <f>((($H$2+2)*($H$2+4)*($H$2+2-2*H957))/(2*($H$2+2*H957)*($H$2+4*H957))+(($H$2+1)-H957+1))*$H$1</f>
        <v>34.334550074024008</v>
      </c>
      <c r="J957" s="6"/>
      <c r="K957" s="108"/>
      <c r="L957" s="6"/>
      <c r="M957" s="108"/>
      <c r="N957" s="6"/>
      <c r="O957" s="108"/>
      <c r="P957" s="6"/>
      <c r="Q957" s="55"/>
      <c r="R957" s="6"/>
      <c r="S957" s="108"/>
      <c r="T957" s="6"/>
      <c r="U957" s="108"/>
      <c r="V957" s="6"/>
      <c r="W957" s="108"/>
      <c r="X957" s="27"/>
      <c r="Y957" s="108"/>
      <c r="Z957" s="27"/>
      <c r="AA957" s="108"/>
      <c r="AB957" s="27"/>
      <c r="AC957" s="108"/>
    </row>
    <row r="958" spans="1:29" s="57" customFormat="1" ht="15.6">
      <c r="A958" s="58" t="s">
        <v>542</v>
      </c>
      <c r="B958" s="109"/>
      <c r="C958" s="109"/>
      <c r="D958" s="107" t="s">
        <v>1</v>
      </c>
      <c r="E958" s="59">
        <v>1507.039650400666</v>
      </c>
      <c r="F958" s="6"/>
      <c r="G958" s="108"/>
      <c r="H958" s="6"/>
      <c r="I958" s="108"/>
      <c r="J958" s="6"/>
      <c r="K958" s="108"/>
      <c r="L958" s="6"/>
      <c r="M958" s="108"/>
      <c r="N958" s="6"/>
      <c r="O958" s="108"/>
      <c r="P958" s="6"/>
      <c r="Q958" s="55"/>
      <c r="R958" s="6"/>
      <c r="S958" s="108"/>
      <c r="T958" s="6"/>
      <c r="U958" s="108"/>
      <c r="V958" s="6"/>
      <c r="W958" s="108"/>
      <c r="X958" s="27"/>
      <c r="Y958" s="108"/>
      <c r="Z958" s="27"/>
      <c r="AA958" s="108"/>
      <c r="AB958" s="27"/>
      <c r="AC958" s="108"/>
    </row>
    <row r="959" spans="1:29" s="57" customFormat="1" ht="15.6">
      <c r="A959" s="58" t="s">
        <v>1255</v>
      </c>
      <c r="B959" s="109"/>
      <c r="C959" s="109"/>
      <c r="D959" s="107" t="s">
        <v>780</v>
      </c>
      <c r="E959" s="59">
        <v>1139</v>
      </c>
      <c r="F959" s="6"/>
      <c r="G959" s="108"/>
      <c r="H959" s="6"/>
      <c r="I959" s="108"/>
      <c r="J959" s="6"/>
      <c r="K959" s="108"/>
      <c r="L959" s="6"/>
      <c r="M959" s="108"/>
      <c r="N959" s="6"/>
      <c r="O959" s="108"/>
      <c r="P959" s="6"/>
      <c r="Q959" s="55"/>
      <c r="R959" s="6"/>
      <c r="S959" s="108"/>
      <c r="T959" s="6"/>
      <c r="U959" s="108"/>
      <c r="V959" s="6"/>
      <c r="W959" s="108"/>
      <c r="X959" s="27"/>
      <c r="Y959" s="108"/>
      <c r="Z959" s="27"/>
      <c r="AA959" s="108"/>
      <c r="AB959" s="27"/>
      <c r="AC959" s="108"/>
    </row>
    <row r="960" spans="1:29" s="57" customFormat="1" ht="15.6">
      <c r="A960" s="58" t="s">
        <v>847</v>
      </c>
      <c r="B960" s="109"/>
      <c r="C960" s="109"/>
      <c r="D960" s="107" t="s">
        <v>1</v>
      </c>
      <c r="E960" s="59">
        <v>1480.5510049299203</v>
      </c>
      <c r="F960" s="6"/>
      <c r="G960" s="108"/>
      <c r="H960" s="6"/>
      <c r="I960" s="108"/>
      <c r="J960" s="6"/>
      <c r="K960" s="108"/>
      <c r="L960" s="6"/>
      <c r="M960" s="108"/>
      <c r="N960" s="6"/>
      <c r="O960" s="108"/>
      <c r="P960" s="6"/>
      <c r="Q960" s="55"/>
      <c r="R960" s="6"/>
      <c r="S960" s="108"/>
      <c r="T960" s="6"/>
      <c r="U960" s="108"/>
      <c r="V960" s="6"/>
      <c r="W960" s="108"/>
      <c r="X960" s="27"/>
      <c r="Y960" s="108"/>
      <c r="Z960" s="27"/>
      <c r="AA960" s="108"/>
      <c r="AB960" s="27"/>
      <c r="AC960" s="108"/>
    </row>
    <row r="961" spans="1:29" s="57" customFormat="1" ht="15.6">
      <c r="A961" s="58" t="s">
        <v>675</v>
      </c>
      <c r="B961" s="109"/>
      <c r="C961" s="109"/>
      <c r="D961" s="107" t="s">
        <v>676</v>
      </c>
      <c r="E961" s="59">
        <v>1280.7138471502174</v>
      </c>
      <c r="F961" s="6"/>
      <c r="G961" s="108"/>
      <c r="H961" s="6"/>
      <c r="I961" s="108"/>
      <c r="J961" s="6"/>
      <c r="K961" s="108"/>
      <c r="L961" s="6"/>
      <c r="M961" s="108"/>
      <c r="N961" s="6"/>
      <c r="O961" s="108"/>
      <c r="P961" s="6"/>
      <c r="Q961" s="55"/>
      <c r="R961" s="6"/>
      <c r="S961" s="108"/>
      <c r="T961" s="6"/>
      <c r="U961" s="108"/>
      <c r="V961" s="6"/>
      <c r="W961" s="108"/>
      <c r="X961" s="27"/>
      <c r="Y961" s="108"/>
      <c r="Z961" s="27"/>
      <c r="AA961" s="108"/>
      <c r="AB961" s="27"/>
      <c r="AC961" s="108"/>
    </row>
    <row r="962" spans="1:29" s="57" customFormat="1" ht="15.6">
      <c r="A962" s="58" t="s">
        <v>543</v>
      </c>
      <c r="B962" s="109"/>
      <c r="C962" s="109"/>
      <c r="D962" s="107" t="s">
        <v>1</v>
      </c>
      <c r="E962" s="59">
        <v>1493</v>
      </c>
      <c r="F962" s="6"/>
      <c r="G962" s="108"/>
      <c r="H962" s="6"/>
      <c r="I962" s="108"/>
      <c r="J962" s="6"/>
      <c r="K962" s="108"/>
      <c r="L962" s="6"/>
      <c r="M962" s="108"/>
      <c r="N962" s="6"/>
      <c r="O962" s="108"/>
      <c r="P962" s="6"/>
      <c r="Q962" s="55"/>
      <c r="R962" s="6"/>
      <c r="S962" s="108"/>
      <c r="T962" s="6"/>
      <c r="U962" s="108"/>
      <c r="V962" s="6"/>
      <c r="W962" s="108"/>
      <c r="X962" s="27"/>
      <c r="Y962" s="108"/>
      <c r="Z962" s="27"/>
      <c r="AA962" s="108"/>
      <c r="AB962" s="27"/>
      <c r="AC962" s="108"/>
    </row>
    <row r="963" spans="1:29" s="57" customFormat="1" ht="15.6">
      <c r="A963" s="58" t="s">
        <v>1094</v>
      </c>
      <c r="B963" s="109"/>
      <c r="C963" s="109"/>
      <c r="D963" s="107" t="s">
        <v>780</v>
      </c>
      <c r="E963" s="59">
        <v>1234</v>
      </c>
      <c r="F963" s="6"/>
      <c r="G963" s="108"/>
      <c r="H963" s="6"/>
      <c r="I963" s="108"/>
      <c r="J963" s="6"/>
      <c r="K963" s="108"/>
      <c r="L963" s="6"/>
      <c r="M963" s="108"/>
      <c r="N963" s="6"/>
      <c r="O963" s="108"/>
      <c r="P963" s="6"/>
      <c r="Q963" s="55"/>
      <c r="R963" s="6"/>
      <c r="S963" s="108"/>
      <c r="T963" s="6"/>
      <c r="U963" s="108"/>
      <c r="V963" s="6"/>
      <c r="W963" s="108"/>
      <c r="X963" s="27"/>
      <c r="Y963" s="108"/>
      <c r="Z963" s="27"/>
      <c r="AA963" s="108"/>
      <c r="AB963" s="27"/>
      <c r="AC963" s="108"/>
    </row>
    <row r="964" spans="1:29" s="57" customFormat="1" ht="15.6">
      <c r="A964" s="58" t="s">
        <v>1112</v>
      </c>
      <c r="B964" s="119"/>
      <c r="C964" s="120"/>
      <c r="D964" s="118" t="s">
        <v>3</v>
      </c>
      <c r="E964" s="59">
        <v>1244.606229990638</v>
      </c>
      <c r="F964" s="6"/>
      <c r="G964" s="108"/>
      <c r="H964" s="6"/>
      <c r="I964" s="121"/>
      <c r="J964" s="6"/>
      <c r="K964" s="121"/>
      <c r="L964" s="6"/>
      <c r="M964" s="121"/>
      <c r="N964" s="6"/>
      <c r="O964" s="108"/>
      <c r="P964" s="6"/>
      <c r="Q964" s="55"/>
      <c r="R964" s="6"/>
      <c r="S964" s="121"/>
      <c r="T964" s="6"/>
      <c r="U964" s="121"/>
      <c r="V964" s="6"/>
      <c r="W964" s="121"/>
      <c r="X964" s="27"/>
      <c r="Y964" s="121"/>
      <c r="Z964" s="27"/>
      <c r="AA964" s="121"/>
      <c r="AB964" s="27"/>
      <c r="AC964" s="121"/>
    </row>
    <row r="965" spans="1:29" s="57" customFormat="1" ht="15.6">
      <c r="A965" s="58" t="s">
        <v>1023</v>
      </c>
      <c r="B965" s="109"/>
      <c r="C965" s="109"/>
      <c r="D965" s="107" t="s">
        <v>1</v>
      </c>
      <c r="E965" s="59">
        <v>1465.8402162619436</v>
      </c>
      <c r="F965" s="6">
        <v>12</v>
      </c>
      <c r="G965" s="108">
        <f>((($F$2+2)*($F$2+4)*($F$2+2-2*F965))/(2*($F$2+2*F965)*($F$2+4*F965))+(($F$2+1)-F965+1))*$F$1</f>
        <v>46.728847435043299</v>
      </c>
      <c r="H965" s="6">
        <v>91</v>
      </c>
      <c r="I965" s="108">
        <f>((($H$2+2)*($H$2+4)*($H$2+2-2*H965))/(2*($H$2+2*H965)*($H$2+4*H965))+(($H$2+1)-H965+1))*$H$1</f>
        <v>29.10562179847744</v>
      </c>
      <c r="J965" s="6"/>
      <c r="K965" s="108"/>
      <c r="L965" s="6"/>
      <c r="M965" s="108"/>
      <c r="N965" s="6"/>
      <c r="O965" s="108"/>
      <c r="P965" s="6"/>
      <c r="Q965" s="55"/>
      <c r="R965" s="6"/>
      <c r="S965" s="108"/>
      <c r="T965" s="6"/>
      <c r="U965" s="108"/>
      <c r="V965" s="6"/>
      <c r="W965" s="108"/>
      <c r="X965" s="27"/>
      <c r="Y965" s="108"/>
      <c r="Z965" s="27"/>
      <c r="AA965" s="108"/>
      <c r="AB965" s="27"/>
      <c r="AC965" s="108"/>
    </row>
    <row r="966" spans="1:29" s="57" customFormat="1" ht="15.6">
      <c r="A966" s="58" t="s">
        <v>1173</v>
      </c>
      <c r="B966" s="109"/>
      <c r="C966" s="109"/>
      <c r="D966" s="107" t="s">
        <v>1</v>
      </c>
      <c r="E966" s="59">
        <v>1253</v>
      </c>
      <c r="F966" s="6"/>
      <c r="G966" s="108"/>
      <c r="H966" s="6"/>
      <c r="I966" s="108"/>
      <c r="J966" s="6"/>
      <c r="K966" s="108"/>
      <c r="L966" s="6"/>
      <c r="M966" s="108"/>
      <c r="N966" s="6"/>
      <c r="O966" s="108"/>
      <c r="P966" s="6"/>
      <c r="Q966" s="55"/>
      <c r="R966" s="6"/>
      <c r="S966" s="108"/>
      <c r="T966" s="6"/>
      <c r="U966" s="108"/>
      <c r="V966" s="6"/>
      <c r="W966" s="108"/>
      <c r="X966" s="27"/>
      <c r="Y966" s="108"/>
      <c r="Z966" s="27"/>
      <c r="AA966" s="108"/>
      <c r="AB966" s="27"/>
      <c r="AC966" s="108"/>
    </row>
    <row r="967" spans="1:29" s="57" customFormat="1" ht="15.6">
      <c r="A967" s="58" t="s">
        <v>1187</v>
      </c>
      <c r="B967" s="109"/>
      <c r="C967" s="109"/>
      <c r="D967" s="107" t="s">
        <v>780</v>
      </c>
      <c r="E967" s="59">
        <v>1131.5807113770127</v>
      </c>
      <c r="F967" s="6"/>
      <c r="G967" s="108"/>
      <c r="H967" s="6">
        <v>158</v>
      </c>
      <c r="I967" s="108">
        <v>0.01</v>
      </c>
      <c r="J967" s="6"/>
      <c r="K967" s="108"/>
      <c r="L967" s="6"/>
      <c r="M967" s="108"/>
      <c r="N967" s="6"/>
      <c r="O967" s="108"/>
      <c r="P967" s="6"/>
      <c r="Q967" s="55"/>
      <c r="R967" s="6"/>
      <c r="S967" s="108"/>
      <c r="T967" s="6"/>
      <c r="U967" s="108"/>
      <c r="V967" s="6"/>
      <c r="W967" s="108"/>
      <c r="X967" s="27"/>
      <c r="Y967" s="108"/>
      <c r="Z967" s="27"/>
      <c r="AA967" s="108"/>
      <c r="AB967" s="27"/>
      <c r="AC967" s="108"/>
    </row>
    <row r="968" spans="1:29" s="57" customFormat="1" ht="15.6">
      <c r="A968" s="58" t="s">
        <v>203</v>
      </c>
      <c r="B968" s="109"/>
      <c r="C968" s="109">
        <v>1</v>
      </c>
      <c r="D968" s="107" t="s">
        <v>3</v>
      </c>
      <c r="E968" s="59">
        <v>1800</v>
      </c>
      <c r="F968" s="6"/>
      <c r="G968" s="108"/>
      <c r="H968" s="6"/>
      <c r="I968" s="108"/>
      <c r="J968" s="6"/>
      <c r="K968" s="108"/>
      <c r="L968" s="6"/>
      <c r="M968" s="108"/>
      <c r="N968" s="6"/>
      <c r="O968" s="108"/>
      <c r="P968" s="6"/>
      <c r="Q968" s="55"/>
      <c r="R968" s="6"/>
      <c r="S968" s="108"/>
      <c r="T968" s="6"/>
      <c r="U968" s="108"/>
      <c r="V968" s="6"/>
      <c r="W968" s="108"/>
      <c r="X968" s="27"/>
      <c r="Y968" s="108"/>
      <c r="Z968" s="27"/>
      <c r="AA968" s="108"/>
      <c r="AB968" s="27"/>
      <c r="AC968" s="108"/>
    </row>
    <row r="969" spans="1:29" s="57" customFormat="1" ht="15.6">
      <c r="A969" s="58" t="s">
        <v>87</v>
      </c>
      <c r="B969" s="109"/>
      <c r="C969" s="109" t="s">
        <v>36</v>
      </c>
      <c r="D969" s="107" t="s">
        <v>34</v>
      </c>
      <c r="E969" s="59">
        <v>1719.6573967532904</v>
      </c>
      <c r="F969" s="6"/>
      <c r="G969" s="108"/>
      <c r="H969" s="6"/>
      <c r="I969" s="108"/>
      <c r="J969" s="6"/>
      <c r="K969" s="108"/>
      <c r="L969" s="6"/>
      <c r="M969" s="108"/>
      <c r="N969" s="6"/>
      <c r="O969" s="108"/>
      <c r="P969" s="6"/>
      <c r="Q969" s="55"/>
      <c r="R969" s="6"/>
      <c r="S969" s="108"/>
      <c r="T969" s="6"/>
      <c r="U969" s="108"/>
      <c r="V969" s="6"/>
      <c r="W969" s="108"/>
      <c r="X969" s="27"/>
      <c r="Y969" s="108"/>
      <c r="Z969" s="27"/>
      <c r="AA969" s="108"/>
      <c r="AB969" s="27"/>
      <c r="AC969" s="108"/>
    </row>
    <row r="970" spans="1:29" s="57" customFormat="1" ht="15.6">
      <c r="A970" s="58" t="s">
        <v>991</v>
      </c>
      <c r="B970" s="109"/>
      <c r="C970" s="109"/>
      <c r="D970" s="107" t="s">
        <v>1</v>
      </c>
      <c r="E970" s="59">
        <v>1468</v>
      </c>
      <c r="F970" s="6"/>
      <c r="G970" s="108"/>
      <c r="H970" s="6"/>
      <c r="I970" s="108"/>
      <c r="J970" s="6"/>
      <c r="K970" s="108"/>
      <c r="L970" s="6"/>
      <c r="M970" s="108"/>
      <c r="N970" s="6"/>
      <c r="O970" s="108"/>
      <c r="P970" s="6"/>
      <c r="Q970" s="55"/>
      <c r="R970" s="6"/>
      <c r="S970" s="108"/>
      <c r="T970" s="6"/>
      <c r="U970" s="108"/>
      <c r="V970" s="6"/>
      <c r="W970" s="108"/>
      <c r="X970" s="27"/>
      <c r="Y970" s="108"/>
      <c r="Z970" s="27"/>
      <c r="AA970" s="108"/>
      <c r="AB970" s="27"/>
      <c r="AC970" s="108"/>
    </row>
    <row r="971" spans="1:29" s="57" customFormat="1" ht="15.6">
      <c r="A971" s="58" t="s">
        <v>310</v>
      </c>
      <c r="B971" s="109"/>
      <c r="C971" s="109">
        <v>2</v>
      </c>
      <c r="D971" s="107" t="s">
        <v>1</v>
      </c>
      <c r="E971" s="59">
        <v>1586.3801840892197</v>
      </c>
      <c r="F971" s="6"/>
      <c r="G971" s="108"/>
      <c r="H971" s="6"/>
      <c r="I971" s="108"/>
      <c r="J971" s="6"/>
      <c r="K971" s="108"/>
      <c r="L971" s="6"/>
      <c r="M971" s="108"/>
      <c r="N971" s="6"/>
      <c r="O971" s="108"/>
      <c r="P971" s="6"/>
      <c r="Q971" s="55"/>
      <c r="R971" s="6"/>
      <c r="S971" s="108"/>
      <c r="T971" s="6"/>
      <c r="U971" s="108"/>
      <c r="V971" s="6"/>
      <c r="W971" s="108"/>
      <c r="X971" s="27"/>
      <c r="Y971" s="108"/>
      <c r="Z971" s="27"/>
      <c r="AA971" s="108"/>
      <c r="AB971" s="27"/>
      <c r="AC971" s="108"/>
    </row>
    <row r="972" spans="1:29" s="57" customFormat="1" ht="15.6">
      <c r="A972" s="58" t="s">
        <v>163</v>
      </c>
      <c r="B972" s="109"/>
      <c r="C972" s="109" t="s">
        <v>36</v>
      </c>
      <c r="D972" s="107" t="s">
        <v>1</v>
      </c>
      <c r="E972" s="59">
        <v>1900</v>
      </c>
      <c r="F972" s="6"/>
      <c r="G972" s="108"/>
      <c r="H972" s="6"/>
      <c r="I972" s="108"/>
      <c r="J972" s="6"/>
      <c r="K972" s="108"/>
      <c r="L972" s="6"/>
      <c r="M972" s="108"/>
      <c r="N972" s="6"/>
      <c r="O972" s="108"/>
      <c r="P972" s="6"/>
      <c r="Q972" s="55"/>
      <c r="R972" s="6"/>
      <c r="S972" s="108"/>
      <c r="T972" s="6"/>
      <c r="U972" s="108"/>
      <c r="V972" s="6"/>
      <c r="W972" s="108"/>
      <c r="X972" s="27"/>
      <c r="Y972" s="108"/>
      <c r="Z972" s="27"/>
      <c r="AA972" s="108"/>
      <c r="AB972" s="27"/>
      <c r="AC972" s="108"/>
    </row>
    <row r="973" spans="1:29" s="57" customFormat="1" ht="15.6">
      <c r="A973" s="58" t="s">
        <v>610</v>
      </c>
      <c r="B973" s="109"/>
      <c r="C973" s="109"/>
      <c r="D973" s="107" t="s">
        <v>1</v>
      </c>
      <c r="E973" s="59">
        <v>1422.4258376701487</v>
      </c>
      <c r="F973" s="6"/>
      <c r="G973" s="108"/>
      <c r="H973" s="6"/>
      <c r="I973" s="108"/>
      <c r="J973" s="6"/>
      <c r="K973" s="108"/>
      <c r="L973" s="6"/>
      <c r="M973" s="108"/>
      <c r="N973" s="6"/>
      <c r="O973" s="108"/>
      <c r="P973" s="6"/>
      <c r="Q973" s="55"/>
      <c r="R973" s="6"/>
      <c r="S973" s="108"/>
      <c r="T973" s="6"/>
      <c r="U973" s="108"/>
      <c r="V973" s="6"/>
      <c r="W973" s="108"/>
      <c r="X973" s="27"/>
      <c r="Y973" s="108"/>
      <c r="Z973" s="27"/>
      <c r="AA973" s="108"/>
      <c r="AB973" s="27"/>
      <c r="AC973" s="108"/>
    </row>
    <row r="974" spans="1:29" s="57" customFormat="1" ht="15.6">
      <c r="A974" s="58" t="s">
        <v>1041</v>
      </c>
      <c r="B974" s="109"/>
      <c r="C974" s="109"/>
      <c r="D974" s="107" t="s">
        <v>1</v>
      </c>
      <c r="E974" s="59">
        <v>1269.2300696704444</v>
      </c>
      <c r="F974" s="6"/>
      <c r="G974" s="108"/>
      <c r="H974" s="6"/>
      <c r="I974" s="108"/>
      <c r="J974" s="6"/>
      <c r="K974" s="108"/>
      <c r="L974" s="6"/>
      <c r="M974" s="108"/>
      <c r="N974" s="6"/>
      <c r="O974" s="108"/>
      <c r="P974" s="6"/>
      <c r="Q974" s="55"/>
      <c r="R974" s="6"/>
      <c r="S974" s="108"/>
      <c r="T974" s="6"/>
      <c r="U974" s="108"/>
      <c r="V974" s="6"/>
      <c r="W974" s="108"/>
      <c r="X974" s="27"/>
      <c r="Y974" s="108"/>
      <c r="Z974" s="27"/>
      <c r="AA974" s="108"/>
      <c r="AB974" s="27"/>
      <c r="AC974" s="108"/>
    </row>
    <row r="975" spans="1:29" s="57" customFormat="1" ht="15.6">
      <c r="A975" s="58" t="s">
        <v>169</v>
      </c>
      <c r="B975" s="109"/>
      <c r="C975" s="109">
        <v>1</v>
      </c>
      <c r="D975" s="107" t="s">
        <v>1</v>
      </c>
      <c r="E975" s="59">
        <v>1800</v>
      </c>
      <c r="F975" s="6"/>
      <c r="G975" s="108"/>
      <c r="H975" s="6"/>
      <c r="I975" s="108"/>
      <c r="J975" s="6"/>
      <c r="K975" s="108"/>
      <c r="L975" s="6"/>
      <c r="M975" s="108"/>
      <c r="N975" s="6"/>
      <c r="O975" s="108"/>
      <c r="P975" s="6"/>
      <c r="Q975" s="55"/>
      <c r="R975" s="6"/>
      <c r="S975" s="108"/>
      <c r="T975" s="6"/>
      <c r="U975" s="108"/>
      <c r="V975" s="6"/>
      <c r="W975" s="108"/>
      <c r="X975" s="27"/>
      <c r="Y975" s="108"/>
      <c r="Z975" s="27"/>
      <c r="AA975" s="108"/>
      <c r="AB975" s="27"/>
      <c r="AC975" s="108"/>
    </row>
    <row r="976" spans="1:29" s="57" customFormat="1" ht="15.6">
      <c r="A976" s="58" t="s">
        <v>146</v>
      </c>
      <c r="B976" s="109"/>
      <c r="C976" s="109">
        <v>2</v>
      </c>
      <c r="D976" s="107" t="s">
        <v>34</v>
      </c>
      <c r="E976" s="59">
        <v>1576.0070248891714</v>
      </c>
      <c r="F976" s="6"/>
      <c r="G976" s="108"/>
      <c r="H976" s="6"/>
      <c r="I976" s="108"/>
      <c r="J976" s="6"/>
      <c r="K976" s="108"/>
      <c r="L976" s="6"/>
      <c r="M976" s="108"/>
      <c r="N976" s="6"/>
      <c r="O976" s="108"/>
      <c r="P976" s="6"/>
      <c r="Q976" s="55"/>
      <c r="R976" s="6"/>
      <c r="S976" s="108"/>
      <c r="T976" s="6"/>
      <c r="U976" s="108"/>
      <c r="V976" s="6"/>
      <c r="W976" s="108"/>
      <c r="X976" s="27"/>
      <c r="Y976" s="108"/>
      <c r="Z976" s="27"/>
      <c r="AA976" s="108"/>
      <c r="AB976" s="27"/>
      <c r="AC976" s="108"/>
    </row>
    <row r="977" spans="1:29" s="57" customFormat="1" ht="15.6">
      <c r="A977" s="58" t="s">
        <v>1047</v>
      </c>
      <c r="B977" s="109"/>
      <c r="C977" s="109"/>
      <c r="D977" s="107" t="s">
        <v>780</v>
      </c>
      <c r="E977" s="59">
        <v>1232.8097093077981</v>
      </c>
      <c r="F977" s="6"/>
      <c r="G977" s="108"/>
      <c r="H977" s="6"/>
      <c r="I977" s="108"/>
      <c r="J977" s="6"/>
      <c r="K977" s="108"/>
      <c r="L977" s="6"/>
      <c r="M977" s="108"/>
      <c r="N977" s="6"/>
      <c r="O977" s="108"/>
      <c r="P977" s="6"/>
      <c r="Q977" s="55"/>
      <c r="R977" s="6"/>
      <c r="S977" s="108"/>
      <c r="T977" s="6"/>
      <c r="U977" s="108"/>
      <c r="V977" s="6"/>
      <c r="W977" s="108"/>
      <c r="X977" s="27"/>
      <c r="Y977" s="108"/>
      <c r="Z977" s="27"/>
      <c r="AA977" s="108"/>
      <c r="AB977" s="27"/>
      <c r="AC977" s="108"/>
    </row>
    <row r="978" spans="1:29" s="57" customFormat="1" ht="15.6">
      <c r="A978" s="58" t="s">
        <v>1174</v>
      </c>
      <c r="B978" s="109"/>
      <c r="C978" s="109"/>
      <c r="D978" s="107" t="s">
        <v>1</v>
      </c>
      <c r="E978" s="59">
        <v>1222.1399988408277</v>
      </c>
      <c r="F978" s="6"/>
      <c r="G978" s="108"/>
      <c r="H978" s="6"/>
      <c r="I978" s="108"/>
      <c r="J978" s="6"/>
      <c r="K978" s="108"/>
      <c r="L978" s="6"/>
      <c r="M978" s="108"/>
      <c r="N978" s="6"/>
      <c r="O978" s="108"/>
      <c r="P978" s="6"/>
      <c r="Q978" s="55"/>
      <c r="R978" s="6"/>
      <c r="S978" s="108"/>
      <c r="T978" s="6"/>
      <c r="U978" s="108"/>
      <c r="V978" s="6"/>
      <c r="W978" s="108"/>
      <c r="X978" s="27"/>
      <c r="Y978" s="108"/>
      <c r="Z978" s="27"/>
      <c r="AA978" s="108"/>
      <c r="AB978" s="27"/>
      <c r="AC978" s="108"/>
    </row>
    <row r="979" spans="1:29" s="57" customFormat="1" ht="15.6">
      <c r="A979" s="58" t="s">
        <v>94</v>
      </c>
      <c r="B979" s="109"/>
      <c r="C979" s="109">
        <v>1</v>
      </c>
      <c r="D979" s="107" t="s">
        <v>34</v>
      </c>
      <c r="E979" s="59">
        <v>1800</v>
      </c>
      <c r="F979" s="6"/>
      <c r="G979" s="108"/>
      <c r="H979" s="6"/>
      <c r="I979" s="108"/>
      <c r="J979" s="6"/>
      <c r="K979" s="108"/>
      <c r="L979" s="6"/>
      <c r="M979" s="108"/>
      <c r="N979" s="6"/>
      <c r="O979" s="108"/>
      <c r="P979" s="6"/>
      <c r="Q979" s="55"/>
      <c r="R979" s="6"/>
      <c r="S979" s="108"/>
      <c r="T979" s="6"/>
      <c r="U979" s="108"/>
      <c r="V979" s="6"/>
      <c r="W979" s="108"/>
      <c r="X979" s="27"/>
      <c r="Y979" s="108"/>
      <c r="Z979" s="27"/>
      <c r="AA979" s="108"/>
      <c r="AB979" s="27"/>
      <c r="AC979" s="108"/>
    </row>
    <row r="980" spans="1:29" s="57" customFormat="1" ht="15.6">
      <c r="A980" s="58" t="s">
        <v>1188</v>
      </c>
      <c r="B980" s="109"/>
      <c r="C980" s="109"/>
      <c r="D980" s="107" t="s">
        <v>780</v>
      </c>
      <c r="E980" s="59">
        <v>1204.0265599619715</v>
      </c>
      <c r="F980" s="6"/>
      <c r="G980" s="108"/>
      <c r="H980" s="6"/>
      <c r="I980" s="108"/>
      <c r="J980" s="6"/>
      <c r="K980" s="108"/>
      <c r="L980" s="6"/>
      <c r="M980" s="108"/>
      <c r="N980" s="6"/>
      <c r="O980" s="108"/>
      <c r="P980" s="6"/>
      <c r="Q980" s="55"/>
      <c r="R980" s="6"/>
      <c r="S980" s="108"/>
      <c r="T980" s="6"/>
      <c r="U980" s="108"/>
      <c r="V980" s="6"/>
      <c r="W980" s="108"/>
      <c r="X980" s="27"/>
      <c r="Y980" s="108"/>
      <c r="Z980" s="27"/>
      <c r="AA980" s="108"/>
      <c r="AB980" s="27"/>
      <c r="AC980" s="108"/>
    </row>
    <row r="981" spans="1:29" s="57" customFormat="1" ht="15.6">
      <c r="A981" s="58" t="s">
        <v>1194</v>
      </c>
      <c r="B981" s="109"/>
      <c r="C981" s="109"/>
      <c r="D981" s="107" t="s">
        <v>3</v>
      </c>
      <c r="E981" s="59">
        <v>1246.069895009826</v>
      </c>
      <c r="F981" s="6"/>
      <c r="G981" s="108"/>
      <c r="H981" s="6"/>
      <c r="I981" s="108"/>
      <c r="J981" s="6"/>
      <c r="K981" s="108"/>
      <c r="L981" s="6"/>
      <c r="M981" s="108"/>
      <c r="N981" s="6"/>
      <c r="O981" s="108"/>
      <c r="P981" s="6"/>
      <c r="Q981" s="55"/>
      <c r="R981" s="6"/>
      <c r="S981" s="108"/>
      <c r="T981" s="6"/>
      <c r="U981" s="108"/>
      <c r="V981" s="6"/>
      <c r="W981" s="108"/>
      <c r="X981" s="27"/>
      <c r="Y981" s="108"/>
      <c r="Z981" s="27"/>
      <c r="AA981" s="108"/>
      <c r="AB981" s="27"/>
      <c r="AC981" s="108"/>
    </row>
    <row r="982" spans="1:29" s="57" customFormat="1" ht="15.6">
      <c r="A982" s="58" t="s">
        <v>518</v>
      </c>
      <c r="B982" s="109"/>
      <c r="C982" s="109"/>
      <c r="D982" s="107" t="s">
        <v>3</v>
      </c>
      <c r="E982" s="59">
        <v>1385.724896677413</v>
      </c>
      <c r="F982" s="6"/>
      <c r="G982" s="108"/>
      <c r="H982" s="6"/>
      <c r="I982" s="108"/>
      <c r="J982" s="6"/>
      <c r="K982" s="108"/>
      <c r="L982" s="6"/>
      <c r="M982" s="108"/>
      <c r="N982" s="6"/>
      <c r="O982" s="108"/>
      <c r="P982" s="6"/>
      <c r="Q982" s="55"/>
      <c r="R982" s="6"/>
      <c r="S982" s="108"/>
      <c r="T982" s="6"/>
      <c r="U982" s="108"/>
      <c r="V982" s="6"/>
      <c r="W982" s="108"/>
      <c r="X982" s="27"/>
      <c r="Y982" s="108"/>
      <c r="Z982" s="27"/>
      <c r="AA982" s="108"/>
      <c r="AB982" s="27"/>
      <c r="AC982" s="108"/>
    </row>
    <row r="983" spans="1:29" s="57" customFormat="1" ht="15.6">
      <c r="A983" s="58" t="s">
        <v>336</v>
      </c>
      <c r="B983" s="109"/>
      <c r="C983" s="109">
        <v>3</v>
      </c>
      <c r="D983" s="107" t="s">
        <v>1</v>
      </c>
      <c r="E983" s="59">
        <v>1400</v>
      </c>
      <c r="F983" s="6"/>
      <c r="G983" s="108"/>
      <c r="H983" s="6"/>
      <c r="I983" s="108"/>
      <c r="J983" s="6"/>
      <c r="K983" s="108"/>
      <c r="L983" s="6"/>
      <c r="M983" s="108"/>
      <c r="N983" s="6"/>
      <c r="O983" s="108"/>
      <c r="P983" s="6"/>
      <c r="Q983" s="55"/>
      <c r="R983" s="6"/>
      <c r="S983" s="108"/>
      <c r="T983" s="6"/>
      <c r="U983" s="108"/>
      <c r="V983" s="6"/>
      <c r="W983" s="108"/>
      <c r="X983" s="27"/>
      <c r="Y983" s="108"/>
      <c r="Z983" s="27"/>
      <c r="AA983" s="108"/>
      <c r="AB983" s="27"/>
      <c r="AC983" s="108"/>
    </row>
    <row r="984" spans="1:29" s="57" customFormat="1" ht="15.6">
      <c r="A984" s="58" t="s">
        <v>789</v>
      </c>
      <c r="B984" s="109"/>
      <c r="C984" s="109"/>
      <c r="D984" s="107" t="s">
        <v>1</v>
      </c>
      <c r="E984" s="59">
        <v>1496.0984960720775</v>
      </c>
      <c r="F984" s="6"/>
      <c r="G984" s="108"/>
      <c r="H984" s="6"/>
      <c r="I984" s="108"/>
      <c r="J984" s="6"/>
      <c r="K984" s="108"/>
      <c r="L984" s="6"/>
      <c r="M984" s="108"/>
      <c r="N984" s="6"/>
      <c r="O984" s="108"/>
      <c r="P984" s="6"/>
      <c r="Q984" s="55"/>
      <c r="R984" s="6"/>
      <c r="S984" s="108"/>
      <c r="T984" s="6"/>
      <c r="U984" s="108"/>
      <c r="V984" s="6"/>
      <c r="W984" s="108"/>
      <c r="X984" s="27"/>
      <c r="Y984" s="108"/>
      <c r="Z984" s="27"/>
      <c r="AA984" s="108"/>
      <c r="AB984" s="27"/>
      <c r="AC984" s="108"/>
    </row>
    <row r="985" spans="1:29" s="57" customFormat="1" ht="15.6">
      <c r="A985" s="58" t="s">
        <v>91</v>
      </c>
      <c r="B985" s="109"/>
      <c r="C985" s="109">
        <v>1</v>
      </c>
      <c r="D985" s="107" t="s">
        <v>3</v>
      </c>
      <c r="E985" s="59">
        <v>1800</v>
      </c>
      <c r="F985" s="6"/>
      <c r="G985" s="108"/>
      <c r="H985" s="6"/>
      <c r="I985" s="108"/>
      <c r="J985" s="6"/>
      <c r="K985" s="108"/>
      <c r="L985" s="6"/>
      <c r="M985" s="108"/>
      <c r="N985" s="6"/>
      <c r="O985" s="108"/>
      <c r="P985" s="6"/>
      <c r="Q985" s="55"/>
      <c r="R985" s="6"/>
      <c r="S985" s="108"/>
      <c r="T985" s="6"/>
      <c r="U985" s="108"/>
      <c r="V985" s="6"/>
      <c r="W985" s="108"/>
      <c r="X985" s="27"/>
      <c r="Y985" s="108"/>
      <c r="Z985" s="27"/>
      <c r="AA985" s="108"/>
      <c r="AB985" s="27"/>
      <c r="AC985" s="108"/>
    </row>
    <row r="986" spans="1:29" s="57" customFormat="1" ht="15.6">
      <c r="A986" s="58" t="s">
        <v>340</v>
      </c>
      <c r="B986" s="109"/>
      <c r="C986" s="109">
        <v>1</v>
      </c>
      <c r="D986" s="107" t="s">
        <v>3</v>
      </c>
      <c r="E986" s="59">
        <v>1427.4521767207559</v>
      </c>
      <c r="F986" s="6">
        <v>16</v>
      </c>
      <c r="G986" s="108">
        <f>((($F$2+2)*($F$2+4)*($F$2+2-2*F986))/(2*($F$2+2*F986)*($F$2+4*F986))+(($F$2+1)-F986+1))*$F$1</f>
        <v>35.992613111726683</v>
      </c>
      <c r="H986" s="6">
        <v>107</v>
      </c>
      <c r="I986" s="108">
        <f>((($H$2+2)*($H$2+4)*($H$2+2-2*H986))/(2*($H$2+2*H986)*($H$2+4*H986))+(($H$2+1)-H986+1))*$H$1</f>
        <v>21.812360632209053</v>
      </c>
      <c r="J986" s="6"/>
      <c r="K986" s="108"/>
      <c r="L986" s="6"/>
      <c r="M986" s="108"/>
      <c r="N986" s="6"/>
      <c r="O986" s="108"/>
      <c r="P986" s="6"/>
      <c r="Q986" s="55"/>
      <c r="R986" s="6"/>
      <c r="S986" s="108"/>
      <c r="T986" s="6"/>
      <c r="U986" s="108"/>
      <c r="V986" s="6"/>
      <c r="W986" s="108"/>
      <c r="X986" s="27"/>
      <c r="Y986" s="108"/>
      <c r="Z986" s="27"/>
      <c r="AA986" s="108"/>
      <c r="AB986" s="27"/>
      <c r="AC986" s="108"/>
    </row>
    <row r="987" spans="1:29" s="57" customFormat="1" ht="15.6">
      <c r="A987" s="58" t="s">
        <v>1095</v>
      </c>
      <c r="B987" s="109"/>
      <c r="C987" s="109"/>
      <c r="D987" s="107" t="s">
        <v>780</v>
      </c>
      <c r="E987" s="59">
        <v>1210</v>
      </c>
      <c r="F987" s="6"/>
      <c r="G987" s="108"/>
      <c r="H987" s="6"/>
      <c r="I987" s="108"/>
      <c r="J987" s="6"/>
      <c r="K987" s="108"/>
      <c r="L987" s="6"/>
      <c r="M987" s="108"/>
      <c r="N987" s="6"/>
      <c r="O987" s="108"/>
      <c r="P987" s="6"/>
      <c r="Q987" s="55"/>
      <c r="R987" s="6"/>
      <c r="S987" s="108"/>
      <c r="T987" s="6"/>
      <c r="U987" s="108"/>
      <c r="V987" s="6"/>
      <c r="W987" s="108"/>
      <c r="X987" s="27"/>
      <c r="Y987" s="108"/>
      <c r="Z987" s="27"/>
      <c r="AA987" s="108"/>
      <c r="AB987" s="27"/>
      <c r="AC987" s="108"/>
    </row>
    <row r="988" spans="1:29" s="57" customFormat="1" ht="15.6">
      <c r="A988" s="58" t="s">
        <v>1224</v>
      </c>
      <c r="B988" s="109"/>
      <c r="C988" s="109"/>
      <c r="D988" s="107" t="s">
        <v>3</v>
      </c>
      <c r="E988" s="59">
        <v>1288.1497171934211</v>
      </c>
      <c r="F988" s="6">
        <v>28</v>
      </c>
      <c r="G988" s="108">
        <f>((($F$2+2)*($F$2+4)*($F$2+2-2*F988))/(2*($F$2+2*F988)*($F$2+4*F988))+(($F$2+1)-F988+1))*$F$1</f>
        <v>8.2786541951696204</v>
      </c>
      <c r="H988" s="6">
        <v>147</v>
      </c>
      <c r="I988" s="108">
        <f>((($H$2+2)*($H$2+4)*($H$2+2-2*H988))/(2*($H$2+2*H988)*($H$2+4*H988))+(($H$2+1)-H988+1))*$H$1</f>
        <v>4.466327445695125</v>
      </c>
      <c r="J988" s="6"/>
      <c r="K988" s="108"/>
      <c r="L988" s="6"/>
      <c r="M988" s="108"/>
      <c r="N988" s="6"/>
      <c r="O988" s="108"/>
      <c r="P988" s="6"/>
      <c r="Q988" s="55"/>
      <c r="R988" s="6"/>
      <c r="S988" s="108"/>
      <c r="T988" s="6"/>
      <c r="U988" s="108"/>
      <c r="V988" s="6"/>
      <c r="W988" s="108"/>
      <c r="X988" s="27"/>
      <c r="Y988" s="108"/>
      <c r="Z988" s="27"/>
      <c r="AA988" s="108"/>
      <c r="AB988" s="27"/>
      <c r="AC988" s="108"/>
    </row>
    <row r="989" spans="1:29" s="57" customFormat="1" ht="15.6">
      <c r="A989" s="58" t="s">
        <v>342</v>
      </c>
      <c r="B989" s="109"/>
      <c r="C989" s="109">
        <v>1</v>
      </c>
      <c r="D989" s="107" t="s">
        <v>3</v>
      </c>
      <c r="E989" s="59">
        <v>1800</v>
      </c>
      <c r="F989" s="6"/>
      <c r="G989" s="108"/>
      <c r="H989" s="6"/>
      <c r="I989" s="108"/>
      <c r="J989" s="6"/>
      <c r="K989" s="108"/>
      <c r="L989" s="6"/>
      <c r="M989" s="108"/>
      <c r="N989" s="6"/>
      <c r="O989" s="108"/>
      <c r="P989" s="6"/>
      <c r="Q989" s="55"/>
      <c r="R989" s="6"/>
      <c r="S989" s="108"/>
      <c r="T989" s="6"/>
      <c r="U989" s="108"/>
      <c r="V989" s="6"/>
      <c r="W989" s="108"/>
      <c r="X989" s="27"/>
      <c r="Y989" s="108"/>
      <c r="Z989" s="27"/>
      <c r="AA989" s="108"/>
      <c r="AB989" s="27"/>
      <c r="AC989" s="108"/>
    </row>
    <row r="990" spans="1:29" s="57" customFormat="1" ht="15.6">
      <c r="A990" s="58" t="s">
        <v>885</v>
      </c>
      <c r="B990" s="109"/>
      <c r="C990" s="109"/>
      <c r="D990" s="107" t="s">
        <v>1</v>
      </c>
      <c r="E990" s="59">
        <v>1233</v>
      </c>
      <c r="F990" s="6"/>
      <c r="G990" s="108"/>
      <c r="H990" s="6"/>
      <c r="I990" s="108"/>
      <c r="J990" s="6"/>
      <c r="K990" s="108"/>
      <c r="L990" s="6"/>
      <c r="M990" s="108"/>
      <c r="N990" s="6"/>
      <c r="O990" s="108"/>
      <c r="P990" s="6"/>
      <c r="Q990" s="55"/>
      <c r="R990" s="6"/>
      <c r="S990" s="108"/>
      <c r="T990" s="6"/>
      <c r="U990" s="108"/>
      <c r="V990" s="6"/>
      <c r="W990" s="108"/>
      <c r="X990" s="27"/>
      <c r="Y990" s="108"/>
      <c r="Z990" s="27"/>
      <c r="AA990" s="108"/>
      <c r="AB990" s="27"/>
      <c r="AC990" s="108"/>
    </row>
    <row r="991" spans="1:29" s="57" customFormat="1" ht="15.6">
      <c r="A991" s="58" t="s">
        <v>195</v>
      </c>
      <c r="B991" s="109"/>
      <c r="C991" s="109">
        <v>3</v>
      </c>
      <c r="D991" s="107" t="s">
        <v>1</v>
      </c>
      <c r="E991" s="59">
        <v>1758.9248385588344</v>
      </c>
      <c r="F991" s="6"/>
      <c r="G991" s="108"/>
      <c r="H991" s="6"/>
      <c r="I991" s="108"/>
      <c r="J991" s="6"/>
      <c r="K991" s="108"/>
      <c r="L991" s="6"/>
      <c r="M991" s="108"/>
      <c r="N991" s="6"/>
      <c r="O991" s="108"/>
      <c r="P991" s="6"/>
      <c r="Q991" s="55"/>
      <c r="R991" s="6"/>
      <c r="S991" s="108"/>
      <c r="T991" s="6"/>
      <c r="U991" s="108"/>
      <c r="V991" s="6"/>
      <c r="W991" s="108"/>
      <c r="X991" s="27"/>
      <c r="Y991" s="108"/>
      <c r="Z991" s="27"/>
      <c r="AA991" s="108"/>
      <c r="AB991" s="27"/>
      <c r="AC991" s="108"/>
    </row>
    <row r="992" spans="1:29" s="57" customFormat="1" ht="15.6">
      <c r="A992" s="58" t="s">
        <v>1138</v>
      </c>
      <c r="B992" s="109"/>
      <c r="C992" s="109"/>
      <c r="D992" s="107" t="s">
        <v>1</v>
      </c>
      <c r="E992" s="59">
        <v>1361</v>
      </c>
      <c r="F992" s="6"/>
      <c r="G992" s="108"/>
      <c r="H992" s="6"/>
      <c r="I992" s="108"/>
      <c r="J992" s="6"/>
      <c r="K992" s="108"/>
      <c r="L992" s="6"/>
      <c r="M992" s="108"/>
      <c r="N992" s="6"/>
      <c r="O992" s="108"/>
      <c r="P992" s="6"/>
      <c r="Q992" s="55"/>
      <c r="R992" s="6"/>
      <c r="S992" s="108"/>
      <c r="T992" s="6"/>
      <c r="U992" s="108"/>
      <c r="V992" s="6"/>
      <c r="W992" s="108"/>
      <c r="X992" s="27"/>
      <c r="Y992" s="108"/>
      <c r="Z992" s="27"/>
      <c r="AA992" s="108"/>
      <c r="AB992" s="27"/>
      <c r="AC992" s="108"/>
    </row>
    <row r="993" spans="1:29" s="57" customFormat="1" ht="15.6">
      <c r="A993" s="58" t="s">
        <v>386</v>
      </c>
      <c r="B993" s="109"/>
      <c r="C993" s="109">
        <v>3</v>
      </c>
      <c r="D993" s="107" t="s">
        <v>360</v>
      </c>
      <c r="E993" s="59">
        <v>1400</v>
      </c>
      <c r="F993" s="6"/>
      <c r="G993" s="108"/>
      <c r="H993" s="6"/>
      <c r="I993" s="108"/>
      <c r="J993" s="6"/>
      <c r="K993" s="108"/>
      <c r="L993" s="6"/>
      <c r="M993" s="108"/>
      <c r="N993" s="6"/>
      <c r="O993" s="108"/>
      <c r="P993" s="6"/>
      <c r="Q993" s="55"/>
      <c r="R993" s="6"/>
      <c r="S993" s="108"/>
      <c r="T993" s="6"/>
      <c r="U993" s="108"/>
      <c r="V993" s="6"/>
      <c r="W993" s="108"/>
      <c r="X993" s="27"/>
      <c r="Y993" s="108"/>
      <c r="Z993" s="27"/>
      <c r="AA993" s="108"/>
      <c r="AB993" s="27"/>
      <c r="AC993" s="108"/>
    </row>
    <row r="994" spans="1:29" s="57" customFormat="1" ht="15.6">
      <c r="A994" s="58" t="s">
        <v>868</v>
      </c>
      <c r="B994" s="109"/>
      <c r="C994" s="109"/>
      <c r="D994" s="107" t="s">
        <v>34</v>
      </c>
      <c r="E994" s="59">
        <v>1264.0481436146238</v>
      </c>
      <c r="F994" s="6"/>
      <c r="G994" s="108"/>
      <c r="H994" s="6"/>
      <c r="I994" s="108"/>
      <c r="J994" s="6"/>
      <c r="K994" s="108"/>
      <c r="L994" s="6"/>
      <c r="M994" s="108"/>
      <c r="N994" s="6"/>
      <c r="O994" s="108"/>
      <c r="P994" s="6"/>
      <c r="Q994" s="55"/>
      <c r="R994" s="6"/>
      <c r="S994" s="108"/>
      <c r="T994" s="6"/>
      <c r="U994" s="108"/>
      <c r="V994" s="6"/>
      <c r="W994" s="108"/>
      <c r="X994" s="27"/>
      <c r="Y994" s="108"/>
      <c r="Z994" s="27"/>
      <c r="AA994" s="108"/>
      <c r="AB994" s="27"/>
      <c r="AC994" s="108"/>
    </row>
    <row r="995" spans="1:29" s="57" customFormat="1" ht="15.6">
      <c r="A995" s="58" t="s">
        <v>886</v>
      </c>
      <c r="B995" s="109"/>
      <c r="C995" s="109">
        <v>2</v>
      </c>
      <c r="D995" s="107" t="s">
        <v>1</v>
      </c>
      <c r="E995" s="59">
        <v>1730.4335773911782</v>
      </c>
      <c r="F995" s="6"/>
      <c r="G995" s="108"/>
      <c r="H995" s="6"/>
      <c r="I995" s="108"/>
      <c r="J995" s="6"/>
      <c r="K995" s="108"/>
      <c r="L995" s="6"/>
      <c r="M995" s="108"/>
      <c r="N995" s="6"/>
      <c r="O995" s="108"/>
      <c r="P995" s="6"/>
      <c r="Q995" s="55"/>
      <c r="R995" s="6"/>
      <c r="S995" s="108"/>
      <c r="T995" s="6"/>
      <c r="U995" s="108"/>
      <c r="V995" s="6"/>
      <c r="W995" s="108"/>
      <c r="X995" s="27"/>
      <c r="Y995" s="108"/>
      <c r="Z995" s="27"/>
      <c r="AA995" s="108"/>
      <c r="AB995" s="27"/>
      <c r="AC995" s="108"/>
    </row>
    <row r="996" spans="1:29" s="57" customFormat="1" ht="15.6">
      <c r="A996" s="58" t="s">
        <v>24</v>
      </c>
      <c r="B996" s="109"/>
      <c r="C996" s="109">
        <v>3</v>
      </c>
      <c r="D996" s="107" t="s">
        <v>15</v>
      </c>
      <c r="E996" s="59">
        <v>1400</v>
      </c>
      <c r="F996" s="6"/>
      <c r="G996" s="108"/>
      <c r="H996" s="6"/>
      <c r="I996" s="108"/>
      <c r="J996" s="6"/>
      <c r="K996" s="108"/>
      <c r="L996" s="6"/>
      <c r="M996" s="108"/>
      <c r="N996" s="6"/>
      <c r="O996" s="108"/>
      <c r="P996" s="6"/>
      <c r="Q996" s="55"/>
      <c r="R996" s="6"/>
      <c r="S996" s="108"/>
      <c r="T996" s="6"/>
      <c r="U996" s="108"/>
      <c r="V996" s="6"/>
      <c r="W996" s="108"/>
      <c r="X996" s="27"/>
      <c r="Y996" s="108"/>
      <c r="Z996" s="27"/>
      <c r="AA996" s="108"/>
      <c r="AB996" s="27"/>
      <c r="AC996" s="108"/>
    </row>
    <row r="997" spans="1:29" s="57" customFormat="1" ht="15.6">
      <c r="A997" s="58" t="s">
        <v>129</v>
      </c>
      <c r="B997" s="109"/>
      <c r="C997" s="109" t="s">
        <v>36</v>
      </c>
      <c r="D997" s="107" t="s">
        <v>34</v>
      </c>
      <c r="E997" s="59">
        <v>1714</v>
      </c>
      <c r="F997" s="6"/>
      <c r="G997" s="108"/>
      <c r="H997" s="6"/>
      <c r="I997" s="108"/>
      <c r="J997" s="6"/>
      <c r="K997" s="108"/>
      <c r="L997" s="6"/>
      <c r="M997" s="108"/>
      <c r="N997" s="6"/>
      <c r="O997" s="108"/>
      <c r="P997" s="6"/>
      <c r="Q997" s="55"/>
      <c r="R997" s="6"/>
      <c r="S997" s="108"/>
      <c r="T997" s="6"/>
      <c r="U997" s="108"/>
      <c r="V997" s="6"/>
      <c r="W997" s="108"/>
      <c r="X997" s="27"/>
      <c r="Y997" s="108"/>
      <c r="Z997" s="27"/>
      <c r="AA997" s="108"/>
      <c r="AB997" s="27"/>
      <c r="AC997" s="108"/>
    </row>
    <row r="998" spans="1:29" s="57" customFormat="1" ht="15.6">
      <c r="A998" s="72" t="s">
        <v>986</v>
      </c>
      <c r="B998" s="109" t="s">
        <v>194</v>
      </c>
      <c r="C998" s="109"/>
      <c r="D998" s="107" t="s">
        <v>3</v>
      </c>
      <c r="E998" s="59">
        <v>0</v>
      </c>
      <c r="F998" s="6"/>
      <c r="G998" s="108"/>
      <c r="H998" s="6"/>
      <c r="I998" s="108"/>
      <c r="J998" s="6"/>
      <c r="K998" s="108"/>
      <c r="L998" s="6"/>
      <c r="M998" s="108"/>
      <c r="N998" s="6"/>
      <c r="O998" s="108"/>
      <c r="P998" s="6"/>
      <c r="Q998" s="55"/>
      <c r="R998" s="6"/>
      <c r="S998" s="108"/>
      <c r="T998" s="6"/>
      <c r="U998" s="108"/>
      <c r="V998" s="6"/>
      <c r="W998" s="108"/>
      <c r="X998" s="27"/>
      <c r="Y998" s="108"/>
      <c r="Z998" s="27"/>
      <c r="AA998" s="108"/>
      <c r="AB998" s="27"/>
      <c r="AC998" s="108"/>
    </row>
    <row r="999" spans="1:29" s="57" customFormat="1" ht="15.6">
      <c r="A999" s="58" t="s">
        <v>1280</v>
      </c>
      <c r="B999" s="109"/>
      <c r="C999" s="109"/>
      <c r="D999" s="107"/>
      <c r="E999" s="59">
        <v>1249.722917432324</v>
      </c>
      <c r="F999" s="6"/>
      <c r="G999" s="108"/>
      <c r="H999" s="6">
        <v>115</v>
      </c>
      <c r="I999" s="108">
        <f>((($H$2+2)*($H$2+4)*($H$2+2-2*H999))/(2*($H$2+2*H999)*($H$2+4*H999))+(($H$2+1)-H999+1))*$H$1</f>
        <v>18.263656510746742</v>
      </c>
      <c r="J999" s="6"/>
      <c r="K999" s="108"/>
      <c r="L999" s="6"/>
      <c r="M999" s="108"/>
      <c r="N999" s="6"/>
      <c r="O999" s="108"/>
      <c r="P999" s="6"/>
      <c r="Q999" s="55"/>
      <c r="R999" s="6"/>
      <c r="S999" s="108"/>
      <c r="T999" s="6"/>
      <c r="U999" s="108"/>
      <c r="V999" s="6"/>
      <c r="W999" s="108"/>
      <c r="X999" s="27"/>
      <c r="Y999" s="108"/>
      <c r="Z999" s="27"/>
      <c r="AA999" s="108"/>
      <c r="AB999" s="27"/>
      <c r="AC999" s="108"/>
    </row>
    <row r="1000" spans="1:29" s="57" customFormat="1" ht="15.6">
      <c r="A1000" s="58" t="s">
        <v>1235</v>
      </c>
      <c r="B1000" s="109"/>
      <c r="C1000" s="109"/>
      <c r="D1000" s="107" t="s">
        <v>1</v>
      </c>
      <c r="E1000" s="59">
        <v>1209</v>
      </c>
      <c r="F1000" s="6"/>
      <c r="G1000" s="108"/>
      <c r="H1000" s="6"/>
      <c r="I1000" s="108"/>
      <c r="J1000" s="6"/>
      <c r="K1000" s="108"/>
      <c r="L1000" s="6"/>
      <c r="M1000" s="108"/>
      <c r="N1000" s="6"/>
      <c r="O1000" s="108"/>
      <c r="P1000" s="6"/>
      <c r="Q1000" s="55"/>
      <c r="R1000" s="6"/>
      <c r="S1000" s="108"/>
      <c r="T1000" s="6"/>
      <c r="U1000" s="108"/>
      <c r="V1000" s="6"/>
      <c r="W1000" s="108"/>
      <c r="X1000" s="27"/>
      <c r="Y1000" s="108"/>
      <c r="Z1000" s="27"/>
      <c r="AA1000" s="108"/>
      <c r="AB1000" s="27"/>
      <c r="AC1000" s="108"/>
    </row>
    <row r="1001" spans="1:29" s="57" customFormat="1" ht="15.6">
      <c r="A1001" s="58" t="s">
        <v>887</v>
      </c>
      <c r="B1001" s="109"/>
      <c r="C1001" s="109">
        <v>2</v>
      </c>
      <c r="D1001" s="107" t="s">
        <v>1</v>
      </c>
      <c r="E1001" s="59">
        <v>1679.9897434831764</v>
      </c>
      <c r="F1001" s="6"/>
      <c r="G1001" s="108"/>
      <c r="H1001" s="6"/>
      <c r="I1001" s="108"/>
      <c r="J1001" s="6"/>
      <c r="K1001" s="108"/>
      <c r="L1001" s="6"/>
      <c r="M1001" s="108"/>
      <c r="N1001" s="6"/>
      <c r="O1001" s="108"/>
      <c r="P1001" s="6"/>
      <c r="Q1001" s="55"/>
      <c r="R1001" s="6"/>
      <c r="S1001" s="108"/>
      <c r="T1001" s="6"/>
      <c r="U1001" s="108"/>
      <c r="V1001" s="6"/>
      <c r="W1001" s="108"/>
      <c r="X1001" s="27"/>
      <c r="Y1001" s="108"/>
      <c r="Z1001" s="27"/>
      <c r="AA1001" s="108"/>
      <c r="AB1001" s="27"/>
      <c r="AC1001" s="108"/>
    </row>
    <row r="1002" spans="1:29" s="57" customFormat="1" ht="15.6">
      <c r="A1002" s="58" t="s">
        <v>439</v>
      </c>
      <c r="B1002" s="109"/>
      <c r="C1002" s="109">
        <v>1</v>
      </c>
      <c r="D1002" s="107" t="s">
        <v>1</v>
      </c>
      <c r="E1002" s="59">
        <v>1800</v>
      </c>
      <c r="F1002" s="6"/>
      <c r="G1002" s="108"/>
      <c r="H1002" s="6"/>
      <c r="I1002" s="108"/>
      <c r="J1002" s="6"/>
      <c r="K1002" s="108"/>
      <c r="L1002" s="6"/>
      <c r="M1002" s="108"/>
      <c r="N1002" s="6"/>
      <c r="O1002" s="108"/>
      <c r="P1002" s="6"/>
      <c r="Q1002" s="55"/>
      <c r="R1002" s="6"/>
      <c r="S1002" s="108"/>
      <c r="T1002" s="6"/>
      <c r="U1002" s="108"/>
      <c r="V1002" s="6"/>
      <c r="W1002" s="108"/>
      <c r="X1002" s="27"/>
      <c r="Y1002" s="108"/>
      <c r="Z1002" s="27"/>
      <c r="AA1002" s="108"/>
      <c r="AB1002" s="27"/>
      <c r="AC1002" s="108"/>
    </row>
    <row r="1003" spans="1:29" s="57" customFormat="1" ht="15.6">
      <c r="A1003" s="58" t="s">
        <v>745</v>
      </c>
      <c r="B1003" s="109"/>
      <c r="C1003" s="109"/>
      <c r="D1003" s="107" t="s">
        <v>1</v>
      </c>
      <c r="E1003" s="59">
        <v>1246</v>
      </c>
      <c r="F1003" s="6"/>
      <c r="G1003" s="108"/>
      <c r="H1003" s="6"/>
      <c r="I1003" s="108"/>
      <c r="J1003" s="6"/>
      <c r="K1003" s="108"/>
      <c r="L1003" s="6"/>
      <c r="M1003" s="108"/>
      <c r="N1003" s="6"/>
      <c r="O1003" s="108"/>
      <c r="P1003" s="6"/>
      <c r="Q1003" s="55"/>
      <c r="R1003" s="6"/>
      <c r="S1003" s="108"/>
      <c r="T1003" s="6"/>
      <c r="U1003" s="108"/>
      <c r="V1003" s="6"/>
      <c r="W1003" s="108"/>
      <c r="X1003" s="27"/>
      <c r="Y1003" s="108"/>
      <c r="Z1003" s="27"/>
      <c r="AA1003" s="108"/>
      <c r="AB1003" s="27"/>
      <c r="AC1003" s="108"/>
    </row>
    <row r="1004" spans="1:29" s="57" customFormat="1" ht="15.6">
      <c r="A1004" s="58" t="s">
        <v>1113</v>
      </c>
      <c r="B1004" s="119"/>
      <c r="C1004" s="120"/>
      <c r="D1004" s="118" t="s">
        <v>1</v>
      </c>
      <c r="E1004" s="59">
        <v>1431.4372982429848</v>
      </c>
      <c r="F1004" s="6"/>
      <c r="G1004" s="108"/>
      <c r="H1004" s="6"/>
      <c r="I1004" s="108"/>
      <c r="J1004" s="6"/>
      <c r="K1004" s="108"/>
      <c r="L1004" s="6"/>
      <c r="M1004" s="108"/>
      <c r="N1004" s="6"/>
      <c r="O1004" s="108"/>
      <c r="P1004" s="6"/>
      <c r="Q1004" s="55"/>
      <c r="R1004" s="6"/>
      <c r="S1004" s="108"/>
      <c r="T1004" s="6"/>
      <c r="U1004" s="121"/>
      <c r="V1004" s="6"/>
      <c r="W1004" s="121"/>
      <c r="X1004" s="27"/>
      <c r="Y1004" s="121"/>
      <c r="Z1004" s="27"/>
      <c r="AA1004" s="121"/>
      <c r="AB1004" s="27"/>
      <c r="AC1004" s="121"/>
    </row>
    <row r="1005" spans="1:29" s="57" customFormat="1" ht="15.6">
      <c r="A1005" s="58" t="s">
        <v>368</v>
      </c>
      <c r="B1005" s="109"/>
      <c r="C1005" s="109">
        <v>1</v>
      </c>
      <c r="D1005" s="107" t="s">
        <v>3</v>
      </c>
      <c r="E1005" s="59">
        <v>1800</v>
      </c>
      <c r="F1005" s="6"/>
      <c r="G1005" s="108"/>
      <c r="H1005" s="6"/>
      <c r="I1005" s="108"/>
      <c r="J1005" s="6"/>
      <c r="K1005" s="108"/>
      <c r="L1005" s="6"/>
      <c r="M1005" s="108"/>
      <c r="N1005" s="6"/>
      <c r="O1005" s="108"/>
      <c r="P1005" s="6"/>
      <c r="Q1005" s="55"/>
      <c r="R1005" s="6"/>
      <c r="S1005" s="108"/>
      <c r="T1005" s="6"/>
      <c r="U1005" s="108"/>
      <c r="V1005" s="6"/>
      <c r="W1005" s="108"/>
      <c r="X1005" s="27"/>
      <c r="Y1005" s="108"/>
      <c r="Z1005" s="27"/>
      <c r="AA1005" s="108"/>
      <c r="AB1005" s="27"/>
      <c r="AC1005" s="108"/>
    </row>
    <row r="1006" spans="1:29" s="57" customFormat="1" ht="15.6">
      <c r="A1006" s="58" t="s">
        <v>670</v>
      </c>
      <c r="B1006" s="109"/>
      <c r="C1006" s="109"/>
      <c r="D1006" s="107" t="s">
        <v>1</v>
      </c>
      <c r="E1006" s="59">
        <v>1265.0876110057284</v>
      </c>
      <c r="F1006" s="6"/>
      <c r="G1006" s="108"/>
      <c r="H1006" s="6"/>
      <c r="I1006" s="108"/>
      <c r="J1006" s="6"/>
      <c r="K1006" s="108"/>
      <c r="L1006" s="6"/>
      <c r="M1006" s="108"/>
      <c r="N1006" s="6"/>
      <c r="O1006" s="108"/>
      <c r="P1006" s="6"/>
      <c r="Q1006" s="55"/>
      <c r="R1006" s="6"/>
      <c r="S1006" s="108"/>
      <c r="T1006" s="6"/>
      <c r="U1006" s="108"/>
      <c r="V1006" s="6"/>
      <c r="W1006" s="108"/>
      <c r="X1006" s="27"/>
      <c r="Y1006" s="108"/>
      <c r="Z1006" s="27"/>
      <c r="AA1006" s="108"/>
      <c r="AB1006" s="27"/>
      <c r="AC1006" s="108"/>
    </row>
    <row r="1007" spans="1:29" s="57" customFormat="1" ht="15.6">
      <c r="A1007" s="72" t="s">
        <v>22</v>
      </c>
      <c r="B1007" s="109"/>
      <c r="C1007" s="109" t="s">
        <v>35</v>
      </c>
      <c r="D1007" s="107" t="s">
        <v>3</v>
      </c>
      <c r="E1007" s="59">
        <v>0</v>
      </c>
      <c r="F1007" s="6"/>
      <c r="G1007" s="108"/>
      <c r="H1007" s="6"/>
      <c r="I1007" s="108"/>
      <c r="J1007" s="6"/>
      <c r="K1007" s="108"/>
      <c r="L1007" s="6"/>
      <c r="M1007" s="108"/>
      <c r="N1007" s="6"/>
      <c r="O1007" s="108"/>
      <c r="P1007" s="6"/>
      <c r="Q1007" s="55"/>
      <c r="R1007" s="6"/>
      <c r="S1007" s="108"/>
      <c r="T1007" s="6"/>
      <c r="U1007" s="108"/>
      <c r="V1007" s="6"/>
      <c r="W1007" s="108"/>
      <c r="X1007" s="27"/>
      <c r="Y1007" s="108"/>
      <c r="Z1007" s="27"/>
      <c r="AA1007" s="108"/>
      <c r="AB1007" s="27"/>
      <c r="AC1007" s="108"/>
    </row>
    <row r="1008" spans="1:29" s="57" customFormat="1" ht="15.6">
      <c r="A1008" s="58" t="s">
        <v>959</v>
      </c>
      <c r="B1008" s="109"/>
      <c r="C1008" s="109"/>
      <c r="D1008" s="107" t="s">
        <v>3</v>
      </c>
      <c r="E1008" s="59">
        <v>1297.606868455337</v>
      </c>
      <c r="F1008" s="6"/>
      <c r="G1008" s="108"/>
      <c r="H1008" s="6"/>
      <c r="I1008" s="108"/>
      <c r="J1008" s="6"/>
      <c r="K1008" s="108"/>
      <c r="L1008" s="6"/>
      <c r="M1008" s="108"/>
      <c r="N1008" s="6"/>
      <c r="O1008" s="108"/>
      <c r="P1008" s="6"/>
      <c r="Q1008" s="55"/>
      <c r="R1008" s="6"/>
      <c r="S1008" s="108"/>
      <c r="T1008" s="6"/>
      <c r="U1008" s="108"/>
      <c r="V1008" s="6"/>
      <c r="W1008" s="108"/>
      <c r="X1008" s="27"/>
      <c r="Y1008" s="108"/>
      <c r="Z1008" s="27"/>
      <c r="AA1008" s="108"/>
      <c r="AB1008" s="27"/>
      <c r="AC1008" s="108"/>
    </row>
    <row r="1009" spans="1:29" s="57" customFormat="1" ht="15.6">
      <c r="A1009" s="58" t="s">
        <v>1247</v>
      </c>
      <c r="B1009" s="109"/>
      <c r="C1009" s="109"/>
      <c r="D1009" s="107" t="s">
        <v>1248</v>
      </c>
      <c r="E1009" s="59">
        <v>1142.3920248639224</v>
      </c>
      <c r="F1009" s="6"/>
      <c r="G1009" s="108"/>
      <c r="H1009" s="6"/>
      <c r="I1009" s="108"/>
      <c r="J1009" s="6"/>
      <c r="K1009" s="108"/>
      <c r="L1009" s="6"/>
      <c r="M1009" s="108"/>
      <c r="N1009" s="6"/>
      <c r="O1009" s="108"/>
      <c r="P1009" s="6"/>
      <c r="Q1009" s="55"/>
      <c r="R1009" s="6"/>
      <c r="S1009" s="108"/>
      <c r="T1009" s="6"/>
      <c r="U1009" s="108"/>
      <c r="V1009" s="6"/>
      <c r="W1009" s="108"/>
      <c r="X1009" s="27"/>
      <c r="Y1009" s="108"/>
      <c r="Z1009" s="27"/>
      <c r="AA1009" s="108"/>
      <c r="AB1009" s="27"/>
      <c r="AC1009" s="108"/>
    </row>
    <row r="1010" spans="1:29" s="57" customFormat="1" ht="15.6">
      <c r="A1010" s="58" t="s">
        <v>421</v>
      </c>
      <c r="B1010" s="109"/>
      <c r="C1010" s="109">
        <v>1</v>
      </c>
      <c r="D1010" s="107" t="s">
        <v>3</v>
      </c>
      <c r="E1010" s="59">
        <v>1543</v>
      </c>
      <c r="F1010" s="6"/>
      <c r="G1010" s="108"/>
      <c r="H1010" s="6"/>
      <c r="I1010" s="108"/>
      <c r="J1010" s="6"/>
      <c r="K1010" s="108"/>
      <c r="L1010" s="6"/>
      <c r="M1010" s="108"/>
      <c r="N1010" s="6"/>
      <c r="O1010" s="108"/>
      <c r="P1010" s="6"/>
      <c r="Q1010" s="55"/>
      <c r="R1010" s="6"/>
      <c r="S1010" s="108"/>
      <c r="T1010" s="6"/>
      <c r="U1010" s="108"/>
      <c r="V1010" s="6"/>
      <c r="W1010" s="108"/>
      <c r="X1010" s="27"/>
      <c r="Y1010" s="108"/>
      <c r="Z1010" s="27"/>
      <c r="AA1010" s="108"/>
      <c r="AB1010" s="27"/>
      <c r="AC1010" s="108"/>
    </row>
    <row r="1011" spans="1:29" s="57" customFormat="1" ht="15.6">
      <c r="A1011" s="58" t="s">
        <v>798</v>
      </c>
      <c r="B1011" s="109"/>
      <c r="C1011" s="109"/>
      <c r="D1011" s="107" t="s">
        <v>1</v>
      </c>
      <c r="E1011" s="59">
        <v>1541.5379295889118</v>
      </c>
      <c r="F1011" s="6"/>
      <c r="G1011" s="108"/>
      <c r="H1011" s="6"/>
      <c r="I1011" s="108"/>
      <c r="J1011" s="6"/>
      <c r="K1011" s="108"/>
      <c r="L1011" s="6"/>
      <c r="M1011" s="108"/>
      <c r="N1011" s="6"/>
      <c r="O1011" s="108"/>
      <c r="P1011" s="6"/>
      <c r="Q1011" s="55"/>
      <c r="R1011" s="6"/>
      <c r="S1011" s="108"/>
      <c r="T1011" s="6"/>
      <c r="U1011" s="108"/>
      <c r="V1011" s="6"/>
      <c r="W1011" s="108"/>
      <c r="X1011" s="27"/>
      <c r="Y1011" s="108"/>
      <c r="Z1011" s="27"/>
      <c r="AA1011" s="108"/>
      <c r="AB1011" s="27"/>
      <c r="AC1011" s="108"/>
    </row>
    <row r="1012" spans="1:29" s="57" customFormat="1" ht="15.6">
      <c r="A1012" s="58" t="s">
        <v>1216</v>
      </c>
      <c r="B1012" s="109"/>
      <c r="C1012" s="109"/>
      <c r="D1012" s="107" t="s">
        <v>1</v>
      </c>
      <c r="E1012" s="59">
        <v>1340.3174262207294</v>
      </c>
      <c r="F1012" s="6"/>
      <c r="G1012" s="108"/>
      <c r="H1012" s="6">
        <v>95</v>
      </c>
      <c r="I1012" s="108">
        <f>((($H$2+2)*($H$2+4)*($H$2+2-2*H1012))/(2*($H$2+2*H1012)*($H$2+4*H1012))+(($H$2+1)-H1012+1))*$H$1</f>
        <v>27.252759817121344</v>
      </c>
      <c r="J1012" s="6"/>
      <c r="K1012" s="108"/>
      <c r="L1012" s="6"/>
      <c r="M1012" s="108"/>
      <c r="N1012" s="6"/>
      <c r="O1012" s="108"/>
      <c r="P1012" s="6"/>
      <c r="Q1012" s="55"/>
      <c r="R1012" s="6"/>
      <c r="S1012" s="108"/>
      <c r="T1012" s="6"/>
      <c r="U1012" s="108"/>
      <c r="V1012" s="6"/>
      <c r="W1012" s="108"/>
      <c r="X1012" s="27"/>
      <c r="Y1012" s="108"/>
      <c r="Z1012" s="27"/>
      <c r="AA1012" s="108"/>
      <c r="AB1012" s="27"/>
      <c r="AC1012" s="108"/>
    </row>
    <row r="1013" spans="1:29" s="57" customFormat="1" ht="15.6">
      <c r="A1013" s="58" t="s">
        <v>219</v>
      </c>
      <c r="B1013" s="109"/>
      <c r="C1013" s="109">
        <v>1</v>
      </c>
      <c r="D1013" s="107" t="s">
        <v>34</v>
      </c>
      <c r="E1013" s="59">
        <v>1563.1531343027539</v>
      </c>
      <c r="F1013" s="6"/>
      <c r="G1013" s="108"/>
      <c r="H1013" s="6"/>
      <c r="I1013" s="108"/>
      <c r="J1013" s="6"/>
      <c r="K1013" s="108"/>
      <c r="L1013" s="6"/>
      <c r="M1013" s="108"/>
      <c r="N1013" s="6"/>
      <c r="O1013" s="108"/>
      <c r="P1013" s="6"/>
      <c r="Q1013" s="55"/>
      <c r="R1013" s="6"/>
      <c r="S1013" s="108"/>
      <c r="T1013" s="6"/>
      <c r="U1013" s="108"/>
      <c r="V1013" s="6"/>
      <c r="W1013" s="108"/>
      <c r="X1013" s="27"/>
      <c r="Y1013" s="108"/>
      <c r="Z1013" s="27"/>
      <c r="AA1013" s="108"/>
      <c r="AB1013" s="27"/>
      <c r="AC1013" s="108"/>
    </row>
    <row r="1014" spans="1:29" s="57" customFormat="1" ht="15.6">
      <c r="A1014" s="58" t="s">
        <v>1225</v>
      </c>
      <c r="B1014" s="109"/>
      <c r="C1014" s="109"/>
      <c r="D1014" s="107" t="s">
        <v>1</v>
      </c>
      <c r="E1014" s="59">
        <v>1227</v>
      </c>
      <c r="F1014" s="6"/>
      <c r="G1014" s="108"/>
      <c r="H1014" s="6"/>
      <c r="I1014" s="108"/>
      <c r="J1014" s="6"/>
      <c r="K1014" s="108"/>
      <c r="L1014" s="6"/>
      <c r="M1014" s="108"/>
      <c r="N1014" s="6"/>
      <c r="O1014" s="108"/>
      <c r="P1014" s="6"/>
      <c r="Q1014" s="55"/>
      <c r="R1014" s="6"/>
      <c r="S1014" s="108"/>
      <c r="T1014" s="6"/>
      <c r="U1014" s="108"/>
      <c r="V1014" s="6"/>
      <c r="W1014" s="108"/>
      <c r="X1014" s="27"/>
      <c r="Y1014" s="108"/>
      <c r="Z1014" s="27"/>
      <c r="AA1014" s="108"/>
      <c r="AB1014" s="27"/>
      <c r="AC1014" s="108"/>
    </row>
    <row r="1015" spans="1:29" s="57" customFormat="1" ht="15.6">
      <c r="A1015" s="58" t="s">
        <v>1195</v>
      </c>
      <c r="B1015" s="109"/>
      <c r="C1015" s="109"/>
      <c r="D1015" s="107" t="s">
        <v>3</v>
      </c>
      <c r="E1015" s="59">
        <v>1449.8836093955626</v>
      </c>
      <c r="F1015" s="6"/>
      <c r="G1015" s="108"/>
      <c r="H1015" s="6"/>
      <c r="I1015" s="108"/>
      <c r="J1015" s="6"/>
      <c r="K1015" s="108"/>
      <c r="L1015" s="6"/>
      <c r="M1015" s="108"/>
      <c r="N1015" s="6"/>
      <c r="O1015" s="108"/>
      <c r="P1015" s="6"/>
      <c r="Q1015" s="55"/>
      <c r="R1015" s="6"/>
      <c r="S1015" s="108"/>
      <c r="T1015" s="6"/>
      <c r="U1015" s="108"/>
      <c r="V1015" s="6"/>
      <c r="W1015" s="108"/>
      <c r="X1015" s="27"/>
      <c r="Y1015" s="108"/>
      <c r="Z1015" s="27"/>
      <c r="AA1015" s="108"/>
      <c r="AB1015" s="27"/>
      <c r="AC1015" s="108"/>
    </row>
    <row r="1016" spans="1:29" s="57" customFormat="1" ht="15.6">
      <c r="A1016" s="58" t="s">
        <v>473</v>
      </c>
      <c r="B1016" s="109"/>
      <c r="C1016" s="109"/>
      <c r="D1016" s="107" t="s">
        <v>472</v>
      </c>
      <c r="E1016" s="59">
        <v>1488.122990387629</v>
      </c>
      <c r="F1016" s="6"/>
      <c r="G1016" s="108"/>
      <c r="H1016" s="6"/>
      <c r="I1016" s="108"/>
      <c r="J1016" s="6"/>
      <c r="K1016" s="108"/>
      <c r="L1016" s="6"/>
      <c r="M1016" s="108"/>
      <c r="N1016" s="6"/>
      <c r="O1016" s="108"/>
      <c r="P1016" s="6"/>
      <c r="Q1016" s="55"/>
      <c r="R1016" s="6"/>
      <c r="S1016" s="108"/>
      <c r="T1016" s="6"/>
      <c r="U1016" s="108"/>
      <c r="V1016" s="6"/>
      <c r="W1016" s="108"/>
      <c r="X1016" s="27"/>
      <c r="Y1016" s="108"/>
      <c r="Z1016" s="27"/>
      <c r="AA1016" s="108"/>
      <c r="AB1016" s="27"/>
      <c r="AC1016" s="108"/>
    </row>
    <row r="1017" spans="1:29" s="57" customFormat="1" ht="15.6">
      <c r="A1017" s="58" t="s">
        <v>907</v>
      </c>
      <c r="B1017" s="109"/>
      <c r="C1017" s="109">
        <v>2</v>
      </c>
      <c r="D1017" s="107" t="s">
        <v>1</v>
      </c>
      <c r="E1017" s="59">
        <v>1600</v>
      </c>
      <c r="F1017" s="6"/>
      <c r="G1017" s="108"/>
      <c r="H1017" s="6"/>
      <c r="I1017" s="108"/>
      <c r="J1017" s="6"/>
      <c r="K1017" s="108"/>
      <c r="L1017" s="6"/>
      <c r="M1017" s="108"/>
      <c r="N1017" s="6"/>
      <c r="O1017" s="108"/>
      <c r="P1017" s="6"/>
      <c r="Q1017" s="55"/>
      <c r="R1017" s="6"/>
      <c r="S1017" s="108"/>
      <c r="T1017" s="6"/>
      <c r="U1017" s="108"/>
      <c r="V1017" s="6"/>
      <c r="W1017" s="108"/>
      <c r="X1017" s="27"/>
      <c r="Y1017" s="108"/>
      <c r="Z1017" s="27"/>
      <c r="AA1017" s="108"/>
      <c r="AB1017" s="27"/>
      <c r="AC1017" s="108"/>
    </row>
    <row r="1018" spans="1:29" s="57" customFormat="1" ht="15.6">
      <c r="A1018" s="58" t="s">
        <v>1065</v>
      </c>
      <c r="B1018" s="109"/>
      <c r="C1018" s="109"/>
      <c r="D1018" s="107" t="s">
        <v>1</v>
      </c>
      <c r="E1018" s="59">
        <v>1208</v>
      </c>
      <c r="F1018" s="6"/>
      <c r="G1018" s="108"/>
      <c r="H1018" s="6"/>
      <c r="I1018" s="108"/>
      <c r="J1018" s="6"/>
      <c r="K1018" s="108"/>
      <c r="L1018" s="6"/>
      <c r="M1018" s="108"/>
      <c r="N1018" s="6"/>
      <c r="O1018" s="108"/>
      <c r="P1018" s="6"/>
      <c r="Q1018" s="55"/>
      <c r="R1018" s="6"/>
      <c r="S1018" s="108"/>
      <c r="T1018" s="6"/>
      <c r="U1018" s="108"/>
      <c r="V1018" s="6"/>
      <c r="W1018" s="108"/>
      <c r="X1018" s="27"/>
      <c r="Y1018" s="108"/>
      <c r="Z1018" s="27"/>
      <c r="AA1018" s="108"/>
      <c r="AB1018" s="27"/>
      <c r="AC1018" s="108"/>
    </row>
    <row r="1019" spans="1:29" s="57" customFormat="1" ht="15.6">
      <c r="A1019" s="58" t="s">
        <v>317</v>
      </c>
      <c r="B1019" s="109"/>
      <c r="C1019" s="109">
        <v>3</v>
      </c>
      <c r="D1019" s="107" t="s">
        <v>1</v>
      </c>
      <c r="E1019" s="59">
        <v>1400</v>
      </c>
      <c r="F1019" s="6"/>
      <c r="G1019" s="108"/>
      <c r="H1019" s="6"/>
      <c r="I1019" s="108"/>
      <c r="J1019" s="6"/>
      <c r="K1019" s="108"/>
      <c r="L1019" s="6"/>
      <c r="M1019" s="108"/>
      <c r="N1019" s="6"/>
      <c r="O1019" s="108"/>
      <c r="P1019" s="6"/>
      <c r="Q1019" s="55"/>
      <c r="R1019" s="6"/>
      <c r="S1019" s="108"/>
      <c r="T1019" s="6"/>
      <c r="U1019" s="108"/>
      <c r="V1019" s="6"/>
      <c r="W1019" s="108"/>
      <c r="X1019" s="27"/>
      <c r="Y1019" s="108"/>
      <c r="Z1019" s="27"/>
      <c r="AA1019" s="108"/>
      <c r="AB1019" s="27"/>
      <c r="AC1019" s="108"/>
    </row>
    <row r="1020" spans="1:29" s="57" customFormat="1" ht="15.6">
      <c r="A1020" s="58" t="s">
        <v>334</v>
      </c>
      <c r="B1020" s="109"/>
      <c r="C1020" s="109">
        <v>2</v>
      </c>
      <c r="D1020" s="107" t="s">
        <v>1</v>
      </c>
      <c r="E1020" s="59">
        <v>1600</v>
      </c>
      <c r="F1020" s="6"/>
      <c r="G1020" s="108"/>
      <c r="H1020" s="6"/>
      <c r="I1020" s="108"/>
      <c r="J1020" s="6"/>
      <c r="K1020" s="108"/>
      <c r="L1020" s="6"/>
      <c r="M1020" s="108"/>
      <c r="N1020" s="6"/>
      <c r="O1020" s="108"/>
      <c r="P1020" s="6"/>
      <c r="Q1020" s="55"/>
      <c r="R1020" s="6"/>
      <c r="S1020" s="108"/>
      <c r="T1020" s="6"/>
      <c r="U1020" s="108"/>
      <c r="V1020" s="6"/>
      <c r="W1020" s="108"/>
      <c r="X1020" s="27"/>
      <c r="Y1020" s="108"/>
      <c r="Z1020" s="27"/>
      <c r="AA1020" s="108"/>
      <c r="AB1020" s="27"/>
      <c r="AC1020" s="108"/>
    </row>
    <row r="1021" spans="1:29" s="57" customFormat="1" ht="15.6">
      <c r="A1021" s="58" t="s">
        <v>1096</v>
      </c>
      <c r="B1021" s="109"/>
      <c r="C1021" s="109"/>
      <c r="D1021" s="107" t="s">
        <v>780</v>
      </c>
      <c r="E1021" s="59">
        <v>1192</v>
      </c>
      <c r="F1021" s="6"/>
      <c r="G1021" s="108"/>
      <c r="H1021" s="6"/>
      <c r="I1021" s="108"/>
      <c r="J1021" s="6"/>
      <c r="K1021" s="108"/>
      <c r="L1021" s="6"/>
      <c r="M1021" s="108"/>
      <c r="N1021" s="6"/>
      <c r="O1021" s="108"/>
      <c r="P1021" s="6"/>
      <c r="Q1021" s="55"/>
      <c r="R1021" s="6"/>
      <c r="S1021" s="108"/>
      <c r="T1021" s="6"/>
      <c r="U1021" s="108"/>
      <c r="V1021" s="6"/>
      <c r="W1021" s="108"/>
      <c r="X1021" s="27"/>
      <c r="Y1021" s="108"/>
      <c r="Z1021" s="27"/>
      <c r="AA1021" s="108"/>
      <c r="AB1021" s="27"/>
      <c r="AC1021" s="108"/>
    </row>
    <row r="1022" spans="1:29" s="57" customFormat="1" ht="15.6">
      <c r="A1022" s="58" t="s">
        <v>390</v>
      </c>
      <c r="B1022" s="109"/>
      <c r="C1022" s="109">
        <v>3</v>
      </c>
      <c r="D1022" s="107" t="s">
        <v>1</v>
      </c>
      <c r="E1022" s="59">
        <v>1400</v>
      </c>
      <c r="F1022" s="6"/>
      <c r="G1022" s="108"/>
      <c r="H1022" s="6"/>
      <c r="I1022" s="108"/>
      <c r="J1022" s="6"/>
      <c r="K1022" s="108"/>
      <c r="L1022" s="6"/>
      <c r="M1022" s="108"/>
      <c r="N1022" s="6"/>
      <c r="O1022" s="108"/>
      <c r="P1022" s="6"/>
      <c r="Q1022" s="55"/>
      <c r="R1022" s="6"/>
      <c r="S1022" s="108"/>
      <c r="T1022" s="6"/>
      <c r="U1022" s="108"/>
      <c r="V1022" s="6"/>
      <c r="W1022" s="108"/>
      <c r="X1022" s="27"/>
      <c r="Y1022" s="108"/>
      <c r="Z1022" s="27"/>
      <c r="AA1022" s="108"/>
      <c r="AB1022" s="27"/>
      <c r="AC1022" s="108"/>
    </row>
    <row r="1023" spans="1:29" s="57" customFormat="1" ht="15.6">
      <c r="A1023" s="58" t="s">
        <v>718</v>
      </c>
      <c r="B1023" s="109"/>
      <c r="C1023" s="109"/>
      <c r="D1023" s="107" t="s">
        <v>1</v>
      </c>
      <c r="E1023" s="59">
        <v>1751</v>
      </c>
      <c r="F1023" s="6"/>
      <c r="G1023" s="108"/>
      <c r="H1023" s="6"/>
      <c r="I1023" s="108"/>
      <c r="J1023" s="6"/>
      <c r="K1023" s="108"/>
      <c r="L1023" s="6"/>
      <c r="M1023" s="108"/>
      <c r="N1023" s="6"/>
      <c r="O1023" s="108"/>
      <c r="P1023" s="6"/>
      <c r="Q1023" s="55"/>
      <c r="R1023" s="6"/>
      <c r="S1023" s="108"/>
      <c r="T1023" s="6"/>
      <c r="U1023" s="108"/>
      <c r="V1023" s="6"/>
      <c r="W1023" s="108"/>
      <c r="X1023" s="27"/>
      <c r="Y1023" s="108"/>
      <c r="Z1023" s="27"/>
      <c r="AA1023" s="108"/>
      <c r="AB1023" s="27"/>
      <c r="AC1023" s="108"/>
    </row>
    <row r="1024" spans="1:29" s="57" customFormat="1" ht="15.6">
      <c r="A1024" s="58" t="s">
        <v>1097</v>
      </c>
      <c r="B1024" s="109"/>
      <c r="C1024" s="109"/>
      <c r="D1024" s="107" t="s">
        <v>780</v>
      </c>
      <c r="E1024" s="59">
        <v>1197</v>
      </c>
      <c r="F1024" s="6"/>
      <c r="G1024" s="108"/>
      <c r="H1024" s="6"/>
      <c r="I1024" s="108"/>
      <c r="J1024" s="6"/>
      <c r="K1024" s="108"/>
      <c r="L1024" s="6"/>
      <c r="M1024" s="108"/>
      <c r="N1024" s="6"/>
      <c r="O1024" s="108"/>
      <c r="P1024" s="6"/>
      <c r="Q1024" s="55"/>
      <c r="R1024" s="6"/>
      <c r="S1024" s="108"/>
      <c r="T1024" s="6"/>
      <c r="U1024" s="108"/>
      <c r="V1024" s="6"/>
      <c r="W1024" s="108"/>
      <c r="X1024" s="27"/>
      <c r="Y1024" s="108"/>
      <c r="Z1024" s="27"/>
      <c r="AA1024" s="108"/>
      <c r="AB1024" s="27"/>
      <c r="AC1024" s="108"/>
    </row>
    <row r="1025" spans="1:29" s="57" customFormat="1" ht="15.6">
      <c r="A1025" s="58" t="s">
        <v>1098</v>
      </c>
      <c r="B1025" s="109"/>
      <c r="C1025" s="109"/>
      <c r="D1025" s="107" t="s">
        <v>780</v>
      </c>
      <c r="E1025" s="59">
        <v>1218</v>
      </c>
      <c r="F1025" s="6"/>
      <c r="G1025" s="108"/>
      <c r="H1025" s="6"/>
      <c r="I1025" s="108"/>
      <c r="J1025" s="6"/>
      <c r="K1025" s="108"/>
      <c r="L1025" s="6"/>
      <c r="M1025" s="108"/>
      <c r="N1025" s="6"/>
      <c r="O1025" s="108"/>
      <c r="P1025" s="6"/>
      <c r="Q1025" s="55"/>
      <c r="R1025" s="6"/>
      <c r="S1025" s="108"/>
      <c r="T1025" s="6"/>
      <c r="U1025" s="108"/>
      <c r="V1025" s="6"/>
      <c r="W1025" s="108"/>
      <c r="X1025" s="27"/>
      <c r="Y1025" s="108"/>
      <c r="Z1025" s="27"/>
      <c r="AA1025" s="108"/>
      <c r="AB1025" s="27"/>
      <c r="AC1025" s="108"/>
    </row>
    <row r="1026" spans="1:29" s="57" customFormat="1" ht="15.6">
      <c r="A1026" s="58" t="s">
        <v>1139</v>
      </c>
      <c r="B1026" s="109"/>
      <c r="C1026" s="109"/>
      <c r="D1026" s="107" t="s">
        <v>1</v>
      </c>
      <c r="E1026" s="59">
        <v>1308</v>
      </c>
      <c r="F1026" s="6"/>
      <c r="G1026" s="108"/>
      <c r="H1026" s="6"/>
      <c r="I1026" s="108"/>
      <c r="J1026" s="6"/>
      <c r="K1026" s="108"/>
      <c r="L1026" s="6"/>
      <c r="M1026" s="108"/>
      <c r="N1026" s="6"/>
      <c r="O1026" s="108"/>
      <c r="P1026" s="6"/>
      <c r="Q1026" s="55"/>
      <c r="R1026" s="6"/>
      <c r="S1026" s="108"/>
      <c r="T1026" s="6"/>
      <c r="U1026" s="108"/>
      <c r="V1026" s="6"/>
      <c r="W1026" s="108"/>
      <c r="X1026" s="27"/>
      <c r="Y1026" s="108"/>
      <c r="Z1026" s="27"/>
      <c r="AA1026" s="108"/>
      <c r="AB1026" s="27"/>
      <c r="AC1026" s="108"/>
    </row>
    <row r="1027" spans="1:29" s="57" customFormat="1" ht="15.6">
      <c r="A1027" s="58" t="s">
        <v>1072</v>
      </c>
      <c r="B1027" s="109"/>
      <c r="C1027" s="109"/>
      <c r="D1027" s="107" t="s">
        <v>780</v>
      </c>
      <c r="E1027" s="59">
        <v>1576.2193470836348</v>
      </c>
      <c r="F1027" s="6"/>
      <c r="G1027" s="108"/>
      <c r="H1027" s="6"/>
      <c r="I1027" s="108"/>
      <c r="J1027" s="6"/>
      <c r="K1027" s="108"/>
      <c r="L1027" s="6"/>
      <c r="M1027" s="108"/>
      <c r="N1027" s="6"/>
      <c r="O1027" s="108"/>
      <c r="P1027" s="6"/>
      <c r="Q1027" s="55"/>
      <c r="R1027" s="6"/>
      <c r="S1027" s="108"/>
      <c r="T1027" s="6"/>
      <c r="U1027" s="108"/>
      <c r="V1027" s="6"/>
      <c r="W1027" s="108"/>
      <c r="X1027" s="27"/>
      <c r="Y1027" s="108"/>
      <c r="Z1027" s="27"/>
      <c r="AA1027" s="108"/>
      <c r="AB1027" s="27"/>
      <c r="AC1027" s="108"/>
    </row>
    <row r="1028" spans="1:29" s="57" customFormat="1" ht="15.6">
      <c r="A1028" s="58" t="s">
        <v>426</v>
      </c>
      <c r="B1028" s="109"/>
      <c r="C1028" s="109">
        <v>4</v>
      </c>
      <c r="D1028" s="107" t="s">
        <v>33</v>
      </c>
      <c r="E1028" s="59">
        <v>1200</v>
      </c>
      <c r="F1028" s="6"/>
      <c r="G1028" s="108"/>
      <c r="H1028" s="6"/>
      <c r="I1028" s="108"/>
      <c r="J1028" s="6"/>
      <c r="K1028" s="108"/>
      <c r="L1028" s="6"/>
      <c r="M1028" s="108"/>
      <c r="N1028" s="6"/>
      <c r="O1028" s="108"/>
      <c r="P1028" s="6"/>
      <c r="Q1028" s="55"/>
      <c r="R1028" s="6"/>
      <c r="S1028" s="108"/>
      <c r="T1028" s="6"/>
      <c r="U1028" s="108"/>
      <c r="V1028" s="6"/>
      <c r="W1028" s="108"/>
      <c r="X1028" s="27"/>
      <c r="Y1028" s="108"/>
      <c r="Z1028" s="27"/>
      <c r="AA1028" s="108"/>
      <c r="AB1028" s="27"/>
      <c r="AC1028" s="108"/>
    </row>
    <row r="1029" spans="1:29" s="57" customFormat="1" ht="15.6">
      <c r="A1029" s="58" t="s">
        <v>1140</v>
      </c>
      <c r="B1029" s="109"/>
      <c r="C1029" s="109"/>
      <c r="D1029" s="107" t="s">
        <v>1</v>
      </c>
      <c r="E1029" s="59">
        <v>1521.3713330985811</v>
      </c>
      <c r="F1029" s="6"/>
      <c r="G1029" s="108"/>
      <c r="H1029" s="6"/>
      <c r="I1029" s="108"/>
      <c r="J1029" s="6"/>
      <c r="K1029" s="108"/>
      <c r="L1029" s="6"/>
      <c r="M1029" s="108"/>
      <c r="N1029" s="6"/>
      <c r="O1029" s="108"/>
      <c r="P1029" s="6"/>
      <c r="Q1029" s="55"/>
      <c r="R1029" s="6"/>
      <c r="S1029" s="108"/>
      <c r="T1029" s="6"/>
      <c r="U1029" s="108"/>
      <c r="V1029" s="6"/>
      <c r="W1029" s="108"/>
      <c r="X1029" s="27"/>
      <c r="Y1029" s="108"/>
      <c r="Z1029" s="27"/>
      <c r="AA1029" s="108"/>
      <c r="AB1029" s="27"/>
      <c r="AC1029" s="108"/>
    </row>
    <row r="1030" spans="1:29" s="57" customFormat="1" ht="15.6">
      <c r="A1030" s="58" t="s">
        <v>38</v>
      </c>
      <c r="B1030" s="109"/>
      <c r="C1030" s="109">
        <v>4</v>
      </c>
      <c r="D1030" s="107" t="s">
        <v>1</v>
      </c>
      <c r="E1030" s="59">
        <v>1200</v>
      </c>
      <c r="F1030" s="6"/>
      <c r="G1030" s="108"/>
      <c r="H1030" s="6"/>
      <c r="I1030" s="108"/>
      <c r="J1030" s="6"/>
      <c r="K1030" s="108"/>
      <c r="L1030" s="6"/>
      <c r="M1030" s="108"/>
      <c r="N1030" s="6"/>
      <c r="O1030" s="108"/>
      <c r="P1030" s="6"/>
      <c r="Q1030" s="55"/>
      <c r="R1030" s="6"/>
      <c r="S1030" s="108"/>
      <c r="T1030" s="6"/>
      <c r="U1030" s="108"/>
      <c r="V1030" s="6"/>
      <c r="W1030" s="108"/>
      <c r="X1030" s="27"/>
      <c r="Y1030" s="108"/>
      <c r="Z1030" s="27"/>
      <c r="AA1030" s="108"/>
      <c r="AB1030" s="27"/>
      <c r="AC1030" s="108"/>
    </row>
    <row r="1031" spans="1:29" s="57" customFormat="1" ht="15.6">
      <c r="A1031" s="58" t="s">
        <v>596</v>
      </c>
      <c r="B1031" s="109"/>
      <c r="C1031" s="109"/>
      <c r="D1031" s="107" t="s">
        <v>1</v>
      </c>
      <c r="E1031" s="59">
        <v>1620.8777085337149</v>
      </c>
      <c r="F1031" s="6"/>
      <c r="G1031" s="108"/>
      <c r="H1031" s="6"/>
      <c r="I1031" s="108"/>
      <c r="J1031" s="6"/>
      <c r="K1031" s="108"/>
      <c r="L1031" s="6"/>
      <c r="M1031" s="108"/>
      <c r="N1031" s="6"/>
      <c r="O1031" s="108"/>
      <c r="P1031" s="6"/>
      <c r="Q1031" s="55"/>
      <c r="R1031" s="6"/>
      <c r="S1031" s="108"/>
      <c r="T1031" s="6"/>
      <c r="U1031" s="108"/>
      <c r="V1031" s="6"/>
      <c r="W1031" s="108"/>
      <c r="X1031" s="27"/>
      <c r="Y1031" s="108"/>
      <c r="Z1031" s="27"/>
      <c r="AA1031" s="108"/>
      <c r="AB1031" s="27"/>
      <c r="AC1031" s="108"/>
    </row>
    <row r="1032" spans="1:29" s="57" customFormat="1" ht="15.6">
      <c r="A1032" s="58" t="s">
        <v>530</v>
      </c>
      <c r="B1032" s="109"/>
      <c r="C1032" s="109"/>
      <c r="D1032" s="107" t="s">
        <v>15</v>
      </c>
      <c r="E1032" s="59">
        <v>1158</v>
      </c>
      <c r="F1032" s="6"/>
      <c r="G1032" s="108"/>
      <c r="H1032" s="6"/>
      <c r="I1032" s="108"/>
      <c r="J1032" s="6"/>
      <c r="K1032" s="108"/>
      <c r="L1032" s="6"/>
      <c r="M1032" s="108"/>
      <c r="N1032" s="6"/>
      <c r="O1032" s="108"/>
      <c r="P1032" s="6"/>
      <c r="Q1032" s="55"/>
      <c r="R1032" s="6"/>
      <c r="S1032" s="108"/>
      <c r="T1032" s="6"/>
      <c r="U1032" s="108"/>
      <c r="V1032" s="6"/>
      <c r="W1032" s="108"/>
      <c r="X1032" s="27"/>
      <c r="Y1032" s="108"/>
      <c r="Z1032" s="27"/>
      <c r="AA1032" s="108"/>
      <c r="AB1032" s="27"/>
      <c r="AC1032" s="108"/>
    </row>
    <row r="1033" spans="1:29" s="57" customFormat="1" ht="15.6">
      <c r="A1033" s="58" t="s">
        <v>1158</v>
      </c>
      <c r="B1033" s="109"/>
      <c r="C1033" s="109"/>
      <c r="D1033" s="107" t="s">
        <v>15</v>
      </c>
      <c r="E1033" s="59">
        <v>1165.9155075372935</v>
      </c>
      <c r="F1033" s="6"/>
      <c r="G1033" s="108"/>
      <c r="H1033" s="6"/>
      <c r="I1033" s="108"/>
      <c r="J1033" s="6"/>
      <c r="K1033" s="108"/>
      <c r="L1033" s="6"/>
      <c r="M1033" s="108"/>
      <c r="N1033" s="6"/>
      <c r="O1033" s="108"/>
      <c r="P1033" s="6"/>
      <c r="Q1033" s="55"/>
      <c r="R1033" s="6"/>
      <c r="S1033" s="108"/>
      <c r="T1033" s="6"/>
      <c r="U1033" s="108"/>
      <c r="V1033" s="6"/>
      <c r="W1033" s="108"/>
      <c r="X1033" s="27"/>
      <c r="Y1033" s="108"/>
      <c r="Z1033" s="27"/>
      <c r="AA1033" s="108"/>
      <c r="AB1033" s="27"/>
      <c r="AC1033" s="108"/>
    </row>
    <row r="1034" spans="1:29" s="57" customFormat="1" ht="15.6">
      <c r="A1034" s="58" t="s">
        <v>29</v>
      </c>
      <c r="B1034" s="109"/>
      <c r="C1034" s="109">
        <v>4</v>
      </c>
      <c r="D1034" s="107" t="s">
        <v>15</v>
      </c>
      <c r="E1034" s="59">
        <v>1200</v>
      </c>
      <c r="F1034" s="6"/>
      <c r="G1034" s="108"/>
      <c r="H1034" s="6"/>
      <c r="I1034" s="108"/>
      <c r="J1034" s="6"/>
      <c r="K1034" s="108"/>
      <c r="L1034" s="6"/>
      <c r="M1034" s="108"/>
      <c r="N1034" s="6"/>
      <c r="O1034" s="108"/>
      <c r="P1034" s="6"/>
      <c r="Q1034" s="55"/>
      <c r="R1034" s="6"/>
      <c r="S1034" s="108"/>
      <c r="T1034" s="6"/>
      <c r="U1034" s="108"/>
      <c r="V1034" s="6"/>
      <c r="W1034" s="108"/>
      <c r="X1034" s="27"/>
      <c r="Y1034" s="108"/>
      <c r="Z1034" s="27"/>
      <c r="AA1034" s="108"/>
      <c r="AB1034" s="27"/>
      <c r="AC1034" s="108"/>
    </row>
    <row r="1035" spans="1:29" s="57" customFormat="1" ht="15.6">
      <c r="A1035" s="58" t="s">
        <v>671</v>
      </c>
      <c r="B1035" s="109"/>
      <c r="C1035" s="109"/>
      <c r="D1035" s="107" t="s">
        <v>672</v>
      </c>
      <c r="E1035" s="59">
        <v>1153.7556049783029</v>
      </c>
      <c r="F1035" s="6"/>
      <c r="G1035" s="108"/>
      <c r="H1035" s="6"/>
      <c r="I1035" s="108"/>
      <c r="J1035" s="6"/>
      <c r="K1035" s="108"/>
      <c r="L1035" s="6"/>
      <c r="M1035" s="108"/>
      <c r="N1035" s="6"/>
      <c r="O1035" s="108"/>
      <c r="P1035" s="6"/>
      <c r="Q1035" s="55"/>
      <c r="R1035" s="6"/>
      <c r="S1035" s="108"/>
      <c r="T1035" s="6"/>
      <c r="U1035" s="108"/>
      <c r="V1035" s="6"/>
      <c r="W1035" s="108"/>
      <c r="X1035" s="27"/>
      <c r="Y1035" s="108"/>
      <c r="Z1035" s="27"/>
      <c r="AA1035" s="108"/>
      <c r="AB1035" s="27"/>
      <c r="AC1035" s="108"/>
    </row>
    <row r="1036" spans="1:29" s="57" customFormat="1" ht="15.6">
      <c r="A1036" s="58" t="s">
        <v>477</v>
      </c>
      <c r="B1036" s="109"/>
      <c r="C1036" s="109">
        <v>4</v>
      </c>
      <c r="D1036" s="107" t="s">
        <v>34</v>
      </c>
      <c r="E1036" s="59">
        <v>1480.8760402802322</v>
      </c>
      <c r="F1036" s="6"/>
      <c r="G1036" s="108"/>
      <c r="H1036" s="6"/>
      <c r="I1036" s="108"/>
      <c r="J1036" s="6"/>
      <c r="K1036" s="108"/>
      <c r="L1036" s="6"/>
      <c r="M1036" s="108"/>
      <c r="N1036" s="6"/>
      <c r="O1036" s="108"/>
      <c r="P1036" s="6"/>
      <c r="Q1036" s="55"/>
      <c r="R1036" s="6"/>
      <c r="S1036" s="108"/>
      <c r="T1036" s="6"/>
      <c r="U1036" s="108"/>
      <c r="V1036" s="6"/>
      <c r="W1036" s="108"/>
      <c r="X1036" s="27"/>
      <c r="Y1036" s="108"/>
      <c r="Z1036" s="27"/>
      <c r="AA1036" s="108"/>
      <c r="AB1036" s="27"/>
      <c r="AC1036" s="108"/>
    </row>
    <row r="1037" spans="1:29" s="57" customFormat="1" ht="15.6">
      <c r="A1037" s="58" t="s">
        <v>191</v>
      </c>
      <c r="B1037" s="109"/>
      <c r="C1037" s="109">
        <v>3</v>
      </c>
      <c r="D1037" s="107" t="s">
        <v>26</v>
      </c>
      <c r="E1037" s="59">
        <v>1400</v>
      </c>
      <c r="F1037" s="6"/>
      <c r="G1037" s="108"/>
      <c r="H1037" s="6"/>
      <c r="I1037" s="108"/>
      <c r="J1037" s="6"/>
      <c r="K1037" s="108"/>
      <c r="L1037" s="6"/>
      <c r="M1037" s="108"/>
      <c r="N1037" s="6"/>
      <c r="O1037" s="108"/>
      <c r="P1037" s="6"/>
      <c r="Q1037" s="55"/>
      <c r="R1037" s="6"/>
      <c r="S1037" s="108"/>
      <c r="T1037" s="6"/>
      <c r="U1037" s="108"/>
      <c r="V1037" s="6"/>
      <c r="W1037" s="108"/>
      <c r="X1037" s="27"/>
      <c r="Y1037" s="108"/>
      <c r="Z1037" s="27"/>
      <c r="AA1037" s="108"/>
      <c r="AB1037" s="27"/>
      <c r="AC1037" s="108"/>
    </row>
    <row r="1038" spans="1:29" s="57" customFormat="1" ht="15.6">
      <c r="A1038" s="58" t="s">
        <v>406</v>
      </c>
      <c r="B1038" s="109"/>
      <c r="C1038" s="109">
        <v>3</v>
      </c>
      <c r="D1038" s="107" t="s">
        <v>33</v>
      </c>
      <c r="E1038" s="59">
        <v>1400</v>
      </c>
      <c r="F1038" s="6"/>
      <c r="G1038" s="108"/>
      <c r="H1038" s="6"/>
      <c r="I1038" s="108"/>
      <c r="J1038" s="6"/>
      <c r="K1038" s="108"/>
      <c r="L1038" s="6"/>
      <c r="M1038" s="108"/>
      <c r="N1038" s="6"/>
      <c r="O1038" s="108"/>
      <c r="P1038" s="6"/>
      <c r="Q1038" s="55"/>
      <c r="R1038" s="6"/>
      <c r="S1038" s="108"/>
      <c r="T1038" s="6"/>
      <c r="U1038" s="108"/>
      <c r="V1038" s="6"/>
      <c r="W1038" s="108"/>
      <c r="X1038" s="27"/>
      <c r="Y1038" s="108"/>
      <c r="Z1038" s="27"/>
      <c r="AA1038" s="108"/>
      <c r="AB1038" s="27"/>
      <c r="AC1038" s="108"/>
    </row>
    <row r="1039" spans="1:29" s="57" customFormat="1" ht="15.6">
      <c r="A1039" s="58" t="s">
        <v>85</v>
      </c>
      <c r="B1039" s="109"/>
      <c r="C1039" s="109">
        <v>1</v>
      </c>
      <c r="D1039" s="107" t="s">
        <v>33</v>
      </c>
      <c r="E1039" s="59">
        <v>1671</v>
      </c>
      <c r="F1039" s="6"/>
      <c r="G1039" s="108"/>
      <c r="H1039" s="6"/>
      <c r="I1039" s="108"/>
      <c r="J1039" s="6"/>
      <c r="K1039" s="108"/>
      <c r="L1039" s="6"/>
      <c r="M1039" s="108"/>
      <c r="N1039" s="6"/>
      <c r="O1039" s="108"/>
      <c r="P1039" s="6"/>
      <c r="Q1039" s="55"/>
      <c r="R1039" s="6"/>
      <c r="S1039" s="108"/>
      <c r="T1039" s="6"/>
      <c r="U1039" s="108"/>
      <c r="V1039" s="6"/>
      <c r="W1039" s="108"/>
      <c r="X1039" s="27"/>
      <c r="Y1039" s="108"/>
      <c r="Z1039" s="27"/>
      <c r="AA1039" s="108"/>
      <c r="AB1039" s="27"/>
      <c r="AC1039" s="108"/>
    </row>
    <row r="1040" spans="1:29" s="57" customFormat="1" ht="15.6">
      <c r="A1040" s="58" t="s">
        <v>945</v>
      </c>
      <c r="B1040" s="109"/>
      <c r="C1040" s="109"/>
      <c r="D1040" s="107" t="s">
        <v>1</v>
      </c>
      <c r="E1040" s="59">
        <v>1483.2458153377022</v>
      </c>
      <c r="F1040" s="6"/>
      <c r="G1040" s="108"/>
      <c r="H1040" s="6"/>
      <c r="I1040" s="108"/>
      <c r="J1040" s="6"/>
      <c r="K1040" s="108"/>
      <c r="L1040" s="6"/>
      <c r="M1040" s="108"/>
      <c r="N1040" s="6"/>
      <c r="O1040" s="108"/>
      <c r="P1040" s="6"/>
      <c r="Q1040" s="55"/>
      <c r="R1040" s="6"/>
      <c r="S1040" s="108"/>
      <c r="T1040" s="6"/>
      <c r="U1040" s="108"/>
      <c r="V1040" s="6"/>
      <c r="W1040" s="108"/>
      <c r="X1040" s="27"/>
      <c r="Y1040" s="108"/>
      <c r="Z1040" s="27"/>
      <c r="AA1040" s="108"/>
      <c r="AB1040" s="27"/>
      <c r="AC1040" s="108"/>
    </row>
    <row r="1041" spans="1:29" s="57" customFormat="1" ht="15.6">
      <c r="A1041" s="58" t="s">
        <v>181</v>
      </c>
      <c r="B1041" s="109"/>
      <c r="C1041" s="109">
        <v>3</v>
      </c>
      <c r="D1041" s="107" t="s">
        <v>33</v>
      </c>
      <c r="E1041" s="59">
        <v>1400</v>
      </c>
      <c r="F1041" s="6"/>
      <c r="G1041" s="108"/>
      <c r="H1041" s="6"/>
      <c r="I1041" s="108"/>
      <c r="J1041" s="6"/>
      <c r="K1041" s="108"/>
      <c r="L1041" s="6"/>
      <c r="M1041" s="108"/>
      <c r="N1041" s="6"/>
      <c r="O1041" s="108"/>
      <c r="P1041" s="6"/>
      <c r="Q1041" s="55"/>
      <c r="R1041" s="6"/>
      <c r="S1041" s="108"/>
      <c r="T1041" s="6"/>
      <c r="U1041" s="108"/>
      <c r="V1041" s="6"/>
      <c r="W1041" s="108"/>
      <c r="X1041" s="27"/>
      <c r="Y1041" s="108"/>
      <c r="Z1041" s="27"/>
      <c r="AA1041" s="108"/>
      <c r="AB1041" s="27"/>
      <c r="AC1041" s="108"/>
    </row>
    <row r="1042" spans="1:29" s="57" customFormat="1" ht="15.6">
      <c r="A1042" s="58" t="s">
        <v>379</v>
      </c>
      <c r="B1042" s="109"/>
      <c r="C1042" s="109">
        <v>3</v>
      </c>
      <c r="D1042" s="107" t="s">
        <v>34</v>
      </c>
      <c r="E1042" s="59">
        <v>1400</v>
      </c>
      <c r="F1042" s="6"/>
      <c r="G1042" s="108"/>
      <c r="H1042" s="6"/>
      <c r="I1042" s="108"/>
      <c r="J1042" s="6"/>
      <c r="K1042" s="108"/>
      <c r="L1042" s="6"/>
      <c r="M1042" s="108"/>
      <c r="N1042" s="6"/>
      <c r="O1042" s="108"/>
      <c r="P1042" s="6"/>
      <c r="Q1042" s="55"/>
      <c r="R1042" s="6"/>
      <c r="S1042" s="108"/>
      <c r="T1042" s="6"/>
      <c r="U1042" s="108"/>
      <c r="V1042" s="6"/>
      <c r="W1042" s="108"/>
      <c r="X1042" s="27"/>
      <c r="Y1042" s="108"/>
      <c r="Z1042" s="27"/>
      <c r="AA1042" s="108"/>
      <c r="AB1042" s="27"/>
      <c r="AC1042" s="108"/>
    </row>
    <row r="1043" spans="1:29" s="57" customFormat="1" ht="15.6">
      <c r="A1043" s="58" t="s">
        <v>1053</v>
      </c>
      <c r="B1043" s="109"/>
      <c r="C1043" s="109"/>
      <c r="D1043" s="107" t="s">
        <v>1</v>
      </c>
      <c r="E1043" s="59">
        <v>1533.4075116740134</v>
      </c>
      <c r="F1043" s="6"/>
      <c r="G1043" s="108"/>
      <c r="H1043" s="6">
        <v>66</v>
      </c>
      <c r="I1043" s="108">
        <f>((($H$2+2)*($H$2+4)*($H$2+2-2*H1043))/(2*($H$2+2*H1043)*($H$2+4*H1043))+(($H$2+1)-H1043+1))*$H$1</f>
        <v>41.380495366930418</v>
      </c>
      <c r="J1043" s="6"/>
      <c r="K1043" s="108"/>
      <c r="L1043" s="6"/>
      <c r="M1043" s="108"/>
      <c r="N1043" s="6"/>
      <c r="O1043" s="108"/>
      <c r="P1043" s="6"/>
      <c r="Q1043" s="55"/>
      <c r="R1043" s="6"/>
      <c r="S1043" s="108"/>
      <c r="T1043" s="6"/>
      <c r="U1043" s="108"/>
      <c r="V1043" s="6"/>
      <c r="W1043" s="108"/>
      <c r="X1043" s="27"/>
      <c r="Y1043" s="108"/>
      <c r="Z1043" s="27"/>
      <c r="AA1043" s="108"/>
      <c r="AB1043" s="27"/>
      <c r="AC1043" s="108"/>
    </row>
    <row r="1044" spans="1:29" s="57" customFormat="1" ht="15.6">
      <c r="A1044" s="58" t="s">
        <v>115</v>
      </c>
      <c r="B1044" s="109"/>
      <c r="C1044" s="109" t="s">
        <v>36</v>
      </c>
      <c r="D1044" s="107" t="s">
        <v>1</v>
      </c>
      <c r="E1044" s="59">
        <v>1596.4496577957775</v>
      </c>
      <c r="F1044" s="6"/>
      <c r="G1044" s="108"/>
      <c r="H1044" s="6"/>
      <c r="I1044" s="108"/>
      <c r="J1044" s="6"/>
      <c r="K1044" s="108"/>
      <c r="L1044" s="6"/>
      <c r="M1044" s="108"/>
      <c r="N1044" s="6"/>
      <c r="O1044" s="108"/>
      <c r="P1044" s="6"/>
      <c r="Q1044" s="55"/>
      <c r="R1044" s="6"/>
      <c r="S1044" s="108"/>
      <c r="T1044" s="6"/>
      <c r="U1044" s="108"/>
      <c r="V1044" s="6"/>
      <c r="W1044" s="108"/>
      <c r="X1044" s="27"/>
      <c r="Y1044" s="108"/>
      <c r="Z1044" s="27"/>
      <c r="AA1044" s="108"/>
      <c r="AB1044" s="27"/>
      <c r="AC1044" s="108"/>
    </row>
    <row r="1045" spans="1:29" s="57" customFormat="1" ht="15.6">
      <c r="A1045" s="58" t="s">
        <v>840</v>
      </c>
      <c r="B1045" s="109"/>
      <c r="C1045" s="109"/>
      <c r="D1045" s="107" t="s">
        <v>780</v>
      </c>
      <c r="E1045" s="59">
        <v>1182.0266032772679</v>
      </c>
      <c r="F1045" s="6"/>
      <c r="G1045" s="108"/>
      <c r="H1045" s="6"/>
      <c r="I1045" s="108"/>
      <c r="J1045" s="6"/>
      <c r="K1045" s="108"/>
      <c r="L1045" s="6"/>
      <c r="M1045" s="108"/>
      <c r="N1045" s="6"/>
      <c r="O1045" s="108"/>
      <c r="P1045" s="6"/>
      <c r="Q1045" s="55"/>
      <c r="R1045" s="6"/>
      <c r="S1045" s="108"/>
      <c r="T1045" s="6"/>
      <c r="U1045" s="108"/>
      <c r="V1045" s="6"/>
      <c r="W1045" s="108"/>
      <c r="X1045" s="27"/>
      <c r="Y1045" s="108"/>
      <c r="Z1045" s="27"/>
      <c r="AA1045" s="108"/>
      <c r="AB1045" s="27"/>
      <c r="AC1045" s="108"/>
    </row>
    <row r="1046" spans="1:29" s="57" customFormat="1" ht="15.6">
      <c r="A1046" s="58" t="s">
        <v>500</v>
      </c>
      <c r="B1046" s="109"/>
      <c r="C1046" s="109"/>
      <c r="D1046" s="107" t="s">
        <v>1</v>
      </c>
      <c r="E1046" s="59">
        <v>1393.0640962113355</v>
      </c>
      <c r="F1046" s="6"/>
      <c r="G1046" s="108"/>
      <c r="H1046" s="6">
        <v>99</v>
      </c>
      <c r="I1046" s="108">
        <f>((($H$2+2)*($H$2+4)*($H$2+2-2*H1046))/(2*($H$2+2*H1046)*($H$2+4*H1046))+(($H$2+1)-H1046+1))*$H$1</f>
        <v>25.421134868713597</v>
      </c>
      <c r="J1046" s="6"/>
      <c r="K1046" s="108"/>
      <c r="L1046" s="6"/>
      <c r="M1046" s="108"/>
      <c r="N1046" s="6"/>
      <c r="O1046" s="108"/>
      <c r="P1046" s="6"/>
      <c r="Q1046" s="55"/>
      <c r="R1046" s="6"/>
      <c r="S1046" s="108"/>
      <c r="T1046" s="6"/>
      <c r="U1046" s="108"/>
      <c r="V1046" s="6"/>
      <c r="W1046" s="108"/>
      <c r="X1046" s="27"/>
      <c r="Y1046" s="108"/>
      <c r="Z1046" s="27"/>
      <c r="AA1046" s="108"/>
      <c r="AB1046" s="27"/>
      <c r="AC1046" s="108"/>
    </row>
    <row r="1047" spans="1:29" s="57" customFormat="1" ht="15.6">
      <c r="A1047" s="58" t="s">
        <v>1175</v>
      </c>
      <c r="B1047" s="109"/>
      <c r="C1047" s="109"/>
      <c r="D1047" s="107" t="s">
        <v>1</v>
      </c>
      <c r="E1047" s="59">
        <v>1199.6550879611989</v>
      </c>
      <c r="F1047" s="6"/>
      <c r="G1047" s="108"/>
      <c r="H1047" s="6">
        <v>152</v>
      </c>
      <c r="I1047" s="108">
        <f>((($H$2+2)*($H$2+4)*($H$2+2-2*H1047))/(2*($H$2+2*H1047)*($H$2+4*H1047))+(($H$2+1)-H1047+1))*$H$1</f>
        <v>2.3494810332025446</v>
      </c>
      <c r="J1047" s="6"/>
      <c r="K1047" s="108"/>
      <c r="L1047" s="6"/>
      <c r="M1047" s="108"/>
      <c r="N1047" s="6"/>
      <c r="O1047" s="108"/>
      <c r="P1047" s="6"/>
      <c r="Q1047" s="55"/>
      <c r="R1047" s="6"/>
      <c r="S1047" s="108"/>
      <c r="T1047" s="6"/>
      <c r="U1047" s="108"/>
      <c r="V1047" s="6"/>
      <c r="W1047" s="108"/>
      <c r="X1047" s="27"/>
      <c r="Y1047" s="108"/>
      <c r="Z1047" s="27"/>
      <c r="AA1047" s="108"/>
      <c r="AB1047" s="27"/>
      <c r="AC1047" s="108"/>
    </row>
    <row r="1048" spans="1:29" s="57" customFormat="1" ht="15.6">
      <c r="A1048" s="58" t="s">
        <v>1236</v>
      </c>
      <c r="B1048" s="109"/>
      <c r="C1048" s="109"/>
      <c r="D1048" s="107" t="s">
        <v>1</v>
      </c>
      <c r="E1048" s="59">
        <v>1213</v>
      </c>
      <c r="F1048" s="6"/>
      <c r="G1048" s="108"/>
      <c r="H1048" s="6"/>
      <c r="I1048" s="108"/>
      <c r="J1048" s="6"/>
      <c r="K1048" s="108"/>
      <c r="L1048" s="6"/>
      <c r="M1048" s="108"/>
      <c r="N1048" s="6"/>
      <c r="O1048" s="108"/>
      <c r="P1048" s="6"/>
      <c r="Q1048" s="55"/>
      <c r="R1048" s="6"/>
      <c r="S1048" s="108"/>
      <c r="T1048" s="6"/>
      <c r="U1048" s="108"/>
      <c r="V1048" s="6"/>
      <c r="W1048" s="108"/>
      <c r="X1048" s="27"/>
      <c r="Y1048" s="108"/>
      <c r="Z1048" s="27"/>
      <c r="AA1048" s="108"/>
      <c r="AB1048" s="27"/>
      <c r="AC1048" s="108"/>
    </row>
    <row r="1049" spans="1:29" s="57" customFormat="1" ht="15.6">
      <c r="A1049" s="58" t="s">
        <v>1237</v>
      </c>
      <c r="B1049" s="109"/>
      <c r="C1049" s="109">
        <v>4</v>
      </c>
      <c r="D1049" s="107" t="s">
        <v>15</v>
      </c>
      <c r="E1049" s="59">
        <v>1256</v>
      </c>
      <c r="F1049" s="6"/>
      <c r="G1049" s="108"/>
      <c r="H1049" s="6"/>
      <c r="I1049" s="108"/>
      <c r="J1049" s="6"/>
      <c r="K1049" s="108"/>
      <c r="L1049" s="6"/>
      <c r="M1049" s="108"/>
      <c r="N1049" s="6"/>
      <c r="O1049" s="108"/>
      <c r="P1049" s="6"/>
      <c r="Q1049" s="55"/>
      <c r="R1049" s="6"/>
      <c r="S1049" s="108"/>
      <c r="T1049" s="6"/>
      <c r="U1049" s="108"/>
      <c r="V1049" s="6"/>
      <c r="W1049" s="108"/>
      <c r="X1049" s="27"/>
      <c r="Y1049" s="108"/>
      <c r="Z1049" s="27"/>
      <c r="AA1049" s="108"/>
      <c r="AB1049" s="27"/>
      <c r="AC1049" s="108"/>
    </row>
    <row r="1050" spans="1:29" s="57" customFormat="1" ht="15.6">
      <c r="A1050" s="58" t="s">
        <v>734</v>
      </c>
      <c r="B1050" s="109"/>
      <c r="C1050" s="109">
        <v>2</v>
      </c>
      <c r="D1050" s="107" t="s">
        <v>1</v>
      </c>
      <c r="E1050" s="59">
        <v>1676.0764303704645</v>
      </c>
      <c r="F1050" s="6"/>
      <c r="G1050" s="108"/>
      <c r="H1050" s="6">
        <v>39</v>
      </c>
      <c r="I1050" s="108">
        <f>((($H$2+2)*($H$2+4)*($H$2+2-2*H1050))/(2*($H$2+2*H1050)*($H$2+4*H1050))+(($H$2+1)-H1050+1))*$H$1</f>
        <v>57.355470008141232</v>
      </c>
      <c r="J1050" s="6"/>
      <c r="K1050" s="108"/>
      <c r="L1050" s="6"/>
      <c r="M1050" s="108"/>
      <c r="N1050" s="6"/>
      <c r="O1050" s="108"/>
      <c r="P1050" s="6"/>
      <c r="Q1050" s="55"/>
      <c r="R1050" s="6"/>
      <c r="S1050" s="108"/>
      <c r="T1050" s="6"/>
      <c r="U1050" s="108"/>
      <c r="V1050" s="6"/>
      <c r="W1050" s="108"/>
      <c r="X1050" s="27"/>
      <c r="Y1050" s="108"/>
      <c r="Z1050" s="27"/>
      <c r="AA1050" s="108"/>
      <c r="AB1050" s="27"/>
      <c r="AC1050" s="108"/>
    </row>
    <row r="1051" spans="1:29" s="57" customFormat="1" ht="15.6">
      <c r="A1051" s="58" t="s">
        <v>790</v>
      </c>
      <c r="B1051" s="109"/>
      <c r="C1051" s="109"/>
      <c r="D1051" s="107" t="s">
        <v>1</v>
      </c>
      <c r="E1051" s="59">
        <v>1683.3361174234462</v>
      </c>
      <c r="F1051" s="6"/>
      <c r="G1051" s="108"/>
      <c r="H1051" s="6">
        <v>10</v>
      </c>
      <c r="I1051" s="108">
        <f>((($H$2+2)*($H$2+4)*($H$2+2-2*H1051))/(2*($H$2+2*H1051)*($H$2+4*H1051))+(($H$2+1)-H1051+1))*$H$1</f>
        <v>84.889507012978612</v>
      </c>
      <c r="J1051" s="6"/>
      <c r="K1051" s="108"/>
      <c r="L1051" s="6"/>
      <c r="M1051" s="108"/>
      <c r="N1051" s="6"/>
      <c r="O1051" s="108"/>
      <c r="P1051" s="6"/>
      <c r="Q1051" s="55"/>
      <c r="R1051" s="6"/>
      <c r="S1051" s="108"/>
      <c r="T1051" s="6"/>
      <c r="U1051" s="108"/>
      <c r="V1051" s="6"/>
      <c r="W1051" s="108"/>
      <c r="X1051" s="27"/>
      <c r="Y1051" s="108"/>
      <c r="Z1051" s="27"/>
      <c r="AA1051" s="108"/>
      <c r="AB1051" s="27"/>
      <c r="AC1051" s="108"/>
    </row>
    <row r="1052" spans="1:29" s="57" customFormat="1" ht="15.6">
      <c r="A1052" s="58" t="s">
        <v>1024</v>
      </c>
      <c r="B1052" s="109"/>
      <c r="C1052" s="109"/>
      <c r="D1052" s="107" t="s">
        <v>1</v>
      </c>
      <c r="E1052" s="59">
        <v>1345.9158795019314</v>
      </c>
      <c r="F1052" s="6"/>
      <c r="G1052" s="108"/>
      <c r="H1052" s="6"/>
      <c r="I1052" s="108"/>
      <c r="J1052" s="6"/>
      <c r="K1052" s="108"/>
      <c r="L1052" s="6"/>
      <c r="M1052" s="108"/>
      <c r="N1052" s="6"/>
      <c r="O1052" s="108"/>
      <c r="P1052" s="6"/>
      <c r="Q1052" s="55"/>
      <c r="R1052" s="6"/>
      <c r="S1052" s="108"/>
      <c r="T1052" s="6"/>
      <c r="U1052" s="108"/>
      <c r="V1052" s="6"/>
      <c r="W1052" s="108"/>
      <c r="X1052" s="27"/>
      <c r="Y1052" s="108"/>
      <c r="Z1052" s="27"/>
      <c r="AA1052" s="108"/>
      <c r="AB1052" s="27"/>
      <c r="AC1052" s="108"/>
    </row>
    <row r="1053" spans="1:29" s="57" customFormat="1" ht="15.6">
      <c r="A1053" s="58" t="s">
        <v>766</v>
      </c>
      <c r="B1053" s="109"/>
      <c r="C1053" s="109"/>
      <c r="D1053" s="107" t="s">
        <v>360</v>
      </c>
      <c r="E1053" s="59">
        <v>1400</v>
      </c>
      <c r="F1053" s="6"/>
      <c r="G1053" s="108"/>
      <c r="H1053" s="6"/>
      <c r="I1053" s="108"/>
      <c r="J1053" s="6"/>
      <c r="K1053" s="108"/>
      <c r="L1053" s="6"/>
      <c r="M1053" s="108"/>
      <c r="N1053" s="6"/>
      <c r="O1053" s="108"/>
      <c r="P1053" s="6"/>
      <c r="Q1053" s="55"/>
      <c r="R1053" s="6"/>
      <c r="S1053" s="108"/>
      <c r="T1053" s="6"/>
      <c r="U1053" s="108"/>
      <c r="V1053" s="6"/>
      <c r="W1053" s="108"/>
      <c r="X1053" s="27"/>
      <c r="Y1053" s="108"/>
      <c r="Z1053" s="27"/>
      <c r="AA1053" s="108"/>
      <c r="AB1053" s="27"/>
      <c r="AC1053" s="108"/>
    </row>
    <row r="1054" spans="1:29" s="57" customFormat="1" ht="15.6">
      <c r="A1054" s="58" t="s">
        <v>1141</v>
      </c>
      <c r="B1054" s="109"/>
      <c r="C1054" s="109"/>
      <c r="D1054" s="107" t="s">
        <v>1</v>
      </c>
      <c r="E1054" s="59">
        <v>1260</v>
      </c>
      <c r="F1054" s="6"/>
      <c r="G1054" s="108"/>
      <c r="H1054" s="6"/>
      <c r="I1054" s="108"/>
      <c r="J1054" s="6"/>
      <c r="K1054" s="108"/>
      <c r="L1054" s="6"/>
      <c r="M1054" s="108"/>
      <c r="N1054" s="6"/>
      <c r="O1054" s="108"/>
      <c r="P1054" s="6"/>
      <c r="Q1054" s="55"/>
      <c r="R1054" s="6"/>
      <c r="S1054" s="108"/>
      <c r="T1054" s="6"/>
      <c r="U1054" s="108"/>
      <c r="V1054" s="6"/>
      <c r="W1054" s="108"/>
      <c r="X1054" s="27"/>
      <c r="Y1054" s="108"/>
      <c r="Z1054" s="27"/>
      <c r="AA1054" s="108"/>
      <c r="AB1054" s="27"/>
      <c r="AC1054" s="108"/>
    </row>
    <row r="1055" spans="1:29" s="57" customFormat="1" ht="15.6">
      <c r="A1055" s="58" t="s">
        <v>72</v>
      </c>
      <c r="B1055" s="109"/>
      <c r="C1055" s="109">
        <v>4</v>
      </c>
      <c r="D1055" s="107" t="s">
        <v>15</v>
      </c>
      <c r="E1055" s="59">
        <v>1242.1415059521157</v>
      </c>
      <c r="F1055" s="6"/>
      <c r="G1055" s="108"/>
      <c r="H1055" s="6"/>
      <c r="I1055" s="108"/>
      <c r="J1055" s="6"/>
      <c r="K1055" s="108"/>
      <c r="L1055" s="6"/>
      <c r="M1055" s="108"/>
      <c r="N1055" s="6"/>
      <c r="O1055" s="108"/>
      <c r="P1055" s="6"/>
      <c r="Q1055" s="55"/>
      <c r="R1055" s="6"/>
      <c r="S1055" s="108"/>
      <c r="T1055" s="6"/>
      <c r="U1055" s="108"/>
      <c r="V1055" s="6"/>
      <c r="W1055" s="108"/>
      <c r="X1055" s="27"/>
      <c r="Y1055" s="108"/>
      <c r="Z1055" s="27"/>
      <c r="AA1055" s="108"/>
      <c r="AB1055" s="27"/>
      <c r="AC1055" s="108"/>
    </row>
    <row r="1056" spans="1:29" s="57" customFormat="1" ht="15.6">
      <c r="A1056" s="58" t="s">
        <v>860</v>
      </c>
      <c r="B1056" s="109"/>
      <c r="C1056" s="109"/>
      <c r="D1056" s="107" t="s">
        <v>26</v>
      </c>
      <c r="E1056" s="59">
        <v>1216.3643138171199</v>
      </c>
      <c r="F1056" s="6"/>
      <c r="G1056" s="108"/>
      <c r="H1056" s="6"/>
      <c r="I1056" s="108"/>
      <c r="J1056" s="6"/>
      <c r="K1056" s="108"/>
      <c r="L1056" s="6"/>
      <c r="M1056" s="108"/>
      <c r="N1056" s="6"/>
      <c r="O1056" s="108"/>
      <c r="P1056" s="6"/>
      <c r="Q1056" s="55"/>
      <c r="R1056" s="6"/>
      <c r="S1056" s="108"/>
      <c r="T1056" s="6"/>
      <c r="U1056" s="108"/>
      <c r="V1056" s="6"/>
      <c r="W1056" s="108"/>
      <c r="X1056" s="27"/>
      <c r="Y1056" s="108"/>
      <c r="Z1056" s="27"/>
      <c r="AA1056" s="108"/>
      <c r="AB1056" s="27"/>
      <c r="AC1056" s="108"/>
    </row>
    <row r="1057" spans="1:29" s="57" customFormat="1" ht="15.6">
      <c r="A1057" s="58" t="s">
        <v>478</v>
      </c>
      <c r="B1057" s="109"/>
      <c r="C1057" s="109" t="s">
        <v>36</v>
      </c>
      <c r="D1057" s="107" t="s">
        <v>34</v>
      </c>
      <c r="E1057" s="59">
        <v>1840</v>
      </c>
      <c r="F1057" s="6"/>
      <c r="G1057" s="108"/>
      <c r="H1057" s="6"/>
      <c r="I1057" s="108"/>
      <c r="J1057" s="6"/>
      <c r="K1057" s="108"/>
      <c r="L1057" s="6"/>
      <c r="M1057" s="108"/>
      <c r="N1057" s="6"/>
      <c r="O1057" s="108"/>
      <c r="P1057" s="6"/>
      <c r="Q1057" s="55"/>
      <c r="R1057" s="6"/>
      <c r="S1057" s="108"/>
      <c r="T1057" s="6"/>
      <c r="U1057" s="108"/>
      <c r="V1057" s="6"/>
      <c r="W1057" s="108"/>
      <c r="X1057" s="27"/>
      <c r="Y1057" s="108"/>
      <c r="Z1057" s="27"/>
      <c r="AA1057" s="108"/>
      <c r="AB1057" s="27"/>
      <c r="AC1057" s="108"/>
    </row>
    <row r="1058" spans="1:29" s="57" customFormat="1" ht="15.6">
      <c r="A1058" s="58" t="s">
        <v>908</v>
      </c>
      <c r="B1058" s="109"/>
      <c r="C1058" s="109"/>
      <c r="D1058" s="107" t="s">
        <v>1</v>
      </c>
      <c r="E1058" s="59">
        <v>1900</v>
      </c>
      <c r="F1058" s="6"/>
      <c r="G1058" s="108"/>
      <c r="H1058" s="6"/>
      <c r="I1058" s="108"/>
      <c r="J1058" s="6"/>
      <c r="K1058" s="108"/>
      <c r="L1058" s="6"/>
      <c r="M1058" s="108"/>
      <c r="N1058" s="6"/>
      <c r="O1058" s="108"/>
      <c r="P1058" s="6"/>
      <c r="Q1058" s="55"/>
      <c r="R1058" s="6"/>
      <c r="S1058" s="108"/>
      <c r="T1058" s="6"/>
      <c r="U1058" s="108"/>
      <c r="V1058" s="6"/>
      <c r="W1058" s="108"/>
      <c r="X1058" s="27"/>
      <c r="Y1058" s="108"/>
      <c r="Z1058" s="27"/>
      <c r="AA1058" s="108"/>
      <c r="AB1058" s="27"/>
      <c r="AC1058" s="108"/>
    </row>
    <row r="1059" spans="1:29" s="57" customFormat="1" ht="15.6">
      <c r="A1059" s="58" t="s">
        <v>10</v>
      </c>
      <c r="B1059" s="109"/>
      <c r="C1059" s="109">
        <v>2</v>
      </c>
      <c r="D1059" s="107" t="s">
        <v>780</v>
      </c>
      <c r="E1059" s="59">
        <v>1548</v>
      </c>
      <c r="F1059" s="6"/>
      <c r="G1059" s="108"/>
      <c r="H1059" s="6"/>
      <c r="I1059" s="108"/>
      <c r="J1059" s="6"/>
      <c r="K1059" s="108"/>
      <c r="L1059" s="6"/>
      <c r="M1059" s="108"/>
      <c r="N1059" s="6"/>
      <c r="O1059" s="108"/>
      <c r="P1059" s="6"/>
      <c r="Q1059" s="55"/>
      <c r="R1059" s="6"/>
      <c r="S1059" s="108"/>
      <c r="T1059" s="6"/>
      <c r="U1059" s="108"/>
      <c r="V1059" s="6"/>
      <c r="W1059" s="108"/>
      <c r="X1059" s="27"/>
      <c r="Y1059" s="108"/>
      <c r="Z1059" s="27"/>
      <c r="AA1059" s="108"/>
      <c r="AB1059" s="27"/>
      <c r="AC1059" s="108"/>
    </row>
    <row r="1060" spans="1:29" s="57" customFormat="1" ht="15.6">
      <c r="A1060" s="58" t="s">
        <v>474</v>
      </c>
      <c r="B1060" s="109"/>
      <c r="C1060" s="109"/>
      <c r="D1060" s="107" t="s">
        <v>360</v>
      </c>
      <c r="E1060" s="59">
        <v>1482</v>
      </c>
      <c r="F1060" s="6"/>
      <c r="G1060" s="108"/>
      <c r="H1060" s="6"/>
      <c r="I1060" s="108"/>
      <c r="J1060" s="6"/>
      <c r="K1060" s="108"/>
      <c r="L1060" s="6"/>
      <c r="M1060" s="108"/>
      <c r="N1060" s="6"/>
      <c r="O1060" s="108"/>
      <c r="P1060" s="6"/>
      <c r="Q1060" s="55"/>
      <c r="R1060" s="6"/>
      <c r="S1060" s="108"/>
      <c r="T1060" s="6"/>
      <c r="U1060" s="108"/>
      <c r="V1060" s="6"/>
      <c r="W1060" s="108"/>
      <c r="X1060" s="27"/>
      <c r="Y1060" s="108"/>
      <c r="Z1060" s="27"/>
      <c r="AA1060" s="108"/>
      <c r="AB1060" s="27"/>
      <c r="AC1060" s="108"/>
    </row>
    <row r="1061" spans="1:29" s="57" customFormat="1" ht="15.6">
      <c r="A1061" s="58" t="s">
        <v>220</v>
      </c>
      <c r="B1061" s="109"/>
      <c r="C1061" s="109">
        <v>3</v>
      </c>
      <c r="D1061" s="107" t="s">
        <v>34</v>
      </c>
      <c r="E1061" s="59">
        <v>1400</v>
      </c>
      <c r="F1061" s="6"/>
      <c r="G1061" s="108"/>
      <c r="H1061" s="6"/>
      <c r="I1061" s="108"/>
      <c r="J1061" s="6"/>
      <c r="K1061" s="108"/>
      <c r="L1061" s="6"/>
      <c r="M1061" s="108"/>
      <c r="N1061" s="6"/>
      <c r="O1061" s="108"/>
      <c r="P1061" s="6"/>
      <c r="Q1061" s="55"/>
      <c r="R1061" s="6"/>
      <c r="S1061" s="108"/>
      <c r="T1061" s="6"/>
      <c r="U1061" s="108"/>
      <c r="V1061" s="6"/>
      <c r="W1061" s="108"/>
      <c r="X1061" s="27"/>
      <c r="Y1061" s="108"/>
      <c r="Z1061" s="27"/>
      <c r="AA1061" s="108"/>
      <c r="AB1061" s="27"/>
      <c r="AC1061" s="108"/>
    </row>
    <row r="1062" spans="1:29" s="57" customFormat="1" ht="15.6">
      <c r="A1062" s="58" t="s">
        <v>335</v>
      </c>
      <c r="B1062" s="109"/>
      <c r="C1062" s="109">
        <v>1</v>
      </c>
      <c r="D1062" s="107" t="s">
        <v>1</v>
      </c>
      <c r="E1062" s="59">
        <v>1757.0428241747568</v>
      </c>
      <c r="F1062" s="6"/>
      <c r="G1062" s="108"/>
      <c r="H1062" s="6"/>
      <c r="I1062" s="108"/>
      <c r="J1062" s="6"/>
      <c r="K1062" s="108"/>
      <c r="L1062" s="6"/>
      <c r="M1062" s="108"/>
      <c r="N1062" s="6"/>
      <c r="O1062" s="108"/>
      <c r="P1062" s="6"/>
      <c r="Q1062" s="55"/>
      <c r="R1062" s="6"/>
      <c r="S1062" s="108"/>
      <c r="T1062" s="6"/>
      <c r="U1062" s="108"/>
      <c r="V1062" s="6"/>
      <c r="W1062" s="108"/>
      <c r="X1062" s="27"/>
      <c r="Y1062" s="108"/>
      <c r="Z1062" s="27"/>
      <c r="AA1062" s="108"/>
      <c r="AB1062" s="27"/>
      <c r="AC1062" s="108"/>
    </row>
    <row r="1063" spans="1:29" s="57" customFormat="1" ht="15.6">
      <c r="A1063" s="58" t="s">
        <v>779</v>
      </c>
      <c r="B1063" s="109"/>
      <c r="C1063" s="109"/>
      <c r="D1063" s="107" t="s">
        <v>780</v>
      </c>
      <c r="E1063" s="59">
        <v>1463.2697382469005</v>
      </c>
      <c r="F1063" s="6"/>
      <c r="G1063" s="108"/>
      <c r="H1063" s="6"/>
      <c r="I1063" s="108"/>
      <c r="J1063" s="6"/>
      <c r="K1063" s="108"/>
      <c r="L1063" s="6"/>
      <c r="M1063" s="108"/>
      <c r="N1063" s="6"/>
      <c r="O1063" s="108"/>
      <c r="P1063" s="6"/>
      <c r="Q1063" s="55"/>
      <c r="R1063" s="6"/>
      <c r="S1063" s="108"/>
      <c r="T1063" s="6"/>
      <c r="U1063" s="108"/>
      <c r="V1063" s="6"/>
      <c r="W1063" s="108"/>
      <c r="X1063" s="27"/>
      <c r="Y1063" s="108"/>
      <c r="Z1063" s="27"/>
      <c r="AA1063" s="108"/>
      <c r="AB1063" s="27"/>
      <c r="AC1063" s="108"/>
    </row>
    <row r="1064" spans="1:29" s="57" customFormat="1" ht="15.6">
      <c r="A1064" s="58" t="s">
        <v>407</v>
      </c>
      <c r="B1064" s="109"/>
      <c r="C1064" s="109">
        <v>3</v>
      </c>
      <c r="D1064" s="107" t="s">
        <v>34</v>
      </c>
      <c r="E1064" s="59">
        <v>1473.512978019681</v>
      </c>
      <c r="F1064" s="6"/>
      <c r="G1064" s="108"/>
      <c r="H1064" s="6"/>
      <c r="I1064" s="108"/>
      <c r="J1064" s="6"/>
      <c r="K1064" s="108"/>
      <c r="L1064" s="6"/>
      <c r="M1064" s="108"/>
      <c r="N1064" s="6"/>
      <c r="O1064" s="108"/>
      <c r="P1064" s="6"/>
      <c r="Q1064" s="55"/>
      <c r="R1064" s="6"/>
      <c r="S1064" s="108"/>
      <c r="T1064" s="6"/>
      <c r="U1064" s="108"/>
      <c r="V1064" s="6"/>
      <c r="W1064" s="108"/>
      <c r="X1064" s="27"/>
      <c r="Y1064" s="108"/>
      <c r="Z1064" s="27"/>
      <c r="AA1064" s="108"/>
      <c r="AB1064" s="27"/>
      <c r="AC1064" s="108"/>
    </row>
    <row r="1065" spans="1:29" s="57" customFormat="1" ht="15.6">
      <c r="A1065" s="58" t="s">
        <v>1052</v>
      </c>
      <c r="B1065" s="109"/>
      <c r="C1065" s="109"/>
      <c r="D1065" s="107" t="s">
        <v>1</v>
      </c>
      <c r="E1065" s="59">
        <v>1589</v>
      </c>
      <c r="F1065" s="6"/>
      <c r="G1065" s="108"/>
      <c r="H1065" s="6"/>
      <c r="I1065" s="108"/>
      <c r="J1065" s="6"/>
      <c r="K1065" s="108"/>
      <c r="L1065" s="6"/>
      <c r="M1065" s="108"/>
      <c r="N1065" s="6"/>
      <c r="O1065" s="108"/>
      <c r="P1065" s="6"/>
      <c r="Q1065" s="55"/>
      <c r="R1065" s="6"/>
      <c r="S1065" s="108"/>
      <c r="T1065" s="6"/>
      <c r="U1065" s="108"/>
      <c r="V1065" s="6"/>
      <c r="W1065" s="108"/>
      <c r="X1065" s="27"/>
      <c r="Y1065" s="108"/>
      <c r="Z1065" s="27"/>
      <c r="AA1065" s="108"/>
      <c r="AB1065" s="27"/>
      <c r="AC1065" s="108"/>
    </row>
    <row r="1066" spans="1:29" s="57" customFormat="1" ht="15.6">
      <c r="A1066" s="58" t="s">
        <v>84</v>
      </c>
      <c r="B1066" s="109"/>
      <c r="C1066" s="109" t="s">
        <v>36</v>
      </c>
      <c r="D1066" s="107" t="s">
        <v>1</v>
      </c>
      <c r="E1066" s="59">
        <v>1900</v>
      </c>
      <c r="F1066" s="6"/>
      <c r="G1066" s="108"/>
      <c r="H1066" s="6"/>
      <c r="I1066" s="108"/>
      <c r="J1066" s="6"/>
      <c r="K1066" s="108"/>
      <c r="L1066" s="6"/>
      <c r="M1066" s="108"/>
      <c r="N1066" s="6"/>
      <c r="O1066" s="108"/>
      <c r="P1066" s="6"/>
      <c r="Q1066" s="55"/>
      <c r="R1066" s="6"/>
      <c r="S1066" s="108"/>
      <c r="T1066" s="6"/>
      <c r="U1066" s="108"/>
      <c r="V1066" s="6"/>
      <c r="W1066" s="108"/>
      <c r="X1066" s="27"/>
      <c r="Y1066" s="108"/>
      <c r="Z1066" s="27"/>
      <c r="AA1066" s="108"/>
      <c r="AB1066" s="27"/>
      <c r="AC1066" s="108"/>
    </row>
    <row r="1067" spans="1:29" s="57" customFormat="1" ht="15.6">
      <c r="A1067" s="58" t="s">
        <v>1042</v>
      </c>
      <c r="B1067" s="109"/>
      <c r="C1067" s="109"/>
      <c r="D1067" s="107" t="s">
        <v>1</v>
      </c>
      <c r="E1067" s="59">
        <v>1459.755684839366</v>
      </c>
      <c r="F1067" s="6"/>
      <c r="G1067" s="108"/>
      <c r="H1067" s="6">
        <v>77</v>
      </c>
      <c r="I1067" s="108">
        <f>((($H$2+2)*($H$2+4)*($H$2+2-2*H1067))/(2*($H$2+2*H1067)*($H$2+4*H1067))+(($H$2+1)-H1067+1))*$H$1</f>
        <v>35.801740299135503</v>
      </c>
      <c r="J1067" s="6"/>
      <c r="K1067" s="108"/>
      <c r="L1067" s="6"/>
      <c r="M1067" s="108"/>
      <c r="N1067" s="6"/>
      <c r="O1067" s="108"/>
      <c r="P1067" s="6"/>
      <c r="Q1067" s="55"/>
      <c r="R1067" s="6"/>
      <c r="S1067" s="108"/>
      <c r="T1067" s="6"/>
      <c r="U1067" s="108"/>
      <c r="V1067" s="6"/>
      <c r="W1067" s="108"/>
      <c r="X1067" s="27"/>
      <c r="Y1067" s="108"/>
      <c r="Z1067" s="27"/>
      <c r="AA1067" s="108"/>
      <c r="AB1067" s="27"/>
      <c r="AC1067" s="108"/>
    </row>
    <row r="1068" spans="1:29" s="57" customFormat="1" ht="15.6">
      <c r="A1068" s="58" t="s">
        <v>1281</v>
      </c>
      <c r="B1068" s="109"/>
      <c r="C1068" s="109"/>
      <c r="D1068" s="107"/>
      <c r="E1068" s="59">
        <v>1227.1443238625507</v>
      </c>
      <c r="F1068" s="6"/>
      <c r="G1068" s="108"/>
      <c r="H1068" s="6">
        <v>140</v>
      </c>
      <c r="I1068" s="108">
        <f>((($H$2+2)*($H$2+4)*($H$2+2-2*H1068))/(2*($H$2+2*H1068)*($H$2+4*H1068))+(($H$2+1)-H1068+1))*$H$1</f>
        <v>7.4440115637601538</v>
      </c>
      <c r="J1068" s="6"/>
      <c r="K1068" s="108"/>
      <c r="L1068" s="6"/>
      <c r="M1068" s="108"/>
      <c r="N1068" s="6"/>
      <c r="O1068" s="108"/>
      <c r="P1068" s="6"/>
      <c r="Q1068" s="55"/>
      <c r="R1068" s="6"/>
      <c r="S1068" s="108"/>
      <c r="T1068" s="6"/>
      <c r="U1068" s="108"/>
      <c r="V1068" s="6"/>
      <c r="W1068" s="108"/>
      <c r="X1068" s="27"/>
      <c r="Y1068" s="108"/>
      <c r="Z1068" s="27"/>
      <c r="AA1068" s="108"/>
      <c r="AB1068" s="27"/>
      <c r="AC1068" s="108"/>
    </row>
    <row r="1069" spans="1:29" s="57" customFormat="1" ht="15.6">
      <c r="A1069" s="58" t="s">
        <v>544</v>
      </c>
      <c r="B1069" s="109" t="s">
        <v>194</v>
      </c>
      <c r="C1069" s="109"/>
      <c r="D1069" s="107" t="s">
        <v>1</v>
      </c>
      <c r="E1069" s="59">
        <v>1780.2941223722148</v>
      </c>
      <c r="F1069" s="6"/>
      <c r="G1069" s="108"/>
      <c r="H1069" s="6">
        <v>4</v>
      </c>
      <c r="I1069" s="108">
        <f>((($H$2+2)*($H$2+4)*($H$2+2-2*H1069))/(2*($H$2+2*H1069)*($H$2+4*H1069))+(($H$2+1)-H1069+1))*$H$1</f>
        <v>94.301370882776538</v>
      </c>
      <c r="J1069" s="6"/>
      <c r="K1069" s="108"/>
      <c r="L1069" s="6"/>
      <c r="M1069" s="108"/>
      <c r="N1069" s="6"/>
      <c r="O1069" s="108"/>
      <c r="P1069" s="6"/>
      <c r="Q1069" s="55"/>
      <c r="R1069" s="6"/>
      <c r="S1069" s="108"/>
      <c r="T1069" s="6"/>
      <c r="U1069" s="108"/>
      <c r="V1069" s="6"/>
      <c r="W1069" s="108"/>
      <c r="X1069" s="27"/>
      <c r="Y1069" s="108"/>
      <c r="Z1069" s="27"/>
      <c r="AA1069" s="108"/>
      <c r="AB1069" s="27"/>
      <c r="AC1069" s="108"/>
    </row>
    <row r="1070" spans="1:29" s="57" customFormat="1" ht="15.6">
      <c r="A1070" s="58" t="s">
        <v>1142</v>
      </c>
      <c r="B1070" s="109"/>
      <c r="C1070" s="109"/>
      <c r="D1070" s="107" t="s">
        <v>1</v>
      </c>
      <c r="E1070" s="59">
        <v>1246</v>
      </c>
      <c r="F1070" s="6"/>
      <c r="G1070" s="108"/>
      <c r="H1070" s="6"/>
      <c r="I1070" s="108"/>
      <c r="J1070" s="6"/>
      <c r="K1070" s="108"/>
      <c r="L1070" s="6"/>
      <c r="M1070" s="108"/>
      <c r="N1070" s="6"/>
      <c r="O1070" s="108"/>
      <c r="P1070" s="6"/>
      <c r="Q1070" s="55"/>
      <c r="R1070" s="6"/>
      <c r="S1070" s="108"/>
      <c r="T1070" s="6"/>
      <c r="U1070" s="108"/>
      <c r="V1070" s="6"/>
      <c r="W1070" s="108"/>
      <c r="X1070" s="27"/>
      <c r="Y1070" s="108"/>
      <c r="Z1070" s="27"/>
      <c r="AA1070" s="108"/>
      <c r="AB1070" s="27"/>
      <c r="AC1070" s="108"/>
    </row>
    <row r="1071" spans="1:29" s="57" customFormat="1" ht="15.6">
      <c r="A1071" s="58" t="s">
        <v>972</v>
      </c>
      <c r="B1071" s="109"/>
      <c r="C1071" s="109"/>
      <c r="D1071" s="107" t="s">
        <v>1</v>
      </c>
      <c r="E1071" s="59">
        <v>1370.9926471835913</v>
      </c>
      <c r="F1071" s="6"/>
      <c r="G1071" s="108"/>
      <c r="H1071" s="6">
        <v>122</v>
      </c>
      <c r="I1071" s="108">
        <f>((($H$2+2)*($H$2+4)*($H$2+2-2*H1071))/(2*($H$2+2*H1071)*($H$2+4*H1071))+(($H$2+1)-H1071+1))*$H$1</f>
        <v>15.198322558098896</v>
      </c>
      <c r="J1071" s="6"/>
      <c r="K1071" s="108"/>
      <c r="L1071" s="6"/>
      <c r="M1071" s="108"/>
      <c r="N1071" s="6"/>
      <c r="O1071" s="108"/>
      <c r="P1071" s="6"/>
      <c r="Q1071" s="55"/>
      <c r="R1071" s="6"/>
      <c r="S1071" s="108"/>
      <c r="T1071" s="6"/>
      <c r="U1071" s="108"/>
      <c r="V1071" s="6"/>
      <c r="W1071" s="108"/>
      <c r="X1071" s="27"/>
      <c r="Y1071" s="108"/>
      <c r="Z1071" s="27"/>
      <c r="AA1071" s="108"/>
      <c r="AB1071" s="27"/>
      <c r="AC1071" s="108"/>
    </row>
    <row r="1072" spans="1:29" s="57" customFormat="1" ht="15.6">
      <c r="A1072" s="58" t="s">
        <v>442</v>
      </c>
      <c r="B1072" s="109"/>
      <c r="C1072" s="109">
        <v>2</v>
      </c>
      <c r="D1072" s="107" t="s">
        <v>1</v>
      </c>
      <c r="E1072" s="59">
        <v>1497</v>
      </c>
      <c r="F1072" s="6"/>
      <c r="G1072" s="108"/>
      <c r="H1072" s="6"/>
      <c r="I1072" s="108"/>
      <c r="J1072" s="6"/>
      <c r="K1072" s="108"/>
      <c r="L1072" s="6"/>
      <c r="M1072" s="108"/>
      <c r="N1072" s="6"/>
      <c r="O1072" s="108"/>
      <c r="P1072" s="6"/>
      <c r="Q1072" s="55"/>
      <c r="R1072" s="6"/>
      <c r="S1072" s="108"/>
      <c r="T1072" s="6"/>
      <c r="U1072" s="108"/>
      <c r="V1072" s="6"/>
      <c r="W1072" s="108"/>
      <c r="X1072" s="27"/>
      <c r="Y1072" s="108"/>
      <c r="Z1072" s="27"/>
      <c r="AA1072" s="108"/>
      <c r="AB1072" s="27"/>
      <c r="AC1072" s="108"/>
    </row>
    <row r="1073" spans="1:29" s="57" customFormat="1" ht="15.6">
      <c r="A1073" s="58" t="s">
        <v>697</v>
      </c>
      <c r="B1073" s="109"/>
      <c r="C1073" s="109"/>
      <c r="D1073" s="107" t="s">
        <v>1</v>
      </c>
      <c r="E1073" s="59">
        <v>1479.2879807587472</v>
      </c>
      <c r="F1073" s="6"/>
      <c r="G1073" s="108"/>
      <c r="H1073" s="6"/>
      <c r="I1073" s="108"/>
      <c r="J1073" s="6"/>
      <c r="K1073" s="108"/>
      <c r="L1073" s="6"/>
      <c r="M1073" s="108"/>
      <c r="N1073" s="6"/>
      <c r="O1073" s="108"/>
      <c r="P1073" s="6"/>
      <c r="Q1073" s="55"/>
      <c r="R1073" s="6"/>
      <c r="S1073" s="108"/>
      <c r="T1073" s="6"/>
      <c r="U1073" s="108"/>
      <c r="V1073" s="6"/>
      <c r="W1073" s="108"/>
      <c r="X1073" s="27"/>
      <c r="Y1073" s="108"/>
      <c r="Z1073" s="27"/>
      <c r="AA1073" s="108"/>
      <c r="AB1073" s="27"/>
      <c r="AC1073" s="108"/>
    </row>
    <row r="1074" spans="1:29" s="57" customFormat="1" ht="15.6">
      <c r="A1074" s="58" t="s">
        <v>747</v>
      </c>
      <c r="B1074" s="109"/>
      <c r="C1074" s="109"/>
      <c r="D1074" s="107" t="s">
        <v>1</v>
      </c>
      <c r="E1074" s="59">
        <v>1330.6755745742339</v>
      </c>
      <c r="F1074" s="6"/>
      <c r="G1074" s="108"/>
      <c r="H1074" s="6"/>
      <c r="I1074" s="108"/>
      <c r="J1074" s="6"/>
      <c r="K1074" s="108"/>
      <c r="L1074" s="6"/>
      <c r="M1074" s="108"/>
      <c r="N1074" s="6"/>
      <c r="O1074" s="108"/>
      <c r="P1074" s="6"/>
      <c r="Q1074" s="55"/>
      <c r="R1074" s="6"/>
      <c r="S1074" s="108"/>
      <c r="T1074" s="6"/>
      <c r="U1074" s="108"/>
      <c r="V1074" s="6"/>
      <c r="W1074" s="108"/>
      <c r="X1074" s="27"/>
      <c r="Y1074" s="108"/>
      <c r="Z1074" s="27"/>
      <c r="AA1074" s="108"/>
      <c r="AB1074" s="27"/>
      <c r="AC1074" s="108"/>
    </row>
    <row r="1075" spans="1:29" s="57" customFormat="1" ht="15.6">
      <c r="A1075" s="58" t="s">
        <v>343</v>
      </c>
      <c r="B1075" s="109"/>
      <c r="C1075" s="109">
        <v>4</v>
      </c>
      <c r="D1075" s="107" t="s">
        <v>1</v>
      </c>
      <c r="E1075" s="59">
        <v>1200</v>
      </c>
      <c r="F1075" s="6"/>
      <c r="G1075" s="108"/>
      <c r="H1075" s="6"/>
      <c r="I1075" s="108"/>
      <c r="J1075" s="6"/>
      <c r="K1075" s="108"/>
      <c r="L1075" s="6"/>
      <c r="M1075" s="108"/>
      <c r="N1075" s="6"/>
      <c r="O1075" s="108"/>
      <c r="P1075" s="6"/>
      <c r="Q1075" s="55"/>
      <c r="R1075" s="6"/>
      <c r="S1075" s="108"/>
      <c r="T1075" s="6"/>
      <c r="U1075" s="108"/>
      <c r="V1075" s="6"/>
      <c r="W1075" s="108"/>
      <c r="X1075" s="27"/>
      <c r="Y1075" s="108"/>
      <c r="Z1075" s="27"/>
      <c r="AA1075" s="108"/>
      <c r="AB1075" s="27"/>
      <c r="AC1075" s="108"/>
    </row>
    <row r="1076" spans="1:29" s="57" customFormat="1" ht="15.6">
      <c r="A1076" s="58" t="s">
        <v>1043</v>
      </c>
      <c r="B1076" s="109"/>
      <c r="C1076" s="109"/>
      <c r="D1076" s="107" t="s">
        <v>1</v>
      </c>
      <c r="E1076" s="59">
        <v>1376.0672284378404</v>
      </c>
      <c r="F1076" s="6"/>
      <c r="G1076" s="108"/>
      <c r="H1076" s="6">
        <v>116</v>
      </c>
      <c r="I1076" s="108">
        <f>((($H$2+2)*($H$2+4)*($H$2+2-2*H1076))/(2*($H$2+2*H1076)*($H$2+4*H1076))+(($H$2+1)-H1076+1))*$H$1</f>
        <v>17.823662548201778</v>
      </c>
      <c r="J1076" s="6"/>
      <c r="K1076" s="108"/>
      <c r="L1076" s="6"/>
      <c r="M1076" s="108"/>
      <c r="N1076" s="6"/>
      <c r="O1076" s="108"/>
      <c r="P1076" s="6"/>
      <c r="Q1076" s="55"/>
      <c r="R1076" s="6"/>
      <c r="S1076" s="108"/>
      <c r="T1076" s="6"/>
      <c r="U1076" s="108"/>
      <c r="V1076" s="6"/>
      <c r="W1076" s="108"/>
      <c r="X1076" s="27"/>
      <c r="Y1076" s="108"/>
      <c r="Z1076" s="27"/>
      <c r="AA1076" s="108"/>
      <c r="AB1076" s="27"/>
      <c r="AC1076" s="108"/>
    </row>
    <row r="1077" spans="1:29" s="57" customFormat="1" ht="15.6">
      <c r="A1077" s="58" t="s">
        <v>663</v>
      </c>
      <c r="B1077" s="109"/>
      <c r="C1077" s="109"/>
      <c r="D1077" s="107" t="s">
        <v>360</v>
      </c>
      <c r="E1077" s="59">
        <v>1200</v>
      </c>
      <c r="F1077" s="6"/>
      <c r="G1077" s="108"/>
      <c r="H1077" s="6"/>
      <c r="I1077" s="108"/>
      <c r="J1077" s="6"/>
      <c r="K1077" s="108"/>
      <c r="L1077" s="6"/>
      <c r="M1077" s="108"/>
      <c r="N1077" s="6"/>
      <c r="O1077" s="108"/>
      <c r="P1077" s="6"/>
      <c r="Q1077" s="55"/>
      <c r="R1077" s="6"/>
      <c r="S1077" s="108"/>
      <c r="T1077" s="6"/>
      <c r="U1077" s="108"/>
      <c r="V1077" s="6"/>
      <c r="W1077" s="108"/>
      <c r="X1077" s="27"/>
      <c r="Y1077" s="108"/>
      <c r="Z1077" s="27"/>
      <c r="AA1077" s="108"/>
      <c r="AB1077" s="27"/>
      <c r="AC1077" s="108"/>
    </row>
  </sheetData>
  <autoFilter ref="A5:AC1061">
    <sortState ref="A6:AC1077">
      <sortCondition ref="A5:A1061"/>
    </sortState>
  </autoFilter>
  <conditionalFormatting sqref="A5:A6">
    <cfRule type="duplicateValues" dxfId="755" priority="2701"/>
  </conditionalFormatting>
  <conditionalFormatting sqref="A6">
    <cfRule type="duplicateValues" dxfId="754" priority="1198"/>
  </conditionalFormatting>
  <conditionalFormatting sqref="A1078:A1048576 A1:A6">
    <cfRule type="duplicateValues" dxfId="753" priority="1197"/>
  </conditionalFormatting>
  <conditionalFormatting sqref="A1078:A1048576">
    <cfRule type="duplicateValues" dxfId="752" priority="1146"/>
  </conditionalFormatting>
  <conditionalFormatting sqref="A5:A6">
    <cfRule type="duplicateValues" dxfId="751" priority="8266"/>
  </conditionalFormatting>
  <conditionalFormatting sqref="A5:A6">
    <cfRule type="duplicateValues" dxfId="750" priority="8269"/>
  </conditionalFormatting>
  <conditionalFormatting sqref="A88">
    <cfRule type="duplicateValues" dxfId="749" priority="938"/>
  </conditionalFormatting>
  <conditionalFormatting sqref="A88">
    <cfRule type="duplicateValues" dxfId="748" priority="937"/>
  </conditionalFormatting>
  <conditionalFormatting sqref="A88">
    <cfRule type="duplicateValues" dxfId="747" priority="936"/>
  </conditionalFormatting>
  <conditionalFormatting sqref="A88">
    <cfRule type="duplicateValues" dxfId="746" priority="935"/>
  </conditionalFormatting>
  <conditionalFormatting sqref="A88">
    <cfRule type="duplicateValues" dxfId="745" priority="934"/>
  </conditionalFormatting>
  <conditionalFormatting sqref="A9">
    <cfRule type="duplicateValues" dxfId="744" priority="927"/>
  </conditionalFormatting>
  <conditionalFormatting sqref="A9">
    <cfRule type="duplicateValues" dxfId="743" priority="926"/>
  </conditionalFormatting>
  <conditionalFormatting sqref="A9">
    <cfRule type="duplicateValues" dxfId="742" priority="928"/>
  </conditionalFormatting>
  <conditionalFormatting sqref="A9">
    <cfRule type="duplicateValues" dxfId="741" priority="929"/>
  </conditionalFormatting>
  <conditionalFormatting sqref="A9">
    <cfRule type="duplicateValues" dxfId="740" priority="930"/>
  </conditionalFormatting>
  <conditionalFormatting sqref="A9">
    <cfRule type="duplicateValues" dxfId="739" priority="931"/>
  </conditionalFormatting>
  <conditionalFormatting sqref="A83:A84">
    <cfRule type="duplicateValues" dxfId="738" priority="950"/>
  </conditionalFormatting>
  <conditionalFormatting sqref="A83:A84">
    <cfRule type="duplicateValues" dxfId="737" priority="951"/>
  </conditionalFormatting>
  <conditionalFormatting sqref="A91">
    <cfRule type="duplicateValues" dxfId="736" priority="920"/>
  </conditionalFormatting>
  <conditionalFormatting sqref="A91">
    <cfRule type="duplicateValues" dxfId="735" priority="921"/>
  </conditionalFormatting>
  <conditionalFormatting sqref="A91">
    <cfRule type="duplicateValues" dxfId="734" priority="922"/>
  </conditionalFormatting>
  <conditionalFormatting sqref="A91">
    <cfRule type="duplicateValues" dxfId="733" priority="923"/>
  </conditionalFormatting>
  <conditionalFormatting sqref="A91">
    <cfRule type="duplicateValues" dxfId="732" priority="924"/>
  </conditionalFormatting>
  <conditionalFormatting sqref="A91">
    <cfRule type="duplicateValues" dxfId="731" priority="918"/>
  </conditionalFormatting>
  <conditionalFormatting sqref="A91">
    <cfRule type="duplicateValues" dxfId="730" priority="919"/>
  </conditionalFormatting>
  <conditionalFormatting sqref="A91">
    <cfRule type="duplicateValues" dxfId="729" priority="917"/>
  </conditionalFormatting>
  <conditionalFormatting sqref="A221">
    <cfRule type="duplicateValues" dxfId="728" priority="914"/>
  </conditionalFormatting>
  <conditionalFormatting sqref="A221">
    <cfRule type="duplicateValues" dxfId="727" priority="913"/>
  </conditionalFormatting>
  <conditionalFormatting sqref="A221">
    <cfRule type="duplicateValues" dxfId="726" priority="912"/>
  </conditionalFormatting>
  <conditionalFormatting sqref="A221">
    <cfRule type="duplicateValues" dxfId="725" priority="911"/>
  </conditionalFormatting>
  <conditionalFormatting sqref="A221">
    <cfRule type="duplicateValues" dxfId="724" priority="910"/>
  </conditionalFormatting>
  <conditionalFormatting sqref="A221">
    <cfRule type="duplicateValues" dxfId="723" priority="915"/>
  </conditionalFormatting>
  <conditionalFormatting sqref="A221">
    <cfRule type="duplicateValues" dxfId="722" priority="916"/>
  </conditionalFormatting>
  <conditionalFormatting sqref="A226">
    <cfRule type="duplicateValues" dxfId="721" priority="907"/>
  </conditionalFormatting>
  <conditionalFormatting sqref="A226">
    <cfRule type="duplicateValues" dxfId="720" priority="906"/>
  </conditionalFormatting>
  <conditionalFormatting sqref="A226">
    <cfRule type="duplicateValues" dxfId="719" priority="905"/>
  </conditionalFormatting>
  <conditionalFormatting sqref="A226">
    <cfRule type="duplicateValues" dxfId="718" priority="904"/>
  </conditionalFormatting>
  <conditionalFormatting sqref="A226">
    <cfRule type="duplicateValues" dxfId="717" priority="903"/>
  </conditionalFormatting>
  <conditionalFormatting sqref="A226">
    <cfRule type="duplicateValues" dxfId="716" priority="908"/>
  </conditionalFormatting>
  <conditionalFormatting sqref="A226">
    <cfRule type="duplicateValues" dxfId="715" priority="909"/>
  </conditionalFormatting>
  <conditionalFormatting sqref="A8">
    <cfRule type="duplicateValues" dxfId="714" priority="884"/>
  </conditionalFormatting>
  <conditionalFormatting sqref="A8">
    <cfRule type="duplicateValues" dxfId="713" priority="883"/>
  </conditionalFormatting>
  <conditionalFormatting sqref="A8">
    <cfRule type="duplicateValues" dxfId="712" priority="882"/>
  </conditionalFormatting>
  <conditionalFormatting sqref="A8">
    <cfRule type="duplicateValues" dxfId="711" priority="881"/>
  </conditionalFormatting>
  <conditionalFormatting sqref="A132">
    <cfRule type="duplicateValues" dxfId="710" priority="878"/>
  </conditionalFormatting>
  <conditionalFormatting sqref="A132">
    <cfRule type="duplicateValues" dxfId="709" priority="877"/>
  </conditionalFormatting>
  <conditionalFormatting sqref="A132">
    <cfRule type="duplicateValues" dxfId="708" priority="876"/>
  </conditionalFormatting>
  <conditionalFormatting sqref="A132">
    <cfRule type="duplicateValues" dxfId="707" priority="879"/>
  </conditionalFormatting>
  <conditionalFormatting sqref="A132">
    <cfRule type="duplicateValues" dxfId="706" priority="880"/>
  </conditionalFormatting>
  <conditionalFormatting sqref="A65">
    <cfRule type="duplicateValues" dxfId="705" priority="875"/>
  </conditionalFormatting>
  <conditionalFormatting sqref="A1078:A1048576 A1:A123 A125:A263">
    <cfRule type="duplicateValues" dxfId="704" priority="874"/>
  </conditionalFormatting>
  <conditionalFormatting sqref="A124">
    <cfRule type="duplicateValues" dxfId="703" priority="852"/>
  </conditionalFormatting>
  <conditionalFormatting sqref="A124">
    <cfRule type="duplicateValues" dxfId="702" priority="853"/>
  </conditionalFormatting>
  <conditionalFormatting sqref="A124">
    <cfRule type="duplicateValues" dxfId="701" priority="851"/>
  </conditionalFormatting>
  <conditionalFormatting sqref="A1078:A1048576 A272:A329 A265:A270 A1:A263">
    <cfRule type="duplicateValues" dxfId="700" priority="780"/>
  </conditionalFormatting>
  <conditionalFormatting sqref="A265:A270">
    <cfRule type="duplicateValues" dxfId="699" priority="9865"/>
  </conditionalFormatting>
  <conditionalFormatting sqref="A265:A270">
    <cfRule type="duplicateValues" dxfId="698" priority="9877"/>
  </conditionalFormatting>
  <conditionalFormatting sqref="A330">
    <cfRule type="duplicateValues" dxfId="697" priority="777"/>
  </conditionalFormatting>
  <conditionalFormatting sqref="A330">
    <cfRule type="duplicateValues" dxfId="696" priority="778"/>
  </conditionalFormatting>
  <conditionalFormatting sqref="A330">
    <cfRule type="duplicateValues" dxfId="695" priority="779"/>
  </conditionalFormatting>
  <conditionalFormatting sqref="A1078:A1048576 A265:A270 A1:A263 A272:A456">
    <cfRule type="duplicateValues" dxfId="694" priority="767"/>
  </conditionalFormatting>
  <conditionalFormatting sqref="A60:A63">
    <cfRule type="duplicateValues" dxfId="693" priority="10575"/>
  </conditionalFormatting>
  <conditionalFormatting sqref="A64:A65">
    <cfRule type="duplicateValues" dxfId="692" priority="10580"/>
  </conditionalFormatting>
  <conditionalFormatting sqref="A64:A65">
    <cfRule type="duplicateValues" dxfId="691" priority="10582"/>
  </conditionalFormatting>
  <conditionalFormatting sqref="A66:A70">
    <cfRule type="duplicateValues" dxfId="690" priority="10635"/>
  </conditionalFormatting>
  <conditionalFormatting sqref="A66:A70">
    <cfRule type="duplicateValues" dxfId="689" priority="10637"/>
  </conditionalFormatting>
  <conditionalFormatting sqref="A71">
    <cfRule type="duplicateValues" dxfId="688" priority="10647"/>
  </conditionalFormatting>
  <conditionalFormatting sqref="A71">
    <cfRule type="duplicateValues" dxfId="687" priority="10648"/>
  </conditionalFormatting>
  <conditionalFormatting sqref="A80:A82">
    <cfRule type="duplicateValues" dxfId="686" priority="10741"/>
  </conditionalFormatting>
  <conditionalFormatting sqref="A80:A82">
    <cfRule type="duplicateValues" dxfId="685" priority="10743"/>
  </conditionalFormatting>
  <conditionalFormatting sqref="A72:A79">
    <cfRule type="duplicateValues" dxfId="684" priority="10837"/>
  </conditionalFormatting>
  <conditionalFormatting sqref="A72:A79">
    <cfRule type="duplicateValues" dxfId="683" priority="10839"/>
  </conditionalFormatting>
  <conditionalFormatting sqref="A85:A87">
    <cfRule type="duplicateValues" dxfId="682" priority="10872"/>
  </conditionalFormatting>
  <conditionalFormatting sqref="A85:A87">
    <cfRule type="duplicateValues" dxfId="681" priority="10874"/>
  </conditionalFormatting>
  <conditionalFormatting sqref="A222:A225">
    <cfRule type="duplicateValues" dxfId="680" priority="11401"/>
  </conditionalFormatting>
  <conditionalFormatting sqref="A222:A225">
    <cfRule type="duplicateValues" dxfId="679" priority="11403"/>
  </conditionalFormatting>
  <conditionalFormatting sqref="A272:A273">
    <cfRule type="duplicateValues" dxfId="678" priority="11558"/>
  </conditionalFormatting>
  <conditionalFormatting sqref="A272:A273">
    <cfRule type="duplicateValues" dxfId="677" priority="11570"/>
  </conditionalFormatting>
  <conditionalFormatting sqref="A299:A306">
    <cfRule type="duplicateValues" dxfId="676" priority="11634"/>
  </conditionalFormatting>
  <conditionalFormatting sqref="A299:A306">
    <cfRule type="duplicateValues" dxfId="675" priority="11636"/>
  </conditionalFormatting>
  <conditionalFormatting sqref="A307">
    <cfRule type="duplicateValues" dxfId="674" priority="11657"/>
  </conditionalFormatting>
  <conditionalFormatting sqref="A307">
    <cfRule type="duplicateValues" dxfId="673" priority="11658"/>
  </conditionalFormatting>
  <conditionalFormatting sqref="A452:A456">
    <cfRule type="duplicateValues" dxfId="672" priority="11997"/>
  </conditionalFormatting>
  <conditionalFormatting sqref="A452:A456">
    <cfRule type="duplicateValues" dxfId="671" priority="12001"/>
  </conditionalFormatting>
  <conditionalFormatting sqref="A89:A92">
    <cfRule type="duplicateValues" dxfId="670" priority="12083"/>
  </conditionalFormatting>
  <conditionalFormatting sqref="A89:A92">
    <cfRule type="duplicateValues" dxfId="669" priority="12085"/>
  </conditionalFormatting>
  <conditionalFormatting sqref="A457:A462">
    <cfRule type="duplicateValues" dxfId="668" priority="764"/>
  </conditionalFormatting>
  <conditionalFormatting sqref="A457:A462">
    <cfRule type="duplicateValues" dxfId="667" priority="765"/>
  </conditionalFormatting>
  <conditionalFormatting sqref="A457:A462">
    <cfRule type="duplicateValues" dxfId="666" priority="766"/>
  </conditionalFormatting>
  <conditionalFormatting sqref="A1078:A1048576 A265:A270 A1:A263 A272:A467">
    <cfRule type="duplicateValues" dxfId="665" priority="643"/>
  </conditionalFormatting>
  <conditionalFormatting sqref="A468">
    <cfRule type="duplicateValues" dxfId="664" priority="640"/>
  </conditionalFormatting>
  <conditionalFormatting sqref="A468">
    <cfRule type="duplicateValues" dxfId="663" priority="641"/>
  </conditionalFormatting>
  <conditionalFormatting sqref="A468">
    <cfRule type="duplicateValues" dxfId="662" priority="642"/>
  </conditionalFormatting>
  <conditionalFormatting sqref="A468">
    <cfRule type="duplicateValues" dxfId="661" priority="639"/>
  </conditionalFormatting>
  <conditionalFormatting sqref="A469:A473">
    <cfRule type="duplicateValues" dxfId="660" priority="636"/>
  </conditionalFormatting>
  <conditionalFormatting sqref="A469:A473">
    <cfRule type="duplicateValues" dxfId="659" priority="637"/>
  </conditionalFormatting>
  <conditionalFormatting sqref="A469:A473">
    <cfRule type="duplicateValues" dxfId="658" priority="638"/>
  </conditionalFormatting>
  <conditionalFormatting sqref="A469:A473">
    <cfRule type="duplicateValues" dxfId="657" priority="635"/>
  </conditionalFormatting>
  <conditionalFormatting sqref="A264">
    <cfRule type="duplicateValues" dxfId="656" priority="629"/>
  </conditionalFormatting>
  <conditionalFormatting sqref="A264">
    <cfRule type="duplicateValues" dxfId="655" priority="630"/>
  </conditionalFormatting>
  <conditionalFormatting sqref="A264">
    <cfRule type="duplicateValues" dxfId="654" priority="628"/>
  </conditionalFormatting>
  <conditionalFormatting sqref="A264">
    <cfRule type="duplicateValues" dxfId="653" priority="627"/>
  </conditionalFormatting>
  <conditionalFormatting sqref="A479:A490">
    <cfRule type="duplicateValues" dxfId="652" priority="616"/>
  </conditionalFormatting>
  <conditionalFormatting sqref="A479:A490">
    <cfRule type="duplicateValues" dxfId="651" priority="617"/>
  </conditionalFormatting>
  <conditionalFormatting sqref="A479:A490">
    <cfRule type="duplicateValues" dxfId="650" priority="618"/>
  </conditionalFormatting>
  <conditionalFormatting sqref="A479:A490">
    <cfRule type="duplicateValues" dxfId="649" priority="615"/>
  </conditionalFormatting>
  <conditionalFormatting sqref="A1078:A1048576 A1:A270 A272:A490">
    <cfRule type="duplicateValues" dxfId="648" priority="614"/>
  </conditionalFormatting>
  <conditionalFormatting sqref="A498:A500">
    <cfRule type="duplicateValues" dxfId="647" priority="606"/>
  </conditionalFormatting>
  <conditionalFormatting sqref="A498:A500">
    <cfRule type="duplicateValues" dxfId="646" priority="607"/>
  </conditionalFormatting>
  <conditionalFormatting sqref="A498:A500">
    <cfRule type="duplicateValues" dxfId="645" priority="608"/>
  </conditionalFormatting>
  <conditionalFormatting sqref="A498:A500">
    <cfRule type="duplicateValues" dxfId="644" priority="605"/>
  </conditionalFormatting>
  <conditionalFormatting sqref="A498:A500">
    <cfRule type="duplicateValues" dxfId="643" priority="604"/>
  </conditionalFormatting>
  <conditionalFormatting sqref="A501:A502">
    <cfRule type="duplicateValues" dxfId="642" priority="601"/>
  </conditionalFormatting>
  <conditionalFormatting sqref="A501:A502">
    <cfRule type="duplicateValues" dxfId="641" priority="602"/>
  </conditionalFormatting>
  <conditionalFormatting sqref="A501:A502">
    <cfRule type="duplicateValues" dxfId="640" priority="603"/>
  </conditionalFormatting>
  <conditionalFormatting sqref="A501:A502">
    <cfRule type="duplicateValues" dxfId="639" priority="600"/>
  </conditionalFormatting>
  <conditionalFormatting sqref="A501:A502">
    <cfRule type="duplicateValues" dxfId="638" priority="599"/>
  </conditionalFormatting>
  <conditionalFormatting sqref="A503:A506">
    <cfRule type="duplicateValues" dxfId="637" priority="596"/>
  </conditionalFormatting>
  <conditionalFormatting sqref="A503:A506">
    <cfRule type="duplicateValues" dxfId="636" priority="597"/>
  </conditionalFormatting>
  <conditionalFormatting sqref="A503:A506">
    <cfRule type="duplicateValues" dxfId="635" priority="598"/>
  </conditionalFormatting>
  <conditionalFormatting sqref="A503:A506">
    <cfRule type="duplicateValues" dxfId="634" priority="595"/>
  </conditionalFormatting>
  <conditionalFormatting sqref="A503:A506">
    <cfRule type="duplicateValues" dxfId="633" priority="594"/>
  </conditionalFormatting>
  <conditionalFormatting sqref="A514">
    <cfRule type="duplicateValues" dxfId="632" priority="586"/>
  </conditionalFormatting>
  <conditionalFormatting sqref="A514">
    <cfRule type="duplicateValues" dxfId="631" priority="587"/>
  </conditionalFormatting>
  <conditionalFormatting sqref="A514">
    <cfRule type="duplicateValues" dxfId="630" priority="588"/>
  </conditionalFormatting>
  <conditionalFormatting sqref="A514">
    <cfRule type="duplicateValues" dxfId="629" priority="585"/>
  </conditionalFormatting>
  <conditionalFormatting sqref="A514">
    <cfRule type="duplicateValues" dxfId="628" priority="584"/>
  </conditionalFormatting>
  <conditionalFormatting sqref="A515">
    <cfRule type="duplicateValues" dxfId="627" priority="575"/>
  </conditionalFormatting>
  <conditionalFormatting sqref="A515">
    <cfRule type="duplicateValues" dxfId="626" priority="576"/>
  </conditionalFormatting>
  <conditionalFormatting sqref="A515">
    <cfRule type="duplicateValues" dxfId="625" priority="577"/>
  </conditionalFormatting>
  <conditionalFormatting sqref="A515">
    <cfRule type="duplicateValues" dxfId="624" priority="574"/>
  </conditionalFormatting>
  <conditionalFormatting sqref="A515">
    <cfRule type="duplicateValues" dxfId="623" priority="573"/>
  </conditionalFormatting>
  <conditionalFormatting sqref="A516:A545">
    <cfRule type="duplicateValues" dxfId="622" priority="570"/>
  </conditionalFormatting>
  <conditionalFormatting sqref="A516:A545">
    <cfRule type="duplicateValues" dxfId="621" priority="571"/>
  </conditionalFormatting>
  <conditionalFormatting sqref="A516:A545">
    <cfRule type="duplicateValues" dxfId="620" priority="572"/>
  </conditionalFormatting>
  <conditionalFormatting sqref="A516:A545">
    <cfRule type="duplicateValues" dxfId="619" priority="569"/>
  </conditionalFormatting>
  <conditionalFormatting sqref="A516:A545">
    <cfRule type="duplicateValues" dxfId="618" priority="568"/>
  </conditionalFormatting>
  <conditionalFormatting sqref="A463:A467">
    <cfRule type="duplicateValues" dxfId="617" priority="13885"/>
  </conditionalFormatting>
  <conditionalFormatting sqref="A463:A467">
    <cfRule type="duplicateValues" dxfId="616" priority="13887"/>
  </conditionalFormatting>
  <conditionalFormatting sqref="A546:A552">
    <cfRule type="duplicateValues" dxfId="615" priority="546"/>
  </conditionalFormatting>
  <conditionalFormatting sqref="A546:A552">
    <cfRule type="duplicateValues" dxfId="614" priority="547"/>
  </conditionalFormatting>
  <conditionalFormatting sqref="A546:A552">
    <cfRule type="duplicateValues" dxfId="613" priority="548"/>
  </conditionalFormatting>
  <conditionalFormatting sqref="A546:A552">
    <cfRule type="duplicateValues" dxfId="612" priority="545"/>
  </conditionalFormatting>
  <conditionalFormatting sqref="A546:A552">
    <cfRule type="duplicateValues" dxfId="611" priority="544"/>
  </conditionalFormatting>
  <conditionalFormatting sqref="A271">
    <cfRule type="duplicateValues" dxfId="610" priority="541"/>
  </conditionalFormatting>
  <conditionalFormatting sqref="A271">
    <cfRule type="duplicateValues" dxfId="609" priority="542"/>
  </conditionalFormatting>
  <conditionalFormatting sqref="A271">
    <cfRule type="duplicateValues" dxfId="608" priority="543"/>
  </conditionalFormatting>
  <conditionalFormatting sqref="A271">
    <cfRule type="duplicateValues" dxfId="607" priority="540"/>
  </conditionalFormatting>
  <conditionalFormatting sqref="A271">
    <cfRule type="duplicateValues" dxfId="606" priority="539"/>
  </conditionalFormatting>
  <conditionalFormatting sqref="A271">
    <cfRule type="duplicateValues" dxfId="605" priority="538"/>
  </conditionalFormatting>
  <conditionalFormatting sqref="A553:A556">
    <cfRule type="duplicateValues" dxfId="604" priority="528"/>
  </conditionalFormatting>
  <conditionalFormatting sqref="A553:A556">
    <cfRule type="duplicateValues" dxfId="603" priority="527"/>
  </conditionalFormatting>
  <conditionalFormatting sqref="A553:A556">
    <cfRule type="duplicateValues" dxfId="602" priority="526"/>
  </conditionalFormatting>
  <conditionalFormatting sqref="A553:A556">
    <cfRule type="duplicateValues" dxfId="601" priority="525"/>
  </conditionalFormatting>
  <conditionalFormatting sqref="A553:A556">
    <cfRule type="duplicateValues" dxfId="600" priority="529"/>
  </conditionalFormatting>
  <conditionalFormatting sqref="A557:A565">
    <cfRule type="duplicateValues" dxfId="599" priority="523"/>
  </conditionalFormatting>
  <conditionalFormatting sqref="A557:A565">
    <cfRule type="duplicateValues" dxfId="598" priority="522"/>
  </conditionalFormatting>
  <conditionalFormatting sqref="A557:A565">
    <cfRule type="duplicateValues" dxfId="597" priority="521"/>
  </conditionalFormatting>
  <conditionalFormatting sqref="A557:A565">
    <cfRule type="duplicateValues" dxfId="596" priority="520"/>
  </conditionalFormatting>
  <conditionalFormatting sqref="A557:A565">
    <cfRule type="duplicateValues" dxfId="595" priority="524"/>
  </conditionalFormatting>
  <conditionalFormatting sqref="A566">
    <cfRule type="duplicateValues" dxfId="594" priority="518"/>
  </conditionalFormatting>
  <conditionalFormatting sqref="A566">
    <cfRule type="duplicateValues" dxfId="593" priority="517"/>
  </conditionalFormatting>
  <conditionalFormatting sqref="A566">
    <cfRule type="duplicateValues" dxfId="592" priority="516"/>
  </conditionalFormatting>
  <conditionalFormatting sqref="A566">
    <cfRule type="duplicateValues" dxfId="591" priority="515"/>
  </conditionalFormatting>
  <conditionalFormatting sqref="A566">
    <cfRule type="duplicateValues" dxfId="590" priority="519"/>
  </conditionalFormatting>
  <conditionalFormatting sqref="A567">
    <cfRule type="duplicateValues" dxfId="589" priority="502"/>
  </conditionalFormatting>
  <conditionalFormatting sqref="A567">
    <cfRule type="duplicateValues" dxfId="588" priority="501"/>
  </conditionalFormatting>
  <conditionalFormatting sqref="A567">
    <cfRule type="duplicateValues" dxfId="587" priority="500"/>
  </conditionalFormatting>
  <conditionalFormatting sqref="A567">
    <cfRule type="duplicateValues" dxfId="586" priority="503"/>
  </conditionalFormatting>
  <conditionalFormatting sqref="A567">
    <cfRule type="duplicateValues" dxfId="585" priority="504"/>
  </conditionalFormatting>
  <conditionalFormatting sqref="A1078:A1048576 A1:A567">
    <cfRule type="duplicateValues" dxfId="584" priority="499"/>
  </conditionalFormatting>
  <conditionalFormatting sqref="A568:A569">
    <cfRule type="duplicateValues" dxfId="583" priority="496"/>
  </conditionalFormatting>
  <conditionalFormatting sqref="A568:A569">
    <cfRule type="duplicateValues" dxfId="582" priority="495"/>
  </conditionalFormatting>
  <conditionalFormatting sqref="A568:A569">
    <cfRule type="duplicateValues" dxfId="581" priority="494"/>
  </conditionalFormatting>
  <conditionalFormatting sqref="A568:A569">
    <cfRule type="duplicateValues" dxfId="580" priority="497"/>
  </conditionalFormatting>
  <conditionalFormatting sqref="A568:A569">
    <cfRule type="duplicateValues" dxfId="579" priority="498"/>
  </conditionalFormatting>
  <conditionalFormatting sqref="A568:A569">
    <cfRule type="duplicateValues" dxfId="578" priority="493"/>
  </conditionalFormatting>
  <conditionalFormatting sqref="A570:A578">
    <cfRule type="duplicateValues" dxfId="577" priority="490"/>
  </conditionalFormatting>
  <conditionalFormatting sqref="A570:A578">
    <cfRule type="duplicateValues" dxfId="576" priority="489"/>
  </conditionalFormatting>
  <conditionalFormatting sqref="A570:A578">
    <cfRule type="duplicateValues" dxfId="575" priority="488"/>
  </conditionalFormatting>
  <conditionalFormatting sqref="A570:A578">
    <cfRule type="duplicateValues" dxfId="574" priority="491"/>
  </conditionalFormatting>
  <conditionalFormatting sqref="A570:A578">
    <cfRule type="duplicateValues" dxfId="573" priority="492"/>
  </conditionalFormatting>
  <conditionalFormatting sqref="A570:A578">
    <cfRule type="duplicateValues" dxfId="572" priority="487"/>
  </conditionalFormatting>
  <conditionalFormatting sqref="A579:A581">
    <cfRule type="duplicateValues" dxfId="571" priority="478"/>
  </conditionalFormatting>
  <conditionalFormatting sqref="A579:A581">
    <cfRule type="duplicateValues" dxfId="570" priority="477"/>
  </conditionalFormatting>
  <conditionalFormatting sqref="A579:A581">
    <cfRule type="duplicateValues" dxfId="569" priority="476"/>
  </conditionalFormatting>
  <conditionalFormatting sqref="A579:A581">
    <cfRule type="duplicateValues" dxfId="568" priority="479"/>
  </conditionalFormatting>
  <conditionalFormatting sqref="A579:A581">
    <cfRule type="duplicateValues" dxfId="567" priority="480"/>
  </conditionalFormatting>
  <conditionalFormatting sqref="A579:A581">
    <cfRule type="duplicateValues" dxfId="566" priority="475"/>
  </conditionalFormatting>
  <conditionalFormatting sqref="A589">
    <cfRule type="duplicateValues" dxfId="565" priority="466"/>
  </conditionalFormatting>
  <conditionalFormatting sqref="A589">
    <cfRule type="duplicateValues" dxfId="564" priority="465"/>
  </conditionalFormatting>
  <conditionalFormatting sqref="A589">
    <cfRule type="duplicateValues" dxfId="563" priority="464"/>
  </conditionalFormatting>
  <conditionalFormatting sqref="A589">
    <cfRule type="duplicateValues" dxfId="562" priority="467"/>
  </conditionalFormatting>
  <conditionalFormatting sqref="A589">
    <cfRule type="duplicateValues" dxfId="561" priority="468"/>
  </conditionalFormatting>
  <conditionalFormatting sqref="A589">
    <cfRule type="duplicateValues" dxfId="560" priority="463"/>
  </conditionalFormatting>
  <conditionalFormatting sqref="A607:A608">
    <cfRule type="duplicateValues" dxfId="559" priority="454"/>
  </conditionalFormatting>
  <conditionalFormatting sqref="A607:A608">
    <cfRule type="duplicateValues" dxfId="558" priority="453"/>
  </conditionalFormatting>
  <conditionalFormatting sqref="A607:A608">
    <cfRule type="duplicateValues" dxfId="557" priority="452"/>
  </conditionalFormatting>
  <conditionalFormatting sqref="A607:A608">
    <cfRule type="duplicateValues" dxfId="556" priority="455"/>
  </conditionalFormatting>
  <conditionalFormatting sqref="A607:A608">
    <cfRule type="duplicateValues" dxfId="555" priority="456"/>
  </conditionalFormatting>
  <conditionalFormatting sqref="A607:A608">
    <cfRule type="duplicateValues" dxfId="554" priority="451"/>
  </conditionalFormatting>
  <conditionalFormatting sqref="A507:A513">
    <cfRule type="duplicateValues" dxfId="553" priority="14387"/>
  </conditionalFormatting>
  <conditionalFormatting sqref="A507:A513">
    <cfRule type="duplicateValues" dxfId="552" priority="14389"/>
  </conditionalFormatting>
  <conditionalFormatting sqref="A610:A622">
    <cfRule type="duplicateValues" dxfId="551" priority="442"/>
  </conditionalFormatting>
  <conditionalFormatting sqref="A610:A622">
    <cfRule type="duplicateValues" dxfId="550" priority="441"/>
  </conditionalFormatting>
  <conditionalFormatting sqref="A610:A622">
    <cfRule type="duplicateValues" dxfId="549" priority="440"/>
  </conditionalFormatting>
  <conditionalFormatting sqref="A610:A622">
    <cfRule type="duplicateValues" dxfId="548" priority="443"/>
  </conditionalFormatting>
  <conditionalFormatting sqref="A610:A622">
    <cfRule type="duplicateValues" dxfId="547" priority="444"/>
  </conditionalFormatting>
  <conditionalFormatting sqref="A610:A622">
    <cfRule type="duplicateValues" dxfId="546" priority="439"/>
  </conditionalFormatting>
  <conditionalFormatting sqref="A623:A625">
    <cfRule type="duplicateValues" dxfId="545" priority="429"/>
  </conditionalFormatting>
  <conditionalFormatting sqref="A623:A625">
    <cfRule type="duplicateValues" dxfId="544" priority="428"/>
  </conditionalFormatting>
  <conditionalFormatting sqref="A623:A625">
    <cfRule type="duplicateValues" dxfId="543" priority="427"/>
  </conditionalFormatting>
  <conditionalFormatting sqref="A623:A625">
    <cfRule type="duplicateValues" dxfId="542" priority="426"/>
  </conditionalFormatting>
  <conditionalFormatting sqref="A623:A625">
    <cfRule type="duplicateValues" dxfId="541" priority="425"/>
  </conditionalFormatting>
  <conditionalFormatting sqref="A623:A625">
    <cfRule type="duplicateValues" dxfId="540" priority="430"/>
  </conditionalFormatting>
  <conditionalFormatting sqref="A626:A628">
    <cfRule type="duplicateValues" dxfId="539" priority="423"/>
  </conditionalFormatting>
  <conditionalFormatting sqref="A626:A628">
    <cfRule type="duplicateValues" dxfId="538" priority="422"/>
  </conditionalFormatting>
  <conditionalFormatting sqref="A626:A628">
    <cfRule type="duplicateValues" dxfId="537" priority="421"/>
  </conditionalFormatting>
  <conditionalFormatting sqref="A626:A628">
    <cfRule type="duplicateValues" dxfId="536" priority="420"/>
  </conditionalFormatting>
  <conditionalFormatting sqref="A626:A628">
    <cfRule type="duplicateValues" dxfId="535" priority="419"/>
  </conditionalFormatting>
  <conditionalFormatting sqref="A626:A628">
    <cfRule type="duplicateValues" dxfId="534" priority="424"/>
  </conditionalFormatting>
  <conditionalFormatting sqref="A1078:A1048576 A1:A628">
    <cfRule type="duplicateValues" dxfId="533" priority="418"/>
  </conditionalFormatting>
  <conditionalFormatting sqref="A629:A632">
    <cfRule type="duplicateValues" dxfId="532" priority="14584"/>
  </conditionalFormatting>
  <conditionalFormatting sqref="A629:A632">
    <cfRule type="duplicateValues" dxfId="531" priority="14589"/>
  </conditionalFormatting>
  <conditionalFormatting sqref="A609">
    <cfRule type="duplicateValues" dxfId="530" priority="14779"/>
  </conditionalFormatting>
  <conditionalFormatting sqref="A609">
    <cfRule type="duplicateValues" dxfId="529" priority="14783"/>
  </conditionalFormatting>
  <conditionalFormatting sqref="A645:A650">
    <cfRule type="duplicateValues" dxfId="528" priority="388"/>
  </conditionalFormatting>
  <conditionalFormatting sqref="A645:A650">
    <cfRule type="duplicateValues" dxfId="527" priority="389"/>
  </conditionalFormatting>
  <conditionalFormatting sqref="A652:A670">
    <cfRule type="duplicateValues" dxfId="526" priority="14961"/>
  </conditionalFormatting>
  <conditionalFormatting sqref="A652:A670">
    <cfRule type="duplicateValues" dxfId="525" priority="14962"/>
  </conditionalFormatting>
  <conditionalFormatting sqref="A651">
    <cfRule type="duplicateValues" dxfId="524" priority="381"/>
  </conditionalFormatting>
  <conditionalFormatting sqref="A651">
    <cfRule type="duplicateValues" dxfId="523" priority="380"/>
  </conditionalFormatting>
  <conditionalFormatting sqref="A651">
    <cfRule type="duplicateValues" dxfId="522" priority="379"/>
  </conditionalFormatting>
  <conditionalFormatting sqref="A651">
    <cfRule type="duplicateValues" dxfId="521" priority="382"/>
  </conditionalFormatting>
  <conditionalFormatting sqref="A651">
    <cfRule type="duplicateValues" dxfId="520" priority="383"/>
  </conditionalFormatting>
  <conditionalFormatting sqref="A651">
    <cfRule type="duplicateValues" dxfId="519" priority="378"/>
  </conditionalFormatting>
  <conditionalFormatting sqref="A651">
    <cfRule type="duplicateValues" dxfId="518" priority="377"/>
  </conditionalFormatting>
  <conditionalFormatting sqref="A651">
    <cfRule type="duplicateValues" dxfId="517" priority="376"/>
  </conditionalFormatting>
  <conditionalFormatting sqref="A651">
    <cfRule type="duplicateValues" dxfId="516" priority="375"/>
  </conditionalFormatting>
  <conditionalFormatting sqref="A651">
    <cfRule type="duplicateValues" dxfId="515" priority="374"/>
  </conditionalFormatting>
  <conditionalFormatting sqref="A651">
    <cfRule type="duplicateValues" dxfId="514" priority="373"/>
  </conditionalFormatting>
  <conditionalFormatting sqref="A1078:A1048576 A642:A670 A1:A640">
    <cfRule type="duplicateValues" dxfId="513" priority="361"/>
  </conditionalFormatting>
  <conditionalFormatting sqref="A671">
    <cfRule type="duplicateValues" dxfId="512" priority="359"/>
  </conditionalFormatting>
  <conditionalFormatting sqref="A671">
    <cfRule type="duplicateValues" dxfId="511" priority="360"/>
  </conditionalFormatting>
  <conditionalFormatting sqref="A671">
    <cfRule type="duplicateValues" dxfId="510" priority="358"/>
  </conditionalFormatting>
  <conditionalFormatting sqref="A590:A606">
    <cfRule type="duplicateValues" dxfId="509" priority="14983"/>
  </conditionalFormatting>
  <conditionalFormatting sqref="A590:A606">
    <cfRule type="duplicateValues" dxfId="508" priority="14991"/>
  </conditionalFormatting>
  <conditionalFormatting sqref="A582:A588">
    <cfRule type="duplicateValues" dxfId="507" priority="15012"/>
  </conditionalFormatting>
  <conditionalFormatting sqref="A582:A588">
    <cfRule type="duplicateValues" dxfId="506" priority="15020"/>
  </conditionalFormatting>
  <conditionalFormatting sqref="A474:A478">
    <cfRule type="duplicateValues" dxfId="505" priority="15037"/>
  </conditionalFormatting>
  <conditionalFormatting sqref="A474:A478">
    <cfRule type="duplicateValues" dxfId="504" priority="15041"/>
  </conditionalFormatting>
  <conditionalFormatting sqref="A386:A451">
    <cfRule type="duplicateValues" dxfId="503" priority="15060"/>
  </conditionalFormatting>
  <conditionalFormatting sqref="A386:A451">
    <cfRule type="duplicateValues" dxfId="502" priority="15062"/>
  </conditionalFormatting>
  <conditionalFormatting sqref="A331:A385">
    <cfRule type="duplicateValues" dxfId="501" priority="15138"/>
  </conditionalFormatting>
  <conditionalFormatting sqref="A331:A385">
    <cfRule type="duplicateValues" dxfId="500" priority="15139"/>
  </conditionalFormatting>
  <conditionalFormatting sqref="A274:A298">
    <cfRule type="duplicateValues" dxfId="499" priority="15154"/>
  </conditionalFormatting>
  <conditionalFormatting sqref="A274:A298">
    <cfRule type="duplicateValues" dxfId="498" priority="15156"/>
  </conditionalFormatting>
  <conditionalFormatting sqref="A227:A263">
    <cfRule type="duplicateValues" dxfId="497" priority="15205"/>
  </conditionalFormatting>
  <conditionalFormatting sqref="A227:A263">
    <cfRule type="duplicateValues" dxfId="496" priority="15207"/>
  </conditionalFormatting>
  <conditionalFormatting sqref="A93">
    <cfRule type="duplicateValues" dxfId="495" priority="15244"/>
  </conditionalFormatting>
  <conditionalFormatting sqref="A93">
    <cfRule type="duplicateValues" dxfId="494" priority="15245"/>
  </conditionalFormatting>
  <conditionalFormatting sqref="A633:A640 A642:A644">
    <cfRule type="duplicateValues" dxfId="493" priority="15442"/>
  </conditionalFormatting>
  <conditionalFormatting sqref="A633:A640 A642:A644">
    <cfRule type="duplicateValues" dxfId="492" priority="15444"/>
  </conditionalFormatting>
  <conditionalFormatting sqref="A690:A695">
    <cfRule type="duplicateValues" dxfId="491" priority="351"/>
  </conditionalFormatting>
  <conditionalFormatting sqref="A690:A695">
    <cfRule type="duplicateValues" dxfId="490" priority="352"/>
  </conditionalFormatting>
  <conditionalFormatting sqref="A690:A695">
    <cfRule type="duplicateValues" dxfId="489" priority="350"/>
  </conditionalFormatting>
  <conditionalFormatting sqref="A696:A701">
    <cfRule type="duplicateValues" dxfId="488" priority="348"/>
  </conditionalFormatting>
  <conditionalFormatting sqref="A696:A701">
    <cfRule type="duplicateValues" dxfId="487" priority="349"/>
  </conditionalFormatting>
  <conditionalFormatting sqref="A696:A701">
    <cfRule type="duplicateValues" dxfId="486" priority="347"/>
  </conditionalFormatting>
  <conditionalFormatting sqref="A702:A706">
    <cfRule type="duplicateValues" dxfId="485" priority="345"/>
  </conditionalFormatting>
  <conditionalFormatting sqref="A702:A706">
    <cfRule type="duplicateValues" dxfId="484" priority="346"/>
  </conditionalFormatting>
  <conditionalFormatting sqref="A702:A706">
    <cfRule type="duplicateValues" dxfId="483" priority="344"/>
  </conditionalFormatting>
  <conditionalFormatting sqref="A1078:A1048576 A642:A706 A1:A640">
    <cfRule type="duplicateValues" dxfId="482" priority="343"/>
  </conditionalFormatting>
  <conditionalFormatting sqref="A707:A709">
    <cfRule type="duplicateValues" dxfId="481" priority="341"/>
  </conditionalFormatting>
  <conditionalFormatting sqref="A707:A709">
    <cfRule type="duplicateValues" dxfId="480" priority="342"/>
  </conditionalFormatting>
  <conditionalFormatting sqref="A707:A709">
    <cfRule type="duplicateValues" dxfId="479" priority="340"/>
  </conditionalFormatting>
  <conditionalFormatting sqref="A707:A709">
    <cfRule type="duplicateValues" dxfId="478" priority="339"/>
  </conditionalFormatting>
  <conditionalFormatting sqref="A710:A715">
    <cfRule type="duplicateValues" dxfId="477" priority="337"/>
  </conditionalFormatting>
  <conditionalFormatting sqref="A710:A715">
    <cfRule type="duplicateValues" dxfId="476" priority="338"/>
  </conditionalFormatting>
  <conditionalFormatting sqref="A710:A715">
    <cfRule type="duplicateValues" dxfId="475" priority="336"/>
  </conditionalFormatting>
  <conditionalFormatting sqref="A710:A715">
    <cfRule type="duplicateValues" dxfId="474" priority="335"/>
  </conditionalFormatting>
  <conditionalFormatting sqref="A716:A723">
    <cfRule type="duplicateValues" dxfId="473" priority="333"/>
  </conditionalFormatting>
  <conditionalFormatting sqref="A716:A723">
    <cfRule type="duplicateValues" dxfId="472" priority="334"/>
  </conditionalFormatting>
  <conditionalFormatting sqref="A716:A723">
    <cfRule type="duplicateValues" dxfId="471" priority="332"/>
  </conditionalFormatting>
  <conditionalFormatting sqref="A716:A723">
    <cfRule type="duplicateValues" dxfId="470" priority="331"/>
  </conditionalFormatting>
  <conditionalFormatting sqref="A724:A735">
    <cfRule type="duplicateValues" dxfId="469" priority="329"/>
  </conditionalFormatting>
  <conditionalFormatting sqref="A724:A735">
    <cfRule type="duplicateValues" dxfId="468" priority="330"/>
  </conditionalFormatting>
  <conditionalFormatting sqref="A724:A735">
    <cfRule type="duplicateValues" dxfId="467" priority="328"/>
  </conditionalFormatting>
  <conditionalFormatting sqref="A724:A735">
    <cfRule type="duplicateValues" dxfId="466" priority="327"/>
  </conditionalFormatting>
  <conditionalFormatting sqref="A672:A689">
    <cfRule type="duplicateValues" dxfId="465" priority="17115"/>
  </conditionalFormatting>
  <conditionalFormatting sqref="A672:A689">
    <cfRule type="duplicateValues" dxfId="464" priority="17117"/>
  </conditionalFormatting>
  <conditionalFormatting sqref="A736:A740">
    <cfRule type="duplicateValues" dxfId="463" priority="325"/>
  </conditionalFormatting>
  <conditionalFormatting sqref="A736:A740">
    <cfRule type="duplicateValues" dxfId="462" priority="326"/>
  </conditionalFormatting>
  <conditionalFormatting sqref="A736:A740">
    <cfRule type="duplicateValues" dxfId="461" priority="324"/>
  </conditionalFormatting>
  <conditionalFormatting sqref="A736:A740">
    <cfRule type="duplicateValues" dxfId="460" priority="323"/>
  </conditionalFormatting>
  <conditionalFormatting sqref="A741:A745">
    <cfRule type="duplicateValues" dxfId="459" priority="321"/>
  </conditionalFormatting>
  <conditionalFormatting sqref="A741:A745">
    <cfRule type="duplicateValues" dxfId="458" priority="322"/>
  </conditionalFormatting>
  <conditionalFormatting sqref="A741:A745">
    <cfRule type="duplicateValues" dxfId="457" priority="320"/>
  </conditionalFormatting>
  <conditionalFormatting sqref="A741:A745">
    <cfRule type="duplicateValues" dxfId="456" priority="319"/>
  </conditionalFormatting>
  <conditionalFormatting sqref="A1078:A1048576 A642:A745 A1:A640">
    <cfRule type="duplicateValues" dxfId="455" priority="318"/>
  </conditionalFormatting>
  <conditionalFormatting sqref="A308">
    <cfRule type="duplicateValues" dxfId="454" priority="300"/>
  </conditionalFormatting>
  <conditionalFormatting sqref="A308">
    <cfRule type="duplicateValues" dxfId="453" priority="301"/>
  </conditionalFormatting>
  <conditionalFormatting sqref="A308">
    <cfRule type="duplicateValues" dxfId="452" priority="302"/>
  </conditionalFormatting>
  <conditionalFormatting sqref="A343">
    <cfRule type="duplicateValues" dxfId="451" priority="297"/>
  </conditionalFormatting>
  <conditionalFormatting sqref="A343">
    <cfRule type="duplicateValues" dxfId="450" priority="298"/>
  </conditionalFormatting>
  <conditionalFormatting sqref="A343">
    <cfRule type="duplicateValues" dxfId="449" priority="299"/>
  </conditionalFormatting>
  <conditionalFormatting sqref="A646">
    <cfRule type="duplicateValues" dxfId="448" priority="294"/>
  </conditionalFormatting>
  <conditionalFormatting sqref="A646">
    <cfRule type="duplicateValues" dxfId="447" priority="295"/>
  </conditionalFormatting>
  <conditionalFormatting sqref="A646">
    <cfRule type="duplicateValues" dxfId="446" priority="296"/>
  </conditionalFormatting>
  <conditionalFormatting sqref="A646">
    <cfRule type="duplicateValues" dxfId="445" priority="293"/>
  </conditionalFormatting>
  <conditionalFormatting sqref="A646">
    <cfRule type="duplicateValues" dxfId="444" priority="292"/>
  </conditionalFormatting>
  <conditionalFormatting sqref="A646">
    <cfRule type="duplicateValues" dxfId="443" priority="291"/>
  </conditionalFormatting>
  <conditionalFormatting sqref="A646">
    <cfRule type="duplicateValues" dxfId="442" priority="290"/>
  </conditionalFormatting>
  <conditionalFormatting sqref="A746:A796">
    <cfRule type="duplicateValues" dxfId="441" priority="287"/>
  </conditionalFormatting>
  <conditionalFormatting sqref="A746:A796">
    <cfRule type="duplicateValues" dxfId="440" priority="288"/>
  </conditionalFormatting>
  <conditionalFormatting sqref="A746:A796">
    <cfRule type="duplicateValues" dxfId="439" priority="286"/>
  </conditionalFormatting>
  <conditionalFormatting sqref="A746:A796">
    <cfRule type="duplicateValues" dxfId="438" priority="285"/>
  </conditionalFormatting>
  <conditionalFormatting sqref="A746:A796">
    <cfRule type="duplicateValues" dxfId="437" priority="284"/>
  </conditionalFormatting>
  <conditionalFormatting sqref="A797:A798">
    <cfRule type="duplicateValues" dxfId="436" priority="282"/>
  </conditionalFormatting>
  <conditionalFormatting sqref="A797:A798">
    <cfRule type="duplicateValues" dxfId="435" priority="283"/>
  </conditionalFormatting>
  <conditionalFormatting sqref="A797:A798">
    <cfRule type="duplicateValues" dxfId="434" priority="281"/>
  </conditionalFormatting>
  <conditionalFormatting sqref="A797:A798">
    <cfRule type="duplicateValues" dxfId="433" priority="280"/>
  </conditionalFormatting>
  <conditionalFormatting sqref="A797:A798">
    <cfRule type="duplicateValues" dxfId="432" priority="279"/>
  </conditionalFormatting>
  <conditionalFormatting sqref="A799:A803">
    <cfRule type="duplicateValues" dxfId="431" priority="277"/>
  </conditionalFormatting>
  <conditionalFormatting sqref="A799:A803">
    <cfRule type="duplicateValues" dxfId="430" priority="278"/>
  </conditionalFormatting>
  <conditionalFormatting sqref="A799:A803">
    <cfRule type="duplicateValues" dxfId="429" priority="276"/>
  </conditionalFormatting>
  <conditionalFormatting sqref="A799:A803">
    <cfRule type="duplicateValues" dxfId="428" priority="275"/>
  </conditionalFormatting>
  <conditionalFormatting sqref="A799:A803">
    <cfRule type="duplicateValues" dxfId="427" priority="274"/>
  </conditionalFormatting>
  <conditionalFormatting sqref="A804:A810">
    <cfRule type="duplicateValues" dxfId="426" priority="272"/>
  </conditionalFormatting>
  <conditionalFormatting sqref="A804:A810">
    <cfRule type="duplicateValues" dxfId="425" priority="273"/>
  </conditionalFormatting>
  <conditionalFormatting sqref="A804:A810">
    <cfRule type="duplicateValues" dxfId="424" priority="271"/>
  </conditionalFormatting>
  <conditionalFormatting sqref="A804:A810">
    <cfRule type="duplicateValues" dxfId="423" priority="270"/>
  </conditionalFormatting>
  <conditionalFormatting sqref="A804:A810">
    <cfRule type="duplicateValues" dxfId="422" priority="269"/>
  </conditionalFormatting>
  <conditionalFormatting sqref="A811:A814">
    <cfRule type="duplicateValues" dxfId="421" priority="267"/>
  </conditionalFormatting>
  <conditionalFormatting sqref="A811:A814">
    <cfRule type="duplicateValues" dxfId="420" priority="268"/>
  </conditionalFormatting>
  <conditionalFormatting sqref="A811:A814">
    <cfRule type="duplicateValues" dxfId="419" priority="266"/>
  </conditionalFormatting>
  <conditionalFormatting sqref="A811:A814">
    <cfRule type="duplicateValues" dxfId="418" priority="265"/>
  </conditionalFormatting>
  <conditionalFormatting sqref="A811:A814">
    <cfRule type="duplicateValues" dxfId="417" priority="264"/>
  </conditionalFormatting>
  <conditionalFormatting sqref="A233">
    <cfRule type="duplicateValues" dxfId="416" priority="262"/>
  </conditionalFormatting>
  <conditionalFormatting sqref="A233">
    <cfRule type="duplicateValues" dxfId="415" priority="263"/>
  </conditionalFormatting>
  <conditionalFormatting sqref="A673">
    <cfRule type="duplicateValues" dxfId="414" priority="259"/>
  </conditionalFormatting>
  <conditionalFormatting sqref="A673">
    <cfRule type="duplicateValues" dxfId="413" priority="258"/>
  </conditionalFormatting>
  <conditionalFormatting sqref="A673">
    <cfRule type="duplicateValues" dxfId="412" priority="257"/>
  </conditionalFormatting>
  <conditionalFormatting sqref="A673">
    <cfRule type="duplicateValues" dxfId="411" priority="256"/>
  </conditionalFormatting>
  <conditionalFormatting sqref="A673">
    <cfRule type="duplicateValues" dxfId="410" priority="255"/>
  </conditionalFormatting>
  <conditionalFormatting sqref="A673">
    <cfRule type="duplicateValues" dxfId="409" priority="254"/>
  </conditionalFormatting>
  <conditionalFormatting sqref="A673">
    <cfRule type="duplicateValues" dxfId="408" priority="253"/>
  </conditionalFormatting>
  <conditionalFormatting sqref="A673">
    <cfRule type="duplicateValues" dxfId="407" priority="252"/>
  </conditionalFormatting>
  <conditionalFormatting sqref="A673">
    <cfRule type="duplicateValues" dxfId="406" priority="260"/>
  </conditionalFormatting>
  <conditionalFormatting sqref="A673">
    <cfRule type="duplicateValues" dxfId="405" priority="261"/>
  </conditionalFormatting>
  <conditionalFormatting sqref="A673">
    <cfRule type="duplicateValues" dxfId="404" priority="250"/>
  </conditionalFormatting>
  <conditionalFormatting sqref="A673">
    <cfRule type="duplicateValues" dxfId="403" priority="251"/>
  </conditionalFormatting>
  <conditionalFormatting sqref="A815:A816">
    <cfRule type="duplicateValues" dxfId="402" priority="248"/>
  </conditionalFormatting>
  <conditionalFormatting sqref="A815:A816">
    <cfRule type="duplicateValues" dxfId="401" priority="249"/>
  </conditionalFormatting>
  <conditionalFormatting sqref="A815:A816">
    <cfRule type="duplicateValues" dxfId="400" priority="247"/>
  </conditionalFormatting>
  <conditionalFormatting sqref="A815:A816">
    <cfRule type="duplicateValues" dxfId="399" priority="246"/>
  </conditionalFormatting>
  <conditionalFormatting sqref="A815:A816">
    <cfRule type="duplicateValues" dxfId="398" priority="245"/>
  </conditionalFormatting>
  <conditionalFormatting sqref="A94:A97">
    <cfRule type="duplicateValues" dxfId="397" priority="17648"/>
  </conditionalFormatting>
  <conditionalFormatting sqref="A94:A97">
    <cfRule type="duplicateValues" dxfId="396" priority="17650"/>
  </conditionalFormatting>
  <conditionalFormatting sqref="A817">
    <cfRule type="duplicateValues" dxfId="395" priority="238"/>
  </conditionalFormatting>
  <conditionalFormatting sqref="A817">
    <cfRule type="duplicateValues" dxfId="394" priority="239"/>
  </conditionalFormatting>
  <conditionalFormatting sqref="A817">
    <cfRule type="duplicateValues" dxfId="393" priority="237"/>
  </conditionalFormatting>
  <conditionalFormatting sqref="A817">
    <cfRule type="duplicateValues" dxfId="392" priority="236"/>
  </conditionalFormatting>
  <conditionalFormatting sqref="A817">
    <cfRule type="duplicateValues" dxfId="391" priority="235"/>
  </conditionalFormatting>
  <conditionalFormatting sqref="A302">
    <cfRule type="duplicateValues" dxfId="390" priority="232"/>
  </conditionalFormatting>
  <conditionalFormatting sqref="A302">
    <cfRule type="duplicateValues" dxfId="389" priority="233"/>
  </conditionalFormatting>
  <conditionalFormatting sqref="A302">
    <cfRule type="duplicateValues" dxfId="388" priority="234"/>
  </conditionalFormatting>
  <conditionalFormatting sqref="A660">
    <cfRule type="duplicateValues" dxfId="387" priority="229"/>
  </conditionalFormatting>
  <conditionalFormatting sqref="A660">
    <cfRule type="duplicateValues" dxfId="386" priority="228"/>
  </conditionalFormatting>
  <conditionalFormatting sqref="A660">
    <cfRule type="duplicateValues" dxfId="385" priority="230"/>
  </conditionalFormatting>
  <conditionalFormatting sqref="A660">
    <cfRule type="duplicateValues" dxfId="384" priority="231"/>
  </conditionalFormatting>
  <conditionalFormatting sqref="A660">
    <cfRule type="duplicateValues" dxfId="383" priority="227"/>
  </conditionalFormatting>
  <conditionalFormatting sqref="A660">
    <cfRule type="duplicateValues" dxfId="382" priority="226"/>
  </conditionalFormatting>
  <conditionalFormatting sqref="A660">
    <cfRule type="duplicateValues" dxfId="381" priority="225"/>
  </conditionalFormatting>
  <conditionalFormatting sqref="A660">
    <cfRule type="duplicateValues" dxfId="380" priority="224"/>
  </conditionalFormatting>
  <conditionalFormatting sqref="A660">
    <cfRule type="duplicateValues" dxfId="379" priority="221"/>
  </conditionalFormatting>
  <conditionalFormatting sqref="A660">
    <cfRule type="duplicateValues" dxfId="378" priority="222"/>
  </conditionalFormatting>
  <conditionalFormatting sqref="A660">
    <cfRule type="duplicateValues" dxfId="377" priority="223"/>
  </conditionalFormatting>
  <conditionalFormatting sqref="A677">
    <cfRule type="duplicateValues" dxfId="376" priority="219"/>
  </conditionalFormatting>
  <conditionalFormatting sqref="A677">
    <cfRule type="duplicateValues" dxfId="375" priority="220"/>
  </conditionalFormatting>
  <conditionalFormatting sqref="A677">
    <cfRule type="duplicateValues" dxfId="374" priority="218"/>
  </conditionalFormatting>
  <conditionalFormatting sqref="A677">
    <cfRule type="duplicateValues" dxfId="373" priority="215"/>
  </conditionalFormatting>
  <conditionalFormatting sqref="A677">
    <cfRule type="duplicateValues" dxfId="372" priority="214"/>
  </conditionalFormatting>
  <conditionalFormatting sqref="A677">
    <cfRule type="duplicateValues" dxfId="371" priority="216"/>
  </conditionalFormatting>
  <conditionalFormatting sqref="A677">
    <cfRule type="duplicateValues" dxfId="370" priority="217"/>
  </conditionalFormatting>
  <conditionalFormatting sqref="A677">
    <cfRule type="duplicateValues" dxfId="369" priority="213"/>
  </conditionalFormatting>
  <conditionalFormatting sqref="A677">
    <cfRule type="duplicateValues" dxfId="368" priority="212"/>
  </conditionalFormatting>
  <conditionalFormatting sqref="A677">
    <cfRule type="duplicateValues" dxfId="367" priority="211"/>
  </conditionalFormatting>
  <conditionalFormatting sqref="A677">
    <cfRule type="duplicateValues" dxfId="366" priority="210"/>
  </conditionalFormatting>
  <conditionalFormatting sqref="A677">
    <cfRule type="duplicateValues" dxfId="365" priority="207"/>
  </conditionalFormatting>
  <conditionalFormatting sqref="A677">
    <cfRule type="duplicateValues" dxfId="364" priority="208"/>
  </conditionalFormatting>
  <conditionalFormatting sqref="A677">
    <cfRule type="duplicateValues" dxfId="363" priority="209"/>
  </conditionalFormatting>
  <conditionalFormatting sqref="A1078:A1048576 A642:A817 A1:A640">
    <cfRule type="duplicateValues" dxfId="362" priority="206"/>
  </conditionalFormatting>
  <conditionalFormatting sqref="A818:A823 A825">
    <cfRule type="duplicateValues" dxfId="361" priority="204"/>
  </conditionalFormatting>
  <conditionalFormatting sqref="A818:A823 A825">
    <cfRule type="duplicateValues" dxfId="360" priority="205"/>
  </conditionalFormatting>
  <conditionalFormatting sqref="A818:A823">
    <cfRule type="duplicateValues" dxfId="359" priority="203"/>
  </conditionalFormatting>
  <conditionalFormatting sqref="A818:A823">
    <cfRule type="duplicateValues" dxfId="358" priority="202"/>
  </conditionalFormatting>
  <conditionalFormatting sqref="A818:A823">
    <cfRule type="duplicateValues" dxfId="357" priority="201"/>
  </conditionalFormatting>
  <conditionalFormatting sqref="A818:A823">
    <cfRule type="duplicateValues" dxfId="356" priority="200"/>
  </conditionalFormatting>
  <conditionalFormatting sqref="A826:A854">
    <cfRule type="duplicateValues" dxfId="355" priority="198"/>
  </conditionalFormatting>
  <conditionalFormatting sqref="A826:A854">
    <cfRule type="duplicateValues" dxfId="354" priority="199"/>
  </conditionalFormatting>
  <conditionalFormatting sqref="A826:A854">
    <cfRule type="duplicateValues" dxfId="353" priority="197"/>
  </conditionalFormatting>
  <conditionalFormatting sqref="A826:A854">
    <cfRule type="duplicateValues" dxfId="352" priority="196"/>
  </conditionalFormatting>
  <conditionalFormatting sqref="A826:A854">
    <cfRule type="duplicateValues" dxfId="351" priority="195"/>
  </conditionalFormatting>
  <conditionalFormatting sqref="A826:A854">
    <cfRule type="duplicateValues" dxfId="350" priority="194"/>
  </conditionalFormatting>
  <conditionalFormatting sqref="A227">
    <cfRule type="duplicateValues" dxfId="349" priority="192"/>
  </conditionalFormatting>
  <conditionalFormatting sqref="A227">
    <cfRule type="duplicateValues" dxfId="348" priority="193"/>
  </conditionalFormatting>
  <conditionalFormatting sqref="A268">
    <cfRule type="duplicateValues" dxfId="347" priority="189"/>
  </conditionalFormatting>
  <conditionalFormatting sqref="A268">
    <cfRule type="duplicateValues" dxfId="346" priority="190"/>
  </conditionalFormatting>
  <conditionalFormatting sqref="A268">
    <cfRule type="duplicateValues" dxfId="345" priority="191"/>
  </conditionalFormatting>
  <conditionalFormatting sqref="A753">
    <cfRule type="duplicateValues" dxfId="344" priority="186"/>
  </conditionalFormatting>
  <conditionalFormatting sqref="A753">
    <cfRule type="duplicateValues" dxfId="343" priority="187"/>
  </conditionalFormatting>
  <conditionalFormatting sqref="A753">
    <cfRule type="duplicateValues" dxfId="342" priority="188"/>
  </conditionalFormatting>
  <conditionalFormatting sqref="A753">
    <cfRule type="duplicateValues" dxfId="341" priority="185"/>
  </conditionalFormatting>
  <conditionalFormatting sqref="A753">
    <cfRule type="duplicateValues" dxfId="340" priority="184"/>
  </conditionalFormatting>
  <conditionalFormatting sqref="A753">
    <cfRule type="duplicateValues" dxfId="339" priority="183"/>
  </conditionalFormatting>
  <conditionalFormatting sqref="A753">
    <cfRule type="duplicateValues" dxfId="338" priority="182"/>
  </conditionalFormatting>
  <conditionalFormatting sqref="A753">
    <cfRule type="duplicateValues" dxfId="337" priority="181"/>
  </conditionalFormatting>
  <conditionalFormatting sqref="A753">
    <cfRule type="duplicateValues" dxfId="336" priority="180"/>
  </conditionalFormatting>
  <conditionalFormatting sqref="A753">
    <cfRule type="duplicateValues" dxfId="335" priority="179"/>
  </conditionalFormatting>
  <conditionalFormatting sqref="A753">
    <cfRule type="duplicateValues" dxfId="334" priority="178"/>
  </conditionalFormatting>
  <conditionalFormatting sqref="A753">
    <cfRule type="duplicateValues" dxfId="333" priority="175"/>
  </conditionalFormatting>
  <conditionalFormatting sqref="A753">
    <cfRule type="duplicateValues" dxfId="332" priority="176"/>
  </conditionalFormatting>
  <conditionalFormatting sqref="A753">
    <cfRule type="duplicateValues" dxfId="331" priority="177"/>
  </conditionalFormatting>
  <conditionalFormatting sqref="A855:A859">
    <cfRule type="duplicateValues" dxfId="330" priority="173"/>
  </conditionalFormatting>
  <conditionalFormatting sqref="A855:A859">
    <cfRule type="duplicateValues" dxfId="329" priority="174"/>
  </conditionalFormatting>
  <conditionalFormatting sqref="A855:A859">
    <cfRule type="duplicateValues" dxfId="328" priority="172"/>
  </conditionalFormatting>
  <conditionalFormatting sqref="A855:A859">
    <cfRule type="duplicateValues" dxfId="327" priority="171"/>
  </conditionalFormatting>
  <conditionalFormatting sqref="A855:A859">
    <cfRule type="duplicateValues" dxfId="326" priority="170"/>
  </conditionalFormatting>
  <conditionalFormatting sqref="A855:A859">
    <cfRule type="duplicateValues" dxfId="325" priority="169"/>
  </conditionalFormatting>
  <conditionalFormatting sqref="A115">
    <cfRule type="duplicateValues" dxfId="324" priority="167"/>
  </conditionalFormatting>
  <conditionalFormatting sqref="A115">
    <cfRule type="duplicateValues" dxfId="323" priority="168"/>
  </conditionalFormatting>
  <conditionalFormatting sqref="A115">
    <cfRule type="duplicateValues" dxfId="322" priority="166"/>
  </conditionalFormatting>
  <conditionalFormatting sqref="A375">
    <cfRule type="duplicateValues" dxfId="321" priority="163"/>
  </conditionalFormatting>
  <conditionalFormatting sqref="A375">
    <cfRule type="duplicateValues" dxfId="320" priority="162"/>
  </conditionalFormatting>
  <conditionalFormatting sqref="A375">
    <cfRule type="duplicateValues" dxfId="319" priority="164"/>
  </conditionalFormatting>
  <conditionalFormatting sqref="A375">
    <cfRule type="duplicateValues" dxfId="318" priority="165"/>
  </conditionalFormatting>
  <conditionalFormatting sqref="A860:A869">
    <cfRule type="duplicateValues" dxfId="317" priority="160"/>
  </conditionalFormatting>
  <conditionalFormatting sqref="A860:A869">
    <cfRule type="duplicateValues" dxfId="316" priority="161"/>
  </conditionalFormatting>
  <conditionalFormatting sqref="A860:A869">
    <cfRule type="duplicateValues" dxfId="315" priority="159"/>
  </conditionalFormatting>
  <conditionalFormatting sqref="A860:A869">
    <cfRule type="duplicateValues" dxfId="314" priority="158"/>
  </conditionalFormatting>
  <conditionalFormatting sqref="A860:A869">
    <cfRule type="duplicateValues" dxfId="313" priority="157"/>
  </conditionalFormatting>
  <conditionalFormatting sqref="A860:A869">
    <cfRule type="duplicateValues" dxfId="312" priority="156"/>
  </conditionalFormatting>
  <conditionalFormatting sqref="A870">
    <cfRule type="duplicateValues" dxfId="311" priority="154"/>
  </conditionalFormatting>
  <conditionalFormatting sqref="A870">
    <cfRule type="duplicateValues" dxfId="310" priority="155"/>
  </conditionalFormatting>
  <conditionalFormatting sqref="A870">
    <cfRule type="duplicateValues" dxfId="309" priority="153"/>
  </conditionalFormatting>
  <conditionalFormatting sqref="A870">
    <cfRule type="duplicateValues" dxfId="308" priority="152"/>
  </conditionalFormatting>
  <conditionalFormatting sqref="A870">
    <cfRule type="duplicateValues" dxfId="307" priority="151"/>
  </conditionalFormatting>
  <conditionalFormatting sqref="A870">
    <cfRule type="duplicateValues" dxfId="306" priority="150"/>
  </conditionalFormatting>
  <conditionalFormatting sqref="A871:A877">
    <cfRule type="duplicateValues" dxfId="305" priority="148"/>
  </conditionalFormatting>
  <conditionalFormatting sqref="A871:A877">
    <cfRule type="duplicateValues" dxfId="304" priority="149"/>
  </conditionalFormatting>
  <conditionalFormatting sqref="A871:A877">
    <cfRule type="duplicateValues" dxfId="303" priority="147"/>
  </conditionalFormatting>
  <conditionalFormatting sqref="A871:A877">
    <cfRule type="duplicateValues" dxfId="302" priority="146"/>
  </conditionalFormatting>
  <conditionalFormatting sqref="A871:A877">
    <cfRule type="duplicateValues" dxfId="301" priority="145"/>
  </conditionalFormatting>
  <conditionalFormatting sqref="A871:A877">
    <cfRule type="duplicateValues" dxfId="300" priority="144"/>
  </conditionalFormatting>
  <conditionalFormatting sqref="A878:A891">
    <cfRule type="duplicateValues" dxfId="299" priority="142"/>
  </conditionalFormatting>
  <conditionalFormatting sqref="A878:A891">
    <cfRule type="duplicateValues" dxfId="298" priority="143"/>
  </conditionalFormatting>
  <conditionalFormatting sqref="A878:A891">
    <cfRule type="duplicateValues" dxfId="297" priority="141"/>
  </conditionalFormatting>
  <conditionalFormatting sqref="A878:A891">
    <cfRule type="duplicateValues" dxfId="296" priority="140"/>
  </conditionalFormatting>
  <conditionalFormatting sqref="A878:A891">
    <cfRule type="duplicateValues" dxfId="295" priority="139"/>
  </conditionalFormatting>
  <conditionalFormatting sqref="A878:A891">
    <cfRule type="duplicateValues" dxfId="294" priority="138"/>
  </conditionalFormatting>
  <conditionalFormatting sqref="A892:A894">
    <cfRule type="duplicateValues" dxfId="293" priority="136"/>
  </conditionalFormatting>
  <conditionalFormatting sqref="A892:A894">
    <cfRule type="duplicateValues" dxfId="292" priority="137"/>
  </conditionalFormatting>
  <conditionalFormatting sqref="A892:A894">
    <cfRule type="duplicateValues" dxfId="291" priority="135"/>
  </conditionalFormatting>
  <conditionalFormatting sqref="A892:A894">
    <cfRule type="duplicateValues" dxfId="290" priority="134"/>
  </conditionalFormatting>
  <conditionalFormatting sqref="A892:A894">
    <cfRule type="duplicateValues" dxfId="289" priority="133"/>
  </conditionalFormatting>
  <conditionalFormatting sqref="A892:A894">
    <cfRule type="duplicateValues" dxfId="288" priority="132"/>
  </conditionalFormatting>
  <conditionalFormatting sqref="A895:A898">
    <cfRule type="duplicateValues" dxfId="287" priority="130"/>
  </conditionalFormatting>
  <conditionalFormatting sqref="A895:A898">
    <cfRule type="duplicateValues" dxfId="286" priority="131"/>
  </conditionalFormatting>
  <conditionalFormatting sqref="A895:A898">
    <cfRule type="duplicateValues" dxfId="285" priority="129"/>
  </conditionalFormatting>
  <conditionalFormatting sqref="A895:A898">
    <cfRule type="duplicateValues" dxfId="284" priority="128"/>
  </conditionalFormatting>
  <conditionalFormatting sqref="A895:A898">
    <cfRule type="duplicateValues" dxfId="283" priority="127"/>
  </conditionalFormatting>
  <conditionalFormatting sqref="A895:A898">
    <cfRule type="duplicateValues" dxfId="282" priority="126"/>
  </conditionalFormatting>
  <conditionalFormatting sqref="A7 A10:A63">
    <cfRule type="duplicateValues" dxfId="281" priority="18412"/>
  </conditionalFormatting>
  <conditionalFormatting sqref="A7 A10:A82">
    <cfRule type="duplicateValues" dxfId="280" priority="18415"/>
  </conditionalFormatting>
  <conditionalFormatting sqref="A7 A10:A84">
    <cfRule type="duplicateValues" dxfId="279" priority="18418"/>
  </conditionalFormatting>
  <conditionalFormatting sqref="A7 A10:A87">
    <cfRule type="duplicateValues" dxfId="278" priority="18421"/>
  </conditionalFormatting>
  <conditionalFormatting sqref="A7 A10:A92">
    <cfRule type="duplicateValues" dxfId="277" priority="18424"/>
  </conditionalFormatting>
  <conditionalFormatting sqref="A7 A10:A97">
    <cfRule type="duplicateValues" dxfId="276" priority="18427"/>
  </conditionalFormatting>
  <conditionalFormatting sqref="A7 A9:A97">
    <cfRule type="duplicateValues" dxfId="275" priority="18430"/>
  </conditionalFormatting>
  <conditionalFormatting sqref="A899:A924">
    <cfRule type="duplicateValues" dxfId="274" priority="124"/>
  </conditionalFormatting>
  <conditionalFormatting sqref="A899:A924">
    <cfRule type="duplicateValues" dxfId="273" priority="125"/>
  </conditionalFormatting>
  <conditionalFormatting sqref="A899:A924">
    <cfRule type="duplicateValues" dxfId="272" priority="123"/>
  </conditionalFormatting>
  <conditionalFormatting sqref="A899:A924">
    <cfRule type="duplicateValues" dxfId="271" priority="122"/>
  </conditionalFormatting>
  <conditionalFormatting sqref="A899:A924">
    <cfRule type="duplicateValues" dxfId="270" priority="121"/>
  </conditionalFormatting>
  <conditionalFormatting sqref="A899:A924">
    <cfRule type="duplicateValues" dxfId="269" priority="120"/>
  </conditionalFormatting>
  <conditionalFormatting sqref="A925:A936">
    <cfRule type="duplicateValues" dxfId="268" priority="115"/>
  </conditionalFormatting>
  <conditionalFormatting sqref="A925:A936">
    <cfRule type="duplicateValues" dxfId="267" priority="116"/>
  </conditionalFormatting>
  <conditionalFormatting sqref="A925:A936">
    <cfRule type="duplicateValues" dxfId="266" priority="117"/>
  </conditionalFormatting>
  <conditionalFormatting sqref="A925:A936">
    <cfRule type="duplicateValues" dxfId="265" priority="118"/>
    <cfRule type="duplicateValues" dxfId="264" priority="119"/>
  </conditionalFormatting>
  <conditionalFormatting sqref="A925:A936">
    <cfRule type="duplicateValues" dxfId="263" priority="114"/>
  </conditionalFormatting>
  <conditionalFormatting sqref="A523">
    <cfRule type="duplicateValues" dxfId="262" priority="111"/>
  </conditionalFormatting>
  <conditionalFormatting sqref="A523">
    <cfRule type="duplicateValues" dxfId="261" priority="110"/>
  </conditionalFormatting>
  <conditionalFormatting sqref="A523">
    <cfRule type="duplicateValues" dxfId="260" priority="109"/>
  </conditionalFormatting>
  <conditionalFormatting sqref="A523">
    <cfRule type="duplicateValues" dxfId="259" priority="112"/>
  </conditionalFormatting>
  <conditionalFormatting sqref="A523">
    <cfRule type="duplicateValues" dxfId="258" priority="113"/>
  </conditionalFormatting>
  <conditionalFormatting sqref="A523">
    <cfRule type="duplicateValues" dxfId="257" priority="108"/>
  </conditionalFormatting>
  <conditionalFormatting sqref="A523">
    <cfRule type="duplicateValues" dxfId="256" priority="107"/>
  </conditionalFormatting>
  <conditionalFormatting sqref="A523">
    <cfRule type="duplicateValues" dxfId="255" priority="106"/>
  </conditionalFormatting>
  <conditionalFormatting sqref="A523">
    <cfRule type="duplicateValues" dxfId="254" priority="105"/>
  </conditionalFormatting>
  <conditionalFormatting sqref="A523">
    <cfRule type="duplicateValues" dxfId="253" priority="104"/>
  </conditionalFormatting>
  <conditionalFormatting sqref="A937:A941">
    <cfRule type="duplicateValues" dxfId="252" priority="99"/>
  </conditionalFormatting>
  <conditionalFormatting sqref="A937:A941">
    <cfRule type="duplicateValues" dxfId="251" priority="100"/>
  </conditionalFormatting>
  <conditionalFormatting sqref="A937:A941">
    <cfRule type="duplicateValues" dxfId="250" priority="101"/>
  </conditionalFormatting>
  <conditionalFormatting sqref="A937:A941">
    <cfRule type="duplicateValues" dxfId="249" priority="102"/>
    <cfRule type="duplicateValues" dxfId="248" priority="103"/>
  </conditionalFormatting>
  <conditionalFormatting sqref="A937:A941">
    <cfRule type="duplicateValues" dxfId="247" priority="98"/>
  </conditionalFormatting>
  <conditionalFormatting sqref="A308:A329">
    <cfRule type="duplicateValues" dxfId="246" priority="18649"/>
  </conditionalFormatting>
  <conditionalFormatting sqref="A308:A329">
    <cfRule type="duplicateValues" dxfId="245" priority="18651"/>
  </conditionalFormatting>
  <conditionalFormatting sqref="A942:A967">
    <cfRule type="duplicateValues" dxfId="244" priority="18971"/>
  </conditionalFormatting>
  <conditionalFormatting sqref="A942:A967">
    <cfRule type="duplicateValues" dxfId="243" priority="18973"/>
  </conditionalFormatting>
  <conditionalFormatting sqref="A942:A967">
    <cfRule type="duplicateValues" dxfId="242" priority="18974"/>
    <cfRule type="duplicateValues" dxfId="241" priority="18975"/>
  </conditionalFormatting>
  <conditionalFormatting sqref="A968:A971">
    <cfRule type="duplicateValues" dxfId="240" priority="88"/>
  </conditionalFormatting>
  <conditionalFormatting sqref="A968:A971">
    <cfRule type="duplicateValues" dxfId="239" priority="89"/>
  </conditionalFormatting>
  <conditionalFormatting sqref="A968:A971">
    <cfRule type="duplicateValues" dxfId="238" priority="90"/>
    <cfRule type="duplicateValues" dxfId="237" priority="91"/>
  </conditionalFormatting>
  <conditionalFormatting sqref="A972">
    <cfRule type="duplicateValues" dxfId="236" priority="84"/>
  </conditionalFormatting>
  <conditionalFormatting sqref="A972">
    <cfRule type="duplicateValues" dxfId="235" priority="85"/>
  </conditionalFormatting>
  <conditionalFormatting sqref="A972">
    <cfRule type="duplicateValues" dxfId="234" priority="86"/>
    <cfRule type="duplicateValues" dxfId="233" priority="87"/>
  </conditionalFormatting>
  <conditionalFormatting sqref="A973">
    <cfRule type="duplicateValues" dxfId="232" priority="80"/>
  </conditionalFormatting>
  <conditionalFormatting sqref="A973">
    <cfRule type="duplicateValues" dxfId="231" priority="81"/>
  </conditionalFormatting>
  <conditionalFormatting sqref="A973">
    <cfRule type="duplicateValues" dxfId="230" priority="82"/>
    <cfRule type="duplicateValues" dxfId="229" priority="83"/>
  </conditionalFormatting>
  <conditionalFormatting sqref="A974:A991">
    <cfRule type="duplicateValues" dxfId="228" priority="76"/>
  </conditionalFormatting>
  <conditionalFormatting sqref="A974:A991">
    <cfRule type="duplicateValues" dxfId="227" priority="77"/>
  </conditionalFormatting>
  <conditionalFormatting sqref="A974:A991">
    <cfRule type="duplicateValues" dxfId="226" priority="78"/>
    <cfRule type="duplicateValues" dxfId="225" priority="79"/>
  </conditionalFormatting>
  <conditionalFormatting sqref="A992:A1000">
    <cfRule type="duplicateValues" dxfId="224" priority="72"/>
  </conditionalFormatting>
  <conditionalFormatting sqref="A992:A1000">
    <cfRule type="duplicateValues" dxfId="223" priority="73"/>
  </conditionalFormatting>
  <conditionalFormatting sqref="A992:A1000">
    <cfRule type="duplicateValues" dxfId="222" priority="74"/>
    <cfRule type="duplicateValues" dxfId="221" priority="75"/>
  </conditionalFormatting>
  <conditionalFormatting sqref="A641">
    <cfRule type="duplicateValues" dxfId="220" priority="70"/>
  </conditionalFormatting>
  <conditionalFormatting sqref="A641">
    <cfRule type="duplicateValues" dxfId="219" priority="71"/>
  </conditionalFormatting>
  <conditionalFormatting sqref="A641">
    <cfRule type="duplicateValues" dxfId="218" priority="69"/>
  </conditionalFormatting>
  <conditionalFormatting sqref="A641">
    <cfRule type="duplicateValues" dxfId="217" priority="68"/>
  </conditionalFormatting>
  <conditionalFormatting sqref="A641">
    <cfRule type="duplicateValues" dxfId="216" priority="67"/>
  </conditionalFormatting>
  <conditionalFormatting sqref="A641">
    <cfRule type="duplicateValues" dxfId="215" priority="66"/>
  </conditionalFormatting>
  <conditionalFormatting sqref="A1001:A1002">
    <cfRule type="duplicateValues" dxfId="214" priority="62"/>
  </conditionalFormatting>
  <conditionalFormatting sqref="A1001:A1002">
    <cfRule type="duplicateValues" dxfId="213" priority="63"/>
  </conditionalFormatting>
  <conditionalFormatting sqref="A1001:A1002">
    <cfRule type="duplicateValues" dxfId="212" priority="64"/>
    <cfRule type="duplicateValues" dxfId="211" priority="65"/>
  </conditionalFormatting>
  <conditionalFormatting sqref="A1003:A1004">
    <cfRule type="duplicateValues" dxfId="210" priority="58"/>
  </conditionalFormatting>
  <conditionalFormatting sqref="A1003:A1004">
    <cfRule type="duplicateValues" dxfId="209" priority="59"/>
  </conditionalFormatting>
  <conditionalFormatting sqref="A1003:A1004">
    <cfRule type="duplicateValues" dxfId="208" priority="60"/>
    <cfRule type="duplicateValues" dxfId="207" priority="61"/>
  </conditionalFormatting>
  <conditionalFormatting sqref="A1005:A1006">
    <cfRule type="duplicateValues" dxfId="206" priority="54"/>
  </conditionalFormatting>
  <conditionalFormatting sqref="A1005:A1006">
    <cfRule type="duplicateValues" dxfId="205" priority="55"/>
  </conditionalFormatting>
  <conditionalFormatting sqref="A1005:A1006">
    <cfRule type="duplicateValues" dxfId="204" priority="56"/>
    <cfRule type="duplicateValues" dxfId="203" priority="57"/>
  </conditionalFormatting>
  <conditionalFormatting sqref="A1007:A1027">
    <cfRule type="duplicateValues" dxfId="202" priority="50"/>
  </conditionalFormatting>
  <conditionalFormatting sqref="A1007:A1027">
    <cfRule type="duplicateValues" dxfId="201" priority="51"/>
  </conditionalFormatting>
  <conditionalFormatting sqref="A1007:A1027">
    <cfRule type="duplicateValues" dxfId="200" priority="52"/>
    <cfRule type="duplicateValues" dxfId="199" priority="53"/>
  </conditionalFormatting>
  <conditionalFormatting sqref="A1028:A1029">
    <cfRule type="duplicateValues" dxfId="198" priority="46"/>
  </conditionalFormatting>
  <conditionalFormatting sqref="A1028:A1029">
    <cfRule type="duplicateValues" dxfId="197" priority="47"/>
  </conditionalFormatting>
  <conditionalFormatting sqref="A1028:A1029">
    <cfRule type="duplicateValues" dxfId="196" priority="48"/>
    <cfRule type="duplicateValues" dxfId="195" priority="49"/>
  </conditionalFormatting>
  <conditionalFormatting sqref="A1030:A1034">
    <cfRule type="duplicateValues" dxfId="194" priority="42"/>
  </conditionalFormatting>
  <conditionalFormatting sqref="A1030:A1034">
    <cfRule type="duplicateValues" dxfId="193" priority="43"/>
  </conditionalFormatting>
  <conditionalFormatting sqref="A1030:A1034">
    <cfRule type="duplicateValues" dxfId="192" priority="44"/>
    <cfRule type="duplicateValues" dxfId="191" priority="45"/>
  </conditionalFormatting>
  <conditionalFormatting sqref="A1035:A1047">
    <cfRule type="duplicateValues" dxfId="190" priority="38"/>
  </conditionalFormatting>
  <conditionalFormatting sqref="A1035:A1047">
    <cfRule type="duplicateValues" dxfId="189" priority="39"/>
  </conditionalFormatting>
  <conditionalFormatting sqref="A1035:A1047">
    <cfRule type="duplicateValues" dxfId="188" priority="40"/>
    <cfRule type="duplicateValues" dxfId="187" priority="41"/>
  </conditionalFormatting>
  <conditionalFormatting sqref="A500">
    <cfRule type="duplicateValues" dxfId="186" priority="35"/>
  </conditionalFormatting>
  <conditionalFormatting sqref="A500">
    <cfRule type="duplicateValues" dxfId="185" priority="36"/>
  </conditionalFormatting>
  <conditionalFormatting sqref="A500">
    <cfRule type="duplicateValues" dxfId="184" priority="37"/>
  </conditionalFormatting>
  <conditionalFormatting sqref="A824">
    <cfRule type="duplicateValues" dxfId="183" priority="32"/>
  </conditionalFormatting>
  <conditionalFormatting sqref="A824">
    <cfRule type="duplicateValues" dxfId="182" priority="33"/>
  </conditionalFormatting>
  <conditionalFormatting sqref="A824">
    <cfRule type="duplicateValues" dxfId="181" priority="34"/>
  </conditionalFormatting>
  <conditionalFormatting sqref="A824">
    <cfRule type="duplicateValues" dxfId="180" priority="31"/>
  </conditionalFormatting>
  <conditionalFormatting sqref="A824">
    <cfRule type="duplicateValues" dxfId="179" priority="30"/>
  </conditionalFormatting>
  <conditionalFormatting sqref="A824">
    <cfRule type="duplicateValues" dxfId="178" priority="29"/>
  </conditionalFormatting>
  <conditionalFormatting sqref="A824">
    <cfRule type="duplicateValues" dxfId="177" priority="28"/>
  </conditionalFormatting>
  <conditionalFormatting sqref="A824">
    <cfRule type="duplicateValues" dxfId="176" priority="27"/>
  </conditionalFormatting>
  <conditionalFormatting sqref="A824">
    <cfRule type="duplicateValues" dxfId="175" priority="26"/>
  </conditionalFormatting>
  <conditionalFormatting sqref="A824">
    <cfRule type="duplicateValues" dxfId="174" priority="25"/>
  </conditionalFormatting>
  <conditionalFormatting sqref="A824">
    <cfRule type="duplicateValues" dxfId="173" priority="24"/>
  </conditionalFormatting>
  <conditionalFormatting sqref="A824">
    <cfRule type="duplicateValues" dxfId="172" priority="21"/>
  </conditionalFormatting>
  <conditionalFormatting sqref="A824">
    <cfRule type="duplicateValues" dxfId="171" priority="22"/>
  </conditionalFormatting>
  <conditionalFormatting sqref="A824">
    <cfRule type="duplicateValues" dxfId="170" priority="23"/>
  </conditionalFormatting>
  <conditionalFormatting sqref="A133:A220 A98:A123 A125:A131">
    <cfRule type="duplicateValues" dxfId="169" priority="19482"/>
  </conditionalFormatting>
  <conditionalFormatting sqref="A133:A220 A98:A123 A125:A131">
    <cfRule type="duplicateValues" dxfId="168" priority="19486"/>
  </conditionalFormatting>
  <conditionalFormatting sqref="A491:A497">
    <cfRule type="duplicateValues" dxfId="167" priority="19630"/>
  </conditionalFormatting>
  <conditionalFormatting sqref="A491:A497">
    <cfRule type="duplicateValues" dxfId="166" priority="19634"/>
  </conditionalFormatting>
  <conditionalFormatting sqref="A1048:A1054">
    <cfRule type="duplicateValues" dxfId="165" priority="17"/>
  </conditionalFormatting>
  <conditionalFormatting sqref="A1048:A1054">
    <cfRule type="duplicateValues" dxfId="164" priority="18"/>
  </conditionalFormatting>
  <conditionalFormatting sqref="A1048:A1054">
    <cfRule type="duplicateValues" dxfId="163" priority="19"/>
    <cfRule type="duplicateValues" dxfId="162" priority="20"/>
  </conditionalFormatting>
  <conditionalFormatting sqref="A1055:A1061">
    <cfRule type="duplicateValues" dxfId="161" priority="13"/>
  </conditionalFormatting>
  <conditionalFormatting sqref="A1055:A1061">
    <cfRule type="duplicateValues" dxfId="160" priority="14"/>
  </conditionalFormatting>
  <conditionalFormatting sqref="A1055:A1061">
    <cfRule type="duplicateValues" dxfId="159" priority="15"/>
    <cfRule type="duplicateValues" dxfId="158" priority="16"/>
  </conditionalFormatting>
  <conditionalFormatting sqref="A405">
    <cfRule type="duplicateValues" dxfId="157" priority="10"/>
  </conditionalFormatting>
  <conditionalFormatting sqref="A405">
    <cfRule type="duplicateValues" dxfId="156" priority="9"/>
  </conditionalFormatting>
  <conditionalFormatting sqref="A405">
    <cfRule type="duplicateValues" dxfId="155" priority="11"/>
  </conditionalFormatting>
  <conditionalFormatting sqref="A405">
    <cfRule type="duplicateValues" dxfId="154" priority="12"/>
  </conditionalFormatting>
  <conditionalFormatting sqref="A1062:A1063">
    <cfRule type="duplicateValues" dxfId="153" priority="5"/>
  </conditionalFormatting>
  <conditionalFormatting sqref="A1062:A1063">
    <cfRule type="duplicateValues" dxfId="152" priority="6"/>
  </conditionalFormatting>
  <conditionalFormatting sqref="A1062:A1063">
    <cfRule type="duplicateValues" dxfId="151" priority="7"/>
    <cfRule type="duplicateValues" dxfId="150" priority="8"/>
  </conditionalFormatting>
  <conditionalFormatting sqref="A1064:A1077">
    <cfRule type="duplicateValues" dxfId="149" priority="1"/>
  </conditionalFormatting>
  <conditionalFormatting sqref="A1064:A1077">
    <cfRule type="duplicateValues" dxfId="148" priority="2"/>
  </conditionalFormatting>
  <conditionalFormatting sqref="A1064:A1077">
    <cfRule type="duplicateValues" dxfId="147" priority="3"/>
    <cfRule type="duplicateValues" dxfId="146" priority="4"/>
  </conditionalFormatting>
  <hyperlinks>
    <hyperlink ref="A549" r:id="rId1" display="http://www.koroona.ee/novus/2012/results/viljandi2012/players/p064.html"/>
  </hyperlinks>
  <pageMargins left="0.7" right="0.7" top="0.75" bottom="0.75" header="0.3" footer="0.3"/>
  <pageSetup paperSize="9" orientation="portrait" r:id="rId2"/>
  <customProperties>
    <customPr name="LastActive" r:id="rId3"/>
  </customProperties>
  <legacy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2:E391"/>
  <sheetViews>
    <sheetView workbookViewId="0">
      <pane ySplit="2" topLeftCell="A3" activePane="bottomLeft" state="frozen"/>
      <selection pane="bottomLeft" activeCell="H11" sqref="H11"/>
    </sheetView>
  </sheetViews>
  <sheetFormatPr defaultRowHeight="14.4"/>
  <cols>
    <col min="1" max="1" width="25.109375" bestFit="1" customWidth="1"/>
  </cols>
  <sheetData>
    <row r="2" spans="1:5" ht="39" customHeight="1">
      <c r="A2" s="19" t="s">
        <v>138</v>
      </c>
      <c r="B2" s="19" t="s">
        <v>193</v>
      </c>
      <c r="C2" s="19" t="s">
        <v>137</v>
      </c>
      <c r="D2" s="19" t="s">
        <v>136</v>
      </c>
      <c r="E2" s="19" t="s">
        <v>380</v>
      </c>
    </row>
    <row r="3" spans="1:5" ht="15.6">
      <c r="A3" s="9" t="str">
        <f>Spisok!A7</f>
        <v>Aas Andrus</v>
      </c>
      <c r="B3" s="8">
        <f>Spisok!B7</f>
        <v>0</v>
      </c>
      <c r="C3" s="8">
        <f>Spisok!C7</f>
        <v>0</v>
      </c>
      <c r="D3" s="8" t="str">
        <f>Spisok!D7</f>
        <v>EST</v>
      </c>
      <c r="E3" s="17"/>
    </row>
    <row r="4" spans="1:5" ht="15.6">
      <c r="A4" s="9" t="str">
        <f>Spisok!A8</f>
        <v>Aas Armo</v>
      </c>
      <c r="B4" s="8">
        <f>Spisok!B8</f>
        <v>0</v>
      </c>
      <c r="C4" s="8">
        <f>Spisok!C8</f>
        <v>1</v>
      </c>
      <c r="D4" s="8" t="str">
        <f>Spisok!D8</f>
        <v>EST</v>
      </c>
      <c r="E4" s="17"/>
    </row>
    <row r="5" spans="1:5" ht="15.6">
      <c r="A5" s="9" t="str">
        <f>Spisok!A9</f>
        <v>Abele Dzintars</v>
      </c>
      <c r="B5" s="8">
        <f>Spisok!B9</f>
        <v>0</v>
      </c>
      <c r="C5" s="8">
        <f>Spisok!C9</f>
        <v>0</v>
      </c>
      <c r="D5" s="8" t="str">
        <f>Spisok!D9</f>
        <v>LAT</v>
      </c>
      <c r="E5" s="17"/>
    </row>
    <row r="6" spans="1:5" ht="15.6">
      <c r="A6" s="9" t="str">
        <f>Spisok!A10</f>
        <v>Abele Janis</v>
      </c>
      <c r="B6" s="8">
        <f>Spisok!B10</f>
        <v>0</v>
      </c>
      <c r="C6" s="8">
        <f>Spisok!C10</f>
        <v>0</v>
      </c>
      <c r="D6" s="8" t="str">
        <f>Spisok!D10</f>
        <v>LAT</v>
      </c>
      <c r="E6" s="17"/>
    </row>
    <row r="7" spans="1:5" ht="15.6">
      <c r="A7" s="9" t="e">
        <f>Spisok!#REF!</f>
        <v>#REF!</v>
      </c>
      <c r="B7" s="8" t="e">
        <f>Spisok!#REF!</f>
        <v>#REF!</v>
      </c>
      <c r="C7" s="8" t="e">
        <f>Spisok!#REF!</f>
        <v>#REF!</v>
      </c>
      <c r="D7" s="8" t="e">
        <f>Spisok!#REF!</f>
        <v>#REF!</v>
      </c>
      <c r="E7" s="17"/>
    </row>
    <row r="8" spans="1:5" ht="15.6">
      <c r="A8" s="9" t="e">
        <f>Spisok!#REF!</f>
        <v>#REF!</v>
      </c>
      <c r="B8" s="8" t="e">
        <f>Spisok!#REF!</f>
        <v>#REF!</v>
      </c>
      <c r="C8" s="8" t="e">
        <f>Spisok!#REF!</f>
        <v>#REF!</v>
      </c>
      <c r="D8" s="8" t="e">
        <f>Spisok!#REF!</f>
        <v>#REF!</v>
      </c>
      <c r="E8" s="17"/>
    </row>
    <row r="9" spans="1:5" ht="15.6">
      <c r="A9" s="9" t="e">
        <f>Spisok!#REF!</f>
        <v>#REF!</v>
      </c>
      <c r="B9" s="8" t="e">
        <f>Spisok!#REF!</f>
        <v>#REF!</v>
      </c>
      <c r="C9" s="8" t="e">
        <f>Spisok!#REF!</f>
        <v>#REF!</v>
      </c>
      <c r="D9" s="8" t="e">
        <f>Spisok!#REF!</f>
        <v>#REF!</v>
      </c>
      <c r="E9" s="17"/>
    </row>
    <row r="10" spans="1:5" ht="15.6">
      <c r="A10" s="9" t="e">
        <f>Spisok!#REF!</f>
        <v>#REF!</v>
      </c>
      <c r="B10" s="8" t="e">
        <f>Spisok!#REF!</f>
        <v>#REF!</v>
      </c>
      <c r="C10" s="8" t="e">
        <f>Spisok!#REF!</f>
        <v>#REF!</v>
      </c>
      <c r="D10" s="8" t="e">
        <f>Spisok!#REF!</f>
        <v>#REF!</v>
      </c>
      <c r="E10" s="17"/>
    </row>
    <row r="11" spans="1:5" ht="15.6">
      <c r="A11" s="9" t="e">
        <f>Spisok!#REF!</f>
        <v>#REF!</v>
      </c>
      <c r="B11" s="8" t="e">
        <f>Spisok!#REF!</f>
        <v>#REF!</v>
      </c>
      <c r="C11" s="8" t="e">
        <f>Spisok!#REF!</f>
        <v>#REF!</v>
      </c>
      <c r="D11" s="8" t="e">
        <f>Spisok!#REF!</f>
        <v>#REF!</v>
      </c>
      <c r="E11" s="17"/>
    </row>
    <row r="12" spans="1:5" ht="15.6">
      <c r="A12" s="9" t="e">
        <f>Spisok!#REF!</f>
        <v>#REF!</v>
      </c>
      <c r="B12" s="8" t="e">
        <f>Spisok!#REF!</f>
        <v>#REF!</v>
      </c>
      <c r="C12" s="8" t="e">
        <f>Spisok!#REF!</f>
        <v>#REF!</v>
      </c>
      <c r="D12" s="8" t="e">
        <f>Spisok!#REF!</f>
        <v>#REF!</v>
      </c>
      <c r="E12" s="17"/>
    </row>
    <row r="13" spans="1:5" ht="15.6">
      <c r="A13" s="9" t="e">
        <f>Spisok!#REF!</f>
        <v>#REF!</v>
      </c>
      <c r="B13" s="8" t="e">
        <f>Spisok!#REF!</f>
        <v>#REF!</v>
      </c>
      <c r="C13" s="8" t="e">
        <f>Spisok!#REF!</f>
        <v>#REF!</v>
      </c>
      <c r="D13" s="8" t="e">
        <f>Spisok!#REF!</f>
        <v>#REF!</v>
      </c>
      <c r="E13" s="17"/>
    </row>
    <row r="14" spans="1:5" ht="15.6">
      <c r="A14" s="9" t="e">
        <f>Spisok!#REF!</f>
        <v>#REF!</v>
      </c>
      <c r="B14" s="8" t="e">
        <f>Spisok!#REF!</f>
        <v>#REF!</v>
      </c>
      <c r="C14" s="8" t="e">
        <f>Spisok!#REF!</f>
        <v>#REF!</v>
      </c>
      <c r="D14" s="8" t="e">
        <f>Spisok!#REF!</f>
        <v>#REF!</v>
      </c>
      <c r="E14" s="17"/>
    </row>
    <row r="15" spans="1:5" ht="15.6">
      <c r="A15" s="9" t="e">
        <f>Spisok!#REF!</f>
        <v>#REF!</v>
      </c>
      <c r="B15" s="8" t="e">
        <f>Spisok!#REF!</f>
        <v>#REF!</v>
      </c>
      <c r="C15" s="8" t="e">
        <f>Spisok!#REF!</f>
        <v>#REF!</v>
      </c>
      <c r="D15" s="8" t="e">
        <f>Spisok!#REF!</f>
        <v>#REF!</v>
      </c>
      <c r="E15" s="17"/>
    </row>
    <row r="16" spans="1:5" ht="15.6">
      <c r="A16" s="9" t="e">
        <f>Spisok!#REF!</f>
        <v>#REF!</v>
      </c>
      <c r="B16" s="8" t="e">
        <f>Spisok!#REF!</f>
        <v>#REF!</v>
      </c>
      <c r="C16" s="8" t="e">
        <f>Spisok!#REF!</f>
        <v>#REF!</v>
      </c>
      <c r="D16" s="8" t="e">
        <f>Spisok!#REF!</f>
        <v>#REF!</v>
      </c>
      <c r="E16" s="17"/>
    </row>
    <row r="17" spans="1:5" ht="15.6">
      <c r="A17" s="9" t="str">
        <f>Spisok!A11</f>
        <v>Abelitis Armands</v>
      </c>
      <c r="B17" s="8">
        <f>Spisok!B11</f>
        <v>0</v>
      </c>
      <c r="C17" s="8">
        <f>Spisok!C11</f>
        <v>2</v>
      </c>
      <c r="D17" s="8" t="str">
        <f>Spisok!D11</f>
        <v>USA</v>
      </c>
      <c r="E17" s="17"/>
    </row>
    <row r="18" spans="1:5" ht="15.6">
      <c r="A18" s="9" t="e">
        <f>Spisok!#REF!</f>
        <v>#REF!</v>
      </c>
      <c r="B18" s="8" t="e">
        <f>Spisok!#REF!</f>
        <v>#REF!</v>
      </c>
      <c r="C18" s="8" t="e">
        <f>Spisok!#REF!</f>
        <v>#REF!</v>
      </c>
      <c r="D18" s="8" t="e">
        <f>Spisok!#REF!</f>
        <v>#REF!</v>
      </c>
      <c r="E18" s="17"/>
    </row>
    <row r="19" spans="1:5" ht="15.6">
      <c r="A19" s="9" t="e">
        <f>Spisok!#REF!</f>
        <v>#REF!</v>
      </c>
      <c r="B19" s="8" t="e">
        <f>Spisok!#REF!</f>
        <v>#REF!</v>
      </c>
      <c r="C19" s="8" t="e">
        <f>Spisok!#REF!</f>
        <v>#REF!</v>
      </c>
      <c r="D19" s="8" t="e">
        <f>Spisok!#REF!</f>
        <v>#REF!</v>
      </c>
      <c r="E19" s="17"/>
    </row>
    <row r="20" spans="1:5" ht="15.6">
      <c r="A20" s="9" t="str">
        <f>Spisok!A12</f>
        <v>Abols Lauris</v>
      </c>
      <c r="B20" s="8">
        <f>Spisok!B12</f>
        <v>0</v>
      </c>
      <c r="C20" s="8">
        <f>Spisok!C12</f>
        <v>0</v>
      </c>
      <c r="D20" s="8" t="str">
        <f>Spisok!D12</f>
        <v>LAT</v>
      </c>
      <c r="E20" s="17"/>
    </row>
    <row r="21" spans="1:5" ht="15.6">
      <c r="A21" s="9" t="e">
        <f>Spisok!#REF!</f>
        <v>#REF!</v>
      </c>
      <c r="B21" s="8" t="e">
        <f>Spisok!#REF!</f>
        <v>#REF!</v>
      </c>
      <c r="C21" s="8" t="e">
        <f>Spisok!#REF!</f>
        <v>#REF!</v>
      </c>
      <c r="D21" s="8" t="e">
        <f>Spisok!#REF!</f>
        <v>#REF!</v>
      </c>
      <c r="E21" s="17"/>
    </row>
    <row r="22" spans="1:5" ht="15.6">
      <c r="A22" s="9" t="e">
        <f>Spisok!#REF!</f>
        <v>#REF!</v>
      </c>
      <c r="B22" s="8" t="e">
        <f>Spisok!#REF!</f>
        <v>#REF!</v>
      </c>
      <c r="C22" s="8" t="e">
        <f>Spisok!#REF!</f>
        <v>#REF!</v>
      </c>
      <c r="D22" s="8" t="e">
        <f>Spisok!#REF!</f>
        <v>#REF!</v>
      </c>
      <c r="E22" s="17"/>
    </row>
    <row r="23" spans="1:5" ht="15.6">
      <c r="A23" s="9" t="e">
        <f>Spisok!#REF!</f>
        <v>#REF!</v>
      </c>
      <c r="B23" s="8" t="e">
        <f>Spisok!#REF!</f>
        <v>#REF!</v>
      </c>
      <c r="C23" s="8" t="e">
        <f>Spisok!#REF!</f>
        <v>#REF!</v>
      </c>
      <c r="D23" s="8" t="e">
        <f>Spisok!#REF!</f>
        <v>#REF!</v>
      </c>
      <c r="E23" s="17"/>
    </row>
    <row r="24" spans="1:5" ht="15.6">
      <c r="A24" s="9" t="e">
        <f>Spisok!#REF!</f>
        <v>#REF!</v>
      </c>
      <c r="B24" s="8" t="e">
        <f>Spisok!#REF!</f>
        <v>#REF!</v>
      </c>
      <c r="C24" s="8" t="e">
        <f>Spisok!#REF!</f>
        <v>#REF!</v>
      </c>
      <c r="D24" s="8" t="e">
        <f>Spisok!#REF!</f>
        <v>#REF!</v>
      </c>
      <c r="E24" s="17"/>
    </row>
    <row r="25" spans="1:5" ht="15.6">
      <c r="A25" s="9" t="e">
        <f>Spisok!#REF!</f>
        <v>#REF!</v>
      </c>
      <c r="B25" s="8" t="e">
        <f>Spisok!#REF!</f>
        <v>#REF!</v>
      </c>
      <c r="C25" s="8" t="e">
        <f>Spisok!#REF!</f>
        <v>#REF!</v>
      </c>
      <c r="D25" s="8" t="e">
        <f>Spisok!#REF!</f>
        <v>#REF!</v>
      </c>
      <c r="E25" s="17"/>
    </row>
    <row r="26" spans="1:5" ht="15.6">
      <c r="A26" s="9" t="str">
        <f>Spisok!A13</f>
        <v>Abramovs Georgijs</v>
      </c>
      <c r="B26" s="8">
        <f>Spisok!B13</f>
        <v>0</v>
      </c>
      <c r="C26" s="8">
        <f>Spisok!C13</f>
        <v>0</v>
      </c>
      <c r="D26" s="8" t="str">
        <f>Spisok!D13</f>
        <v>FIN</v>
      </c>
      <c r="E26" s="17"/>
    </row>
    <row r="27" spans="1:5" ht="15.6">
      <c r="A27" s="9" t="e">
        <f>Spisok!#REF!</f>
        <v>#REF!</v>
      </c>
      <c r="B27" s="8" t="e">
        <f>Spisok!#REF!</f>
        <v>#REF!</v>
      </c>
      <c r="C27" s="8" t="e">
        <f>Spisok!#REF!</f>
        <v>#REF!</v>
      </c>
      <c r="D27" s="8" t="e">
        <f>Spisok!#REF!</f>
        <v>#REF!</v>
      </c>
      <c r="E27" s="17"/>
    </row>
    <row r="28" spans="1:5" ht="15.6">
      <c r="A28" s="9" t="e">
        <f>Spisok!#REF!</f>
        <v>#REF!</v>
      </c>
      <c r="B28" s="8" t="e">
        <f>Spisok!#REF!</f>
        <v>#REF!</v>
      </c>
      <c r="C28" s="8" t="e">
        <f>Spisok!#REF!</f>
        <v>#REF!</v>
      </c>
      <c r="D28" s="8" t="e">
        <f>Spisok!#REF!</f>
        <v>#REF!</v>
      </c>
      <c r="E28" s="17"/>
    </row>
    <row r="29" spans="1:5" ht="15.6">
      <c r="A29" s="9" t="e">
        <f>Spisok!#REF!</f>
        <v>#REF!</v>
      </c>
      <c r="B29" s="8" t="e">
        <f>Spisok!#REF!</f>
        <v>#REF!</v>
      </c>
      <c r="C29" s="8" t="e">
        <f>Spisok!#REF!</f>
        <v>#REF!</v>
      </c>
      <c r="D29" s="8" t="e">
        <f>Spisok!#REF!</f>
        <v>#REF!</v>
      </c>
      <c r="E29" s="17"/>
    </row>
    <row r="30" spans="1:5" ht="15.6">
      <c r="A30" s="9" t="e">
        <f>Spisok!#REF!</f>
        <v>#REF!</v>
      </c>
      <c r="B30" s="8" t="e">
        <f>Spisok!#REF!</f>
        <v>#REF!</v>
      </c>
      <c r="C30" s="8" t="e">
        <f>Spisok!#REF!</f>
        <v>#REF!</v>
      </c>
      <c r="D30" s="8" t="e">
        <f>Spisok!#REF!</f>
        <v>#REF!</v>
      </c>
      <c r="E30" s="17"/>
    </row>
    <row r="31" spans="1:5" ht="15.6">
      <c r="A31" s="9" t="e">
        <f>Spisok!#REF!</f>
        <v>#REF!</v>
      </c>
      <c r="B31" s="8" t="e">
        <f>Spisok!#REF!</f>
        <v>#REF!</v>
      </c>
      <c r="C31" s="8" t="e">
        <f>Spisok!#REF!</f>
        <v>#REF!</v>
      </c>
      <c r="D31" s="8" t="e">
        <f>Spisok!#REF!</f>
        <v>#REF!</v>
      </c>
      <c r="E31" s="17"/>
    </row>
    <row r="32" spans="1:5" ht="15.6">
      <c r="A32" s="9" t="str">
        <f>Spisok!A14</f>
        <v>Abrams Arnolds</v>
      </c>
      <c r="B32" s="8">
        <f>Spisok!B14</f>
        <v>0</v>
      </c>
      <c r="C32" s="8">
        <f>Spisok!C14</f>
        <v>0</v>
      </c>
      <c r="D32" s="8" t="str">
        <f>Spisok!D14</f>
        <v>LAT</v>
      </c>
      <c r="E32" s="17"/>
    </row>
    <row r="33" spans="1:5" ht="15.6">
      <c r="A33" s="9" t="e">
        <f>Spisok!#REF!</f>
        <v>#REF!</v>
      </c>
      <c r="B33" s="8" t="e">
        <f>Spisok!#REF!</f>
        <v>#REF!</v>
      </c>
      <c r="C33" s="8" t="e">
        <f>Spisok!#REF!</f>
        <v>#REF!</v>
      </c>
      <c r="D33" s="8" t="e">
        <f>Spisok!#REF!</f>
        <v>#REF!</v>
      </c>
      <c r="E33" s="17"/>
    </row>
    <row r="34" spans="1:5" ht="15.6">
      <c r="A34" s="9" t="e">
        <f>Spisok!#REF!</f>
        <v>#REF!</v>
      </c>
      <c r="B34" s="8" t="e">
        <f>Spisok!#REF!</f>
        <v>#REF!</v>
      </c>
      <c r="C34" s="8" t="e">
        <f>Spisok!#REF!</f>
        <v>#REF!</v>
      </c>
      <c r="D34" s="8" t="e">
        <f>Spisok!#REF!</f>
        <v>#REF!</v>
      </c>
      <c r="E34" s="17"/>
    </row>
    <row r="35" spans="1:5" ht="15.6">
      <c r="A35" s="9" t="e">
        <f>Spisok!#REF!</f>
        <v>#REF!</v>
      </c>
      <c r="B35" s="8" t="e">
        <f>Spisok!#REF!</f>
        <v>#REF!</v>
      </c>
      <c r="C35" s="8" t="e">
        <f>Spisok!#REF!</f>
        <v>#REF!</v>
      </c>
      <c r="D35" s="8" t="e">
        <f>Spisok!#REF!</f>
        <v>#REF!</v>
      </c>
      <c r="E35" s="17"/>
    </row>
    <row r="36" spans="1:5" ht="15.6">
      <c r="A36" s="9" t="e">
        <f>Spisok!#REF!</f>
        <v>#REF!</v>
      </c>
      <c r="B36" s="8" t="e">
        <f>Spisok!#REF!</f>
        <v>#REF!</v>
      </c>
      <c r="C36" s="8" t="e">
        <f>Spisok!#REF!</f>
        <v>#REF!</v>
      </c>
      <c r="D36" s="8" t="e">
        <f>Spisok!#REF!</f>
        <v>#REF!</v>
      </c>
      <c r="E36" s="17"/>
    </row>
    <row r="37" spans="1:5" ht="15.6">
      <c r="A37" s="9" t="e">
        <f>Spisok!#REF!</f>
        <v>#REF!</v>
      </c>
      <c r="B37" s="8" t="e">
        <f>Spisok!#REF!</f>
        <v>#REF!</v>
      </c>
      <c r="C37" s="8" t="e">
        <f>Spisok!#REF!</f>
        <v>#REF!</v>
      </c>
      <c r="D37" s="8" t="e">
        <f>Spisok!#REF!</f>
        <v>#REF!</v>
      </c>
      <c r="E37" s="17"/>
    </row>
    <row r="38" spans="1:5" ht="15.6">
      <c r="A38" s="9" t="str">
        <f>Spisok!A15</f>
        <v>Adamovicsh Aivars</v>
      </c>
      <c r="B38" s="8">
        <f>Spisok!B15</f>
        <v>0</v>
      </c>
      <c r="C38" s="8">
        <f>Spisok!C15</f>
        <v>0</v>
      </c>
      <c r="D38" s="8" t="str">
        <f>Spisok!D15</f>
        <v>LAT</v>
      </c>
      <c r="E38" s="17"/>
    </row>
    <row r="39" spans="1:5" ht="15.6">
      <c r="A39" s="9" t="e">
        <f>Spisok!#REF!</f>
        <v>#REF!</v>
      </c>
      <c r="B39" s="8" t="e">
        <f>Spisok!#REF!</f>
        <v>#REF!</v>
      </c>
      <c r="C39" s="8" t="e">
        <f>Spisok!#REF!</f>
        <v>#REF!</v>
      </c>
      <c r="D39" s="8" t="e">
        <f>Spisok!#REF!</f>
        <v>#REF!</v>
      </c>
      <c r="E39" s="17"/>
    </row>
    <row r="40" spans="1:5" ht="15.6">
      <c r="A40" s="9" t="e">
        <f>Spisok!#REF!</f>
        <v>#REF!</v>
      </c>
      <c r="B40" s="8" t="e">
        <f>Spisok!#REF!</f>
        <v>#REF!</v>
      </c>
      <c r="C40" s="8" t="e">
        <f>Spisok!#REF!</f>
        <v>#REF!</v>
      </c>
      <c r="D40" s="8" t="e">
        <f>Spisok!#REF!</f>
        <v>#REF!</v>
      </c>
      <c r="E40" s="17"/>
    </row>
    <row r="41" spans="1:5" ht="15.6">
      <c r="A41" s="9" t="str">
        <f>Spisok!A16</f>
        <v>Afanasyev Yaroslav</v>
      </c>
      <c r="B41" s="8">
        <f>Spisok!B16</f>
        <v>0</v>
      </c>
      <c r="C41" s="8">
        <f>Spisok!C16</f>
        <v>0</v>
      </c>
      <c r="D41" s="8" t="str">
        <f>Spisok!D16</f>
        <v>GER</v>
      </c>
      <c r="E41" s="17"/>
    </row>
    <row r="42" spans="1:5" ht="15.6">
      <c r="A42" s="9" t="e">
        <f>Spisok!#REF!</f>
        <v>#REF!</v>
      </c>
      <c r="B42" s="8" t="e">
        <f>Spisok!#REF!</f>
        <v>#REF!</v>
      </c>
      <c r="C42" s="8" t="e">
        <f>Spisok!#REF!</f>
        <v>#REF!</v>
      </c>
      <c r="D42" s="8" t="e">
        <f>Spisok!#REF!</f>
        <v>#REF!</v>
      </c>
      <c r="E42" s="17"/>
    </row>
    <row r="43" spans="1:5" ht="15.6">
      <c r="A43" s="9" t="e">
        <f>Spisok!#REF!</f>
        <v>#REF!</v>
      </c>
      <c r="B43" s="8" t="e">
        <f>Spisok!#REF!</f>
        <v>#REF!</v>
      </c>
      <c r="C43" s="8" t="e">
        <f>Spisok!#REF!</f>
        <v>#REF!</v>
      </c>
      <c r="D43" s="8" t="e">
        <f>Spisok!#REF!</f>
        <v>#REF!</v>
      </c>
      <c r="E43" s="17"/>
    </row>
    <row r="44" spans="1:5" ht="15.6">
      <c r="A44" s="9" t="e">
        <f>Spisok!#REF!</f>
        <v>#REF!</v>
      </c>
      <c r="B44" s="8" t="e">
        <f>Spisok!#REF!</f>
        <v>#REF!</v>
      </c>
      <c r="C44" s="8" t="e">
        <f>Spisok!#REF!</f>
        <v>#REF!</v>
      </c>
      <c r="D44" s="8" t="e">
        <f>Spisok!#REF!</f>
        <v>#REF!</v>
      </c>
      <c r="E44" s="17"/>
    </row>
    <row r="45" spans="1:5" ht="15.6">
      <c r="A45" s="9" t="e">
        <f>Spisok!#REF!</f>
        <v>#REF!</v>
      </c>
      <c r="B45" s="8" t="e">
        <f>Spisok!#REF!</f>
        <v>#REF!</v>
      </c>
      <c r="C45" s="8" t="e">
        <f>Spisok!#REF!</f>
        <v>#REF!</v>
      </c>
      <c r="D45" s="8" t="e">
        <f>Spisok!#REF!</f>
        <v>#REF!</v>
      </c>
      <c r="E45" s="17"/>
    </row>
    <row r="46" spans="1:5" ht="15.6">
      <c r="A46" s="9" t="str">
        <f>Spisok!A17</f>
        <v>Akentjevs Aleksandrs</v>
      </c>
      <c r="B46" s="8">
        <f>Spisok!B17</f>
        <v>0</v>
      </c>
      <c r="C46" s="8" t="str">
        <f>Spisok!C17</f>
        <v>CM</v>
      </c>
      <c r="D46" s="8" t="str">
        <f>Spisok!D17</f>
        <v>LAT</v>
      </c>
      <c r="E46" s="17"/>
    </row>
    <row r="47" spans="1:5" ht="15.6">
      <c r="A47" s="9" t="str">
        <f>Spisok!A18</f>
        <v>Aksiim Janis</v>
      </c>
      <c r="B47" s="8">
        <f>Spisok!B18</f>
        <v>0</v>
      </c>
      <c r="C47" s="8">
        <f>Spisok!C18</f>
        <v>0</v>
      </c>
      <c r="D47" s="8" t="str">
        <f>Spisok!D18</f>
        <v>EST</v>
      </c>
      <c r="E47" s="17"/>
    </row>
    <row r="48" spans="1:5" ht="15.6">
      <c r="A48" s="9" t="e">
        <f>Spisok!#REF!</f>
        <v>#REF!</v>
      </c>
      <c r="B48" s="8" t="e">
        <f>Spisok!#REF!</f>
        <v>#REF!</v>
      </c>
      <c r="C48" s="8" t="e">
        <f>Spisok!#REF!</f>
        <v>#REF!</v>
      </c>
      <c r="D48" s="8" t="e">
        <f>Spisok!#REF!</f>
        <v>#REF!</v>
      </c>
      <c r="E48" s="17"/>
    </row>
    <row r="49" spans="1:5" ht="15.6">
      <c r="A49" s="9" t="e">
        <f>Spisok!#REF!</f>
        <v>#REF!</v>
      </c>
      <c r="B49" s="8" t="e">
        <f>Spisok!#REF!</f>
        <v>#REF!</v>
      </c>
      <c r="C49" s="8" t="e">
        <f>Spisok!#REF!</f>
        <v>#REF!</v>
      </c>
      <c r="D49" s="8" t="e">
        <f>Spisok!#REF!</f>
        <v>#REF!</v>
      </c>
      <c r="E49" s="17"/>
    </row>
    <row r="50" spans="1:5" ht="15.6">
      <c r="A50" s="9" t="e">
        <f>Spisok!#REF!</f>
        <v>#REF!</v>
      </c>
      <c r="B50" s="8" t="e">
        <f>Spisok!#REF!</f>
        <v>#REF!</v>
      </c>
      <c r="C50" s="8" t="e">
        <f>Spisok!#REF!</f>
        <v>#REF!</v>
      </c>
      <c r="D50" s="8" t="e">
        <f>Spisok!#REF!</f>
        <v>#REF!</v>
      </c>
      <c r="E50" s="17"/>
    </row>
    <row r="51" spans="1:5" ht="15.6">
      <c r="A51" s="9" t="str">
        <f>Spisok!A19</f>
        <v>Alakin Valerij</v>
      </c>
      <c r="B51" s="8">
        <f>Spisok!B19</f>
        <v>0</v>
      </c>
      <c r="C51" s="8">
        <f>Spisok!C19</f>
        <v>0</v>
      </c>
      <c r="D51" s="8" t="str">
        <f>Spisok!D19</f>
        <v>RUS</v>
      </c>
      <c r="E51" s="17"/>
    </row>
    <row r="52" spans="1:5" ht="15.6">
      <c r="A52" s="9" t="e">
        <f>Spisok!#REF!</f>
        <v>#REF!</v>
      </c>
      <c r="B52" s="8" t="e">
        <f>Spisok!#REF!</f>
        <v>#REF!</v>
      </c>
      <c r="C52" s="8" t="e">
        <f>Spisok!#REF!</f>
        <v>#REF!</v>
      </c>
      <c r="D52" s="8" t="e">
        <f>Spisok!#REF!</f>
        <v>#REF!</v>
      </c>
      <c r="E52" s="17"/>
    </row>
    <row r="53" spans="1:5" ht="15.6">
      <c r="A53" s="9" t="str">
        <f>Spisok!A20</f>
        <v>Albrehts Andis</v>
      </c>
      <c r="B53" s="8">
        <f>Spisok!B20</f>
        <v>0</v>
      </c>
      <c r="C53" s="8">
        <f>Spisok!C20</f>
        <v>0</v>
      </c>
      <c r="D53" s="8" t="str">
        <f>Spisok!D20</f>
        <v>LAT</v>
      </c>
      <c r="E53" s="17"/>
    </row>
    <row r="54" spans="1:5" ht="15.6">
      <c r="A54" s="9" t="e">
        <f>Spisok!#REF!</f>
        <v>#REF!</v>
      </c>
      <c r="B54" s="8" t="e">
        <f>Spisok!#REF!</f>
        <v>#REF!</v>
      </c>
      <c r="C54" s="8" t="e">
        <f>Spisok!#REF!</f>
        <v>#REF!</v>
      </c>
      <c r="D54" s="8" t="e">
        <f>Spisok!#REF!</f>
        <v>#REF!</v>
      </c>
      <c r="E54" s="17"/>
    </row>
    <row r="55" spans="1:5" ht="15.6">
      <c r="A55" s="9" t="str">
        <f>Spisok!A21</f>
        <v>Aleksandrovs Aigars</v>
      </c>
      <c r="B55" s="8" t="str">
        <f>Spisok!B21</f>
        <v>GM</v>
      </c>
      <c r="C55" s="8" t="str">
        <f>Spisok!C21</f>
        <v>NM</v>
      </c>
      <c r="D55" s="8" t="str">
        <f>Spisok!D21</f>
        <v>LAT</v>
      </c>
      <c r="E55" s="17"/>
    </row>
    <row r="56" spans="1:5" ht="15.6">
      <c r="A56" s="9" t="e">
        <f>Spisok!#REF!</f>
        <v>#REF!</v>
      </c>
      <c r="B56" s="8" t="e">
        <f>Spisok!#REF!</f>
        <v>#REF!</v>
      </c>
      <c r="C56" s="8" t="e">
        <f>Spisok!#REF!</f>
        <v>#REF!</v>
      </c>
      <c r="D56" s="8" t="e">
        <f>Spisok!#REF!</f>
        <v>#REF!</v>
      </c>
      <c r="E56" s="17"/>
    </row>
    <row r="57" spans="1:5" ht="15.6">
      <c r="A57" s="9" t="e">
        <f>Spisok!#REF!</f>
        <v>#REF!</v>
      </c>
      <c r="B57" s="8" t="e">
        <f>Spisok!#REF!</f>
        <v>#REF!</v>
      </c>
      <c r="C57" s="8" t="e">
        <f>Spisok!#REF!</f>
        <v>#REF!</v>
      </c>
      <c r="D57" s="8" t="e">
        <f>Spisok!#REF!</f>
        <v>#REF!</v>
      </c>
      <c r="E57" s="17"/>
    </row>
    <row r="58" spans="1:5" ht="15.6">
      <c r="A58" s="9" t="e">
        <f>Spisok!#REF!</f>
        <v>#REF!</v>
      </c>
      <c r="B58" s="8" t="e">
        <f>Spisok!#REF!</f>
        <v>#REF!</v>
      </c>
      <c r="C58" s="8" t="e">
        <f>Spisok!#REF!</f>
        <v>#REF!</v>
      </c>
      <c r="D58" s="8" t="e">
        <f>Spisok!#REF!</f>
        <v>#REF!</v>
      </c>
      <c r="E58" s="17"/>
    </row>
    <row r="59" spans="1:5" ht="15.6">
      <c r="A59" s="9" t="e">
        <f>Spisok!#REF!</f>
        <v>#REF!</v>
      </c>
      <c r="B59" s="8" t="e">
        <f>Spisok!#REF!</f>
        <v>#REF!</v>
      </c>
      <c r="C59" s="8" t="e">
        <f>Spisok!#REF!</f>
        <v>#REF!</v>
      </c>
      <c r="D59" s="8" t="e">
        <f>Spisok!#REF!</f>
        <v>#REF!</v>
      </c>
      <c r="E59" s="17"/>
    </row>
    <row r="60" spans="1:5" ht="15.6">
      <c r="A60" s="9" t="e">
        <f>Spisok!#REF!</f>
        <v>#REF!</v>
      </c>
      <c r="B60" s="8" t="e">
        <f>Spisok!#REF!</f>
        <v>#REF!</v>
      </c>
      <c r="C60" s="8" t="e">
        <f>Spisok!#REF!</f>
        <v>#REF!</v>
      </c>
      <c r="D60" s="8" t="e">
        <f>Spisok!#REF!</f>
        <v>#REF!</v>
      </c>
      <c r="E60" s="17"/>
    </row>
    <row r="61" spans="1:5" ht="15.6">
      <c r="A61" s="9" t="e">
        <f>Spisok!#REF!</f>
        <v>#REF!</v>
      </c>
      <c r="B61" s="8" t="e">
        <f>Spisok!#REF!</f>
        <v>#REF!</v>
      </c>
      <c r="C61" s="8" t="e">
        <f>Spisok!#REF!</f>
        <v>#REF!</v>
      </c>
      <c r="D61" s="8" t="e">
        <f>Spisok!#REF!</f>
        <v>#REF!</v>
      </c>
      <c r="E61" s="17"/>
    </row>
    <row r="62" spans="1:5" ht="15.6">
      <c r="A62" s="9" t="e">
        <f>Spisok!#REF!</f>
        <v>#REF!</v>
      </c>
      <c r="B62" s="8" t="e">
        <f>Spisok!#REF!</f>
        <v>#REF!</v>
      </c>
      <c r="C62" s="8" t="e">
        <f>Spisok!#REF!</f>
        <v>#REF!</v>
      </c>
      <c r="D62" s="8" t="e">
        <f>Spisok!#REF!</f>
        <v>#REF!</v>
      </c>
      <c r="E62" s="17"/>
    </row>
    <row r="63" spans="1:5" ht="15.6">
      <c r="A63" s="9" t="e">
        <f>Spisok!#REF!</f>
        <v>#REF!</v>
      </c>
      <c r="B63" s="8" t="e">
        <f>Spisok!#REF!</f>
        <v>#REF!</v>
      </c>
      <c r="C63" s="8" t="e">
        <f>Spisok!#REF!</f>
        <v>#REF!</v>
      </c>
      <c r="D63" s="8" t="e">
        <f>Spisok!#REF!</f>
        <v>#REF!</v>
      </c>
      <c r="E63" s="17"/>
    </row>
    <row r="64" spans="1:5" ht="15.6">
      <c r="A64" s="9" t="str">
        <f>Spisok!A22</f>
        <v>Alekseev Vyacheslav</v>
      </c>
      <c r="B64" s="8">
        <f>Spisok!B22</f>
        <v>0</v>
      </c>
      <c r="C64" s="8">
        <f>Spisok!C22</f>
        <v>3</v>
      </c>
      <c r="D64" s="8" t="str">
        <f>Spisok!D22</f>
        <v>RUS</v>
      </c>
      <c r="E64" s="17"/>
    </row>
    <row r="65" spans="1:5" ht="15.6">
      <c r="A65" s="9" t="e">
        <f>Spisok!#REF!</f>
        <v>#REF!</v>
      </c>
      <c r="B65" s="8" t="e">
        <f>Spisok!#REF!</f>
        <v>#REF!</v>
      </c>
      <c r="C65" s="8" t="e">
        <f>Spisok!#REF!</f>
        <v>#REF!</v>
      </c>
      <c r="D65" s="8" t="e">
        <f>Spisok!#REF!</f>
        <v>#REF!</v>
      </c>
      <c r="E65" s="17"/>
    </row>
    <row r="66" spans="1:5" ht="15.6">
      <c r="A66" s="9" t="e">
        <f>Spisok!#REF!</f>
        <v>#REF!</v>
      </c>
      <c r="B66" s="8" t="e">
        <f>Spisok!#REF!</f>
        <v>#REF!</v>
      </c>
      <c r="C66" s="8" t="e">
        <f>Spisok!#REF!</f>
        <v>#REF!</v>
      </c>
      <c r="D66" s="8" t="e">
        <f>Spisok!#REF!</f>
        <v>#REF!</v>
      </c>
      <c r="E66" s="17"/>
    </row>
    <row r="67" spans="1:5" ht="15.6">
      <c r="A67" s="9" t="e">
        <f>Spisok!#REF!</f>
        <v>#REF!</v>
      </c>
      <c r="B67" s="8" t="e">
        <f>Spisok!#REF!</f>
        <v>#REF!</v>
      </c>
      <c r="C67" s="8" t="e">
        <f>Spisok!#REF!</f>
        <v>#REF!</v>
      </c>
      <c r="D67" s="8" t="e">
        <f>Spisok!#REF!</f>
        <v>#REF!</v>
      </c>
      <c r="E67" s="17"/>
    </row>
    <row r="68" spans="1:5" ht="15.6">
      <c r="A68" s="9" t="str">
        <f>Spisok!A23</f>
        <v>Aleksejenko Stanislavs</v>
      </c>
      <c r="B68" s="8">
        <f>Spisok!B23</f>
        <v>0</v>
      </c>
      <c r="C68" s="8" t="str">
        <f>Spisok!C23</f>
        <v>CM</v>
      </c>
      <c r="D68" s="8" t="str">
        <f>Spisok!D23</f>
        <v>LAT</v>
      </c>
      <c r="E68" s="17"/>
    </row>
    <row r="69" spans="1:5" ht="15.6">
      <c r="A69" s="9" t="e">
        <f>Spisok!#REF!</f>
        <v>#REF!</v>
      </c>
      <c r="B69" s="8" t="e">
        <f>Spisok!#REF!</f>
        <v>#REF!</v>
      </c>
      <c r="C69" s="8" t="e">
        <f>Spisok!#REF!</f>
        <v>#REF!</v>
      </c>
      <c r="D69" s="8" t="e">
        <f>Spisok!#REF!</f>
        <v>#REF!</v>
      </c>
      <c r="E69" s="17"/>
    </row>
    <row r="70" spans="1:5" ht="15.6">
      <c r="A70" s="9" t="str">
        <f>Spisok!A24</f>
        <v>Ali Haider Jutt</v>
      </c>
      <c r="B70" s="8">
        <f>Spisok!B24</f>
        <v>0</v>
      </c>
      <c r="C70" s="8">
        <f>Spisok!C24</f>
        <v>0</v>
      </c>
      <c r="D70" s="8" t="str">
        <f>Spisok!D24</f>
        <v>PAK</v>
      </c>
      <c r="E70" s="17"/>
    </row>
    <row r="71" spans="1:5" ht="15.6">
      <c r="A71" s="9" t="str">
        <f>Spisok!A25</f>
        <v>Alimov Georgij</v>
      </c>
      <c r="B71" s="8">
        <f>Spisok!B25</f>
        <v>0</v>
      </c>
      <c r="C71" s="8">
        <f>Spisok!C25</f>
        <v>0</v>
      </c>
      <c r="D71" s="8" t="str">
        <f>Spisok!D25</f>
        <v>RUS</v>
      </c>
      <c r="E71" s="17"/>
    </row>
    <row r="72" spans="1:5" ht="15.6">
      <c r="A72" s="9" t="e">
        <f>Spisok!#REF!</f>
        <v>#REF!</v>
      </c>
      <c r="B72" s="8" t="e">
        <f>Spisok!#REF!</f>
        <v>#REF!</v>
      </c>
      <c r="C72" s="8" t="e">
        <f>Spisok!#REF!</f>
        <v>#REF!</v>
      </c>
      <c r="D72" s="8" t="e">
        <f>Spisok!#REF!</f>
        <v>#REF!</v>
      </c>
      <c r="E72" s="17"/>
    </row>
    <row r="73" spans="1:5" ht="15.6">
      <c r="A73" s="9" t="str">
        <f>Spisok!A26</f>
        <v>Almuhametov Ramil</v>
      </c>
      <c r="B73" s="8">
        <f>Spisok!B26</f>
        <v>0</v>
      </c>
      <c r="C73" s="8">
        <f>Spisok!C26</f>
        <v>0</v>
      </c>
      <c r="D73" s="8" t="str">
        <f>Spisok!D26</f>
        <v>RUS</v>
      </c>
      <c r="E73" s="17"/>
    </row>
    <row r="74" spans="1:5" ht="15.6">
      <c r="A74" s="9" t="str">
        <f>Spisok!A27</f>
        <v>Anciferov Valiry</v>
      </c>
      <c r="B74" s="8">
        <f>Spisok!B27</f>
        <v>0</v>
      </c>
      <c r="C74" s="8">
        <f>Spisok!C27</f>
        <v>3</v>
      </c>
      <c r="D74" s="8" t="str">
        <f>Spisok!D27</f>
        <v>BLR</v>
      </c>
      <c r="E74" s="17"/>
    </row>
    <row r="75" spans="1:5" ht="15.6">
      <c r="A75" s="9" t="e">
        <f>Spisok!#REF!</f>
        <v>#REF!</v>
      </c>
      <c r="B75" s="8" t="e">
        <f>Spisok!#REF!</f>
        <v>#REF!</v>
      </c>
      <c r="C75" s="8" t="e">
        <f>Spisok!#REF!</f>
        <v>#REF!</v>
      </c>
      <c r="D75" s="8" t="e">
        <f>Spisok!#REF!</f>
        <v>#REF!</v>
      </c>
      <c r="E75" s="17"/>
    </row>
    <row r="76" spans="1:5" ht="15.6">
      <c r="A76" s="9" t="str">
        <f>Spisok!A28</f>
        <v>Andersons Eriks</v>
      </c>
      <c r="B76" s="8">
        <f>Spisok!B28</f>
        <v>0</v>
      </c>
      <c r="C76" s="8">
        <f>Spisok!C28</f>
        <v>0</v>
      </c>
      <c r="D76" s="8" t="str">
        <f>Spisok!D28</f>
        <v>LAT</v>
      </c>
      <c r="E76" s="17"/>
    </row>
    <row r="77" spans="1:5" ht="15.6">
      <c r="A77" s="9" t="e">
        <f>Spisok!#REF!</f>
        <v>#REF!</v>
      </c>
      <c r="B77" s="8" t="e">
        <f>Spisok!#REF!</f>
        <v>#REF!</v>
      </c>
      <c r="C77" s="8" t="e">
        <f>Spisok!#REF!</f>
        <v>#REF!</v>
      </c>
      <c r="D77" s="8" t="e">
        <f>Spisok!#REF!</f>
        <v>#REF!</v>
      </c>
      <c r="E77" s="17"/>
    </row>
    <row r="78" spans="1:5" ht="15.6">
      <c r="A78" s="9" t="e">
        <f>Spisok!#REF!</f>
        <v>#REF!</v>
      </c>
      <c r="B78" s="8" t="e">
        <f>Spisok!#REF!</f>
        <v>#REF!</v>
      </c>
      <c r="C78" s="8" t="e">
        <f>Spisok!#REF!</f>
        <v>#REF!</v>
      </c>
      <c r="D78" s="8" t="e">
        <f>Spisok!#REF!</f>
        <v>#REF!</v>
      </c>
      <c r="E78" s="17"/>
    </row>
    <row r="79" spans="1:5" ht="15.6">
      <c r="A79" s="9" t="str">
        <f>Spisok!A29</f>
        <v>Andersons Guntars</v>
      </c>
      <c r="B79" s="8">
        <f>Spisok!B29</f>
        <v>0</v>
      </c>
      <c r="C79" s="8">
        <f>Spisok!C29</f>
        <v>2</v>
      </c>
      <c r="D79" s="8" t="str">
        <f>Spisok!D29</f>
        <v>LAT</v>
      </c>
      <c r="E79" s="17"/>
    </row>
    <row r="80" spans="1:5" ht="15.6">
      <c r="A80" s="9" t="str">
        <f>Spisok!A30</f>
        <v>Andersons Mikus</v>
      </c>
      <c r="B80" s="8">
        <f>Spisok!B30</f>
        <v>0</v>
      </c>
      <c r="C80" s="8" t="str">
        <f>Spisok!C30</f>
        <v>NM</v>
      </c>
      <c r="D80" s="8" t="str">
        <f>Spisok!D30</f>
        <v>LAT</v>
      </c>
      <c r="E80" s="17"/>
    </row>
    <row r="81" spans="1:5" ht="15.6">
      <c r="A81" s="9" t="e">
        <f>Spisok!#REF!</f>
        <v>#REF!</v>
      </c>
      <c r="B81" s="8" t="e">
        <f>Spisok!#REF!</f>
        <v>#REF!</v>
      </c>
      <c r="C81" s="8" t="e">
        <f>Spisok!#REF!</f>
        <v>#REF!</v>
      </c>
      <c r="D81" s="8" t="e">
        <f>Spisok!#REF!</f>
        <v>#REF!</v>
      </c>
      <c r="E81" s="17"/>
    </row>
    <row r="82" spans="1:5" ht="15.6">
      <c r="A82" s="9" t="e">
        <f>Spisok!#REF!</f>
        <v>#REF!</v>
      </c>
      <c r="B82" s="8" t="e">
        <f>Spisok!#REF!</f>
        <v>#REF!</v>
      </c>
      <c r="C82" s="8" t="e">
        <f>Spisok!#REF!</f>
        <v>#REF!</v>
      </c>
      <c r="D82" s="8" t="e">
        <f>Spisok!#REF!</f>
        <v>#REF!</v>
      </c>
      <c r="E82" s="17"/>
    </row>
    <row r="83" spans="1:5" ht="15.6">
      <c r="A83" s="9" t="e">
        <f>Spisok!#REF!</f>
        <v>#REF!</v>
      </c>
      <c r="B83" s="8" t="e">
        <f>Spisok!#REF!</f>
        <v>#REF!</v>
      </c>
      <c r="C83" s="8" t="e">
        <f>Spisok!#REF!</f>
        <v>#REF!</v>
      </c>
      <c r="D83" s="8" t="e">
        <f>Spisok!#REF!</f>
        <v>#REF!</v>
      </c>
      <c r="E83" s="17"/>
    </row>
    <row r="84" spans="1:5" ht="15.6">
      <c r="A84" s="9" t="e">
        <f>Spisok!#REF!</f>
        <v>#REF!</v>
      </c>
      <c r="B84" s="8" t="e">
        <f>Spisok!#REF!</f>
        <v>#REF!</v>
      </c>
      <c r="C84" s="8" t="e">
        <f>Spisok!#REF!</f>
        <v>#REF!</v>
      </c>
      <c r="D84" s="8" t="e">
        <f>Spisok!#REF!</f>
        <v>#REF!</v>
      </c>
      <c r="E84" s="17"/>
    </row>
    <row r="85" spans="1:5" ht="15.6">
      <c r="A85" s="9" t="e">
        <f>Spisok!#REF!</f>
        <v>#REF!</v>
      </c>
      <c r="B85" s="8" t="e">
        <f>Spisok!#REF!</f>
        <v>#REF!</v>
      </c>
      <c r="C85" s="8" t="e">
        <f>Spisok!#REF!</f>
        <v>#REF!</v>
      </c>
      <c r="D85" s="8" t="e">
        <f>Spisok!#REF!</f>
        <v>#REF!</v>
      </c>
      <c r="E85" s="17"/>
    </row>
    <row r="86" spans="1:5" ht="15.6">
      <c r="A86" s="9" t="e">
        <f>Spisok!#REF!</f>
        <v>#REF!</v>
      </c>
      <c r="B86" s="8" t="e">
        <f>Spisok!#REF!</f>
        <v>#REF!</v>
      </c>
      <c r="C86" s="8" t="e">
        <f>Spisok!#REF!</f>
        <v>#REF!</v>
      </c>
      <c r="D86" s="8" t="e">
        <f>Spisok!#REF!</f>
        <v>#REF!</v>
      </c>
      <c r="E86" s="17"/>
    </row>
    <row r="87" spans="1:5" ht="15.6">
      <c r="A87" s="9" t="e">
        <f>Spisok!#REF!</f>
        <v>#REF!</v>
      </c>
      <c r="B87" s="8" t="e">
        <f>Spisok!#REF!</f>
        <v>#REF!</v>
      </c>
      <c r="C87" s="8" t="e">
        <f>Spisok!#REF!</f>
        <v>#REF!</v>
      </c>
      <c r="D87" s="8" t="e">
        <f>Spisok!#REF!</f>
        <v>#REF!</v>
      </c>
      <c r="E87" s="17"/>
    </row>
    <row r="88" spans="1:5" ht="15.6">
      <c r="A88" s="9" t="e">
        <f>Spisok!#REF!</f>
        <v>#REF!</v>
      </c>
      <c r="B88" s="8" t="e">
        <f>Spisok!#REF!</f>
        <v>#REF!</v>
      </c>
      <c r="C88" s="8" t="e">
        <f>Spisok!#REF!</f>
        <v>#REF!</v>
      </c>
      <c r="D88" s="8" t="e">
        <f>Spisok!#REF!</f>
        <v>#REF!</v>
      </c>
      <c r="E88" s="17"/>
    </row>
    <row r="89" spans="1:5" ht="15.6">
      <c r="A89" s="9" t="e">
        <f>Spisok!#REF!</f>
        <v>#REF!</v>
      </c>
      <c r="B89" s="8" t="e">
        <f>Spisok!#REF!</f>
        <v>#REF!</v>
      </c>
      <c r="C89" s="8" t="e">
        <f>Spisok!#REF!</f>
        <v>#REF!</v>
      </c>
      <c r="D89" s="8" t="e">
        <f>Spisok!#REF!</f>
        <v>#REF!</v>
      </c>
      <c r="E89" s="17"/>
    </row>
    <row r="90" spans="1:5" ht="15.6">
      <c r="A90" s="9" t="e">
        <f>Spisok!#REF!</f>
        <v>#REF!</v>
      </c>
      <c r="B90" s="8" t="e">
        <f>Spisok!#REF!</f>
        <v>#REF!</v>
      </c>
      <c r="C90" s="8" t="e">
        <f>Spisok!#REF!</f>
        <v>#REF!</v>
      </c>
      <c r="D90" s="8" t="e">
        <f>Spisok!#REF!</f>
        <v>#REF!</v>
      </c>
      <c r="E90" s="17"/>
    </row>
    <row r="91" spans="1:5" ht="15.6">
      <c r="A91" s="9" t="e">
        <f>Spisok!#REF!</f>
        <v>#REF!</v>
      </c>
      <c r="B91" s="8" t="e">
        <f>Spisok!#REF!</f>
        <v>#REF!</v>
      </c>
      <c r="C91" s="8" t="e">
        <f>Spisok!#REF!</f>
        <v>#REF!</v>
      </c>
      <c r="D91" s="8" t="e">
        <f>Spisok!#REF!</f>
        <v>#REF!</v>
      </c>
      <c r="E91" s="17"/>
    </row>
    <row r="92" spans="1:5" ht="15.6">
      <c r="A92" s="9" t="str">
        <f>Spisok!A31</f>
        <v>Andrejev Gennadi</v>
      </c>
      <c r="B92" s="8">
        <f>Spisok!B31</f>
        <v>0</v>
      </c>
      <c r="C92" s="8">
        <f>Spisok!C31</f>
        <v>1</v>
      </c>
      <c r="D92" s="8" t="str">
        <f>Spisok!D31</f>
        <v>EST</v>
      </c>
      <c r="E92" s="17"/>
    </row>
    <row r="93" spans="1:5" ht="15.6">
      <c r="A93" s="9" t="e">
        <f>Spisok!#REF!</f>
        <v>#REF!</v>
      </c>
      <c r="B93" s="8" t="e">
        <f>Spisok!#REF!</f>
        <v>#REF!</v>
      </c>
      <c r="C93" s="8" t="e">
        <f>Spisok!#REF!</f>
        <v>#REF!</v>
      </c>
      <c r="D93" s="8" t="e">
        <f>Spisok!#REF!</f>
        <v>#REF!</v>
      </c>
      <c r="E93" s="17"/>
    </row>
    <row r="94" spans="1:5" ht="15.6">
      <c r="A94" s="9" t="str">
        <f>Spisok!A32</f>
        <v>Andrijanovs Andrejs</v>
      </c>
      <c r="B94" s="8">
        <f>Spisok!B32</f>
        <v>0</v>
      </c>
      <c r="C94" s="8">
        <f>Spisok!C32</f>
        <v>0</v>
      </c>
      <c r="D94" s="8" t="str">
        <f>Spisok!D32</f>
        <v>LAT</v>
      </c>
      <c r="E94" s="17"/>
    </row>
    <row r="95" spans="1:5" ht="15.6">
      <c r="A95" s="9" t="e">
        <f>Spisok!#REF!</f>
        <v>#REF!</v>
      </c>
      <c r="B95" s="8" t="e">
        <f>Spisok!#REF!</f>
        <v>#REF!</v>
      </c>
      <c r="C95" s="8" t="e">
        <f>Spisok!#REF!</f>
        <v>#REF!</v>
      </c>
      <c r="D95" s="8" t="e">
        <f>Spisok!#REF!</f>
        <v>#REF!</v>
      </c>
      <c r="E95" s="17"/>
    </row>
    <row r="96" spans="1:5" ht="15.6">
      <c r="A96" s="9" t="str">
        <f>Spisok!A33</f>
        <v>Andriksons Alvis</v>
      </c>
      <c r="B96" s="8">
        <f>Spisok!B33</f>
        <v>0</v>
      </c>
      <c r="C96" s="8">
        <f>Spisok!C33</f>
        <v>4</v>
      </c>
      <c r="D96" s="8" t="str">
        <f>Spisok!D33</f>
        <v>LAT</v>
      </c>
      <c r="E96" s="17"/>
    </row>
    <row r="97" spans="1:5" ht="15.6">
      <c r="A97" s="9" t="e">
        <f>Spisok!#REF!</f>
        <v>#REF!</v>
      </c>
      <c r="B97" s="8" t="e">
        <f>Spisok!#REF!</f>
        <v>#REF!</v>
      </c>
      <c r="C97" s="8" t="e">
        <f>Spisok!#REF!</f>
        <v>#REF!</v>
      </c>
      <c r="D97" s="8" t="e">
        <f>Spisok!#REF!</f>
        <v>#REF!</v>
      </c>
      <c r="E97" s="17"/>
    </row>
    <row r="98" spans="1:5" ht="15.6">
      <c r="A98" s="9" t="e">
        <f>Spisok!#REF!</f>
        <v>#REF!</v>
      </c>
      <c r="B98" s="8" t="e">
        <f>Spisok!#REF!</f>
        <v>#REF!</v>
      </c>
      <c r="C98" s="8" t="e">
        <f>Spisok!#REF!</f>
        <v>#REF!</v>
      </c>
      <c r="D98" s="8" t="e">
        <f>Spisok!#REF!</f>
        <v>#REF!</v>
      </c>
      <c r="E98" s="17"/>
    </row>
    <row r="99" spans="1:5" ht="15.6">
      <c r="A99" s="9" t="e">
        <f>Spisok!#REF!</f>
        <v>#REF!</v>
      </c>
      <c r="B99" s="8" t="e">
        <f>Spisok!#REF!</f>
        <v>#REF!</v>
      </c>
      <c r="C99" s="8" t="e">
        <f>Spisok!#REF!</f>
        <v>#REF!</v>
      </c>
      <c r="D99" s="8" t="e">
        <f>Spisok!#REF!</f>
        <v>#REF!</v>
      </c>
      <c r="E99" s="17"/>
    </row>
    <row r="100" spans="1:5" ht="15.6">
      <c r="A100" s="9" t="str">
        <f>Spisok!A34</f>
        <v>Andrusaitis Janis</v>
      </c>
      <c r="B100" s="8">
        <f>Spisok!B34</f>
        <v>0</v>
      </c>
      <c r="C100" s="8">
        <f>Spisok!C34</f>
        <v>0</v>
      </c>
      <c r="D100" s="8" t="str">
        <f>Spisok!D34</f>
        <v>LAT</v>
      </c>
      <c r="E100" s="17"/>
    </row>
    <row r="101" spans="1:5" ht="15.6">
      <c r="A101" s="9" t="e">
        <f>Spisok!#REF!</f>
        <v>#REF!</v>
      </c>
      <c r="B101" s="8" t="e">
        <f>Spisok!#REF!</f>
        <v>#REF!</v>
      </c>
      <c r="C101" s="8" t="e">
        <f>Spisok!#REF!</f>
        <v>#REF!</v>
      </c>
      <c r="D101" s="8" t="e">
        <f>Spisok!#REF!</f>
        <v>#REF!</v>
      </c>
      <c r="E101" s="17"/>
    </row>
    <row r="102" spans="1:5" ht="15.6">
      <c r="A102" s="9" t="e">
        <f>Spisok!#REF!</f>
        <v>#REF!</v>
      </c>
      <c r="B102" s="8" t="e">
        <f>Spisok!#REF!</f>
        <v>#REF!</v>
      </c>
      <c r="C102" s="8" t="e">
        <f>Spisok!#REF!</f>
        <v>#REF!</v>
      </c>
      <c r="D102" s="8" t="e">
        <f>Spisok!#REF!</f>
        <v>#REF!</v>
      </c>
      <c r="E102" s="17"/>
    </row>
    <row r="103" spans="1:5" ht="15.6">
      <c r="A103" s="9" t="e">
        <f>Spisok!#REF!</f>
        <v>#REF!</v>
      </c>
      <c r="B103" s="8" t="e">
        <f>Spisok!#REF!</f>
        <v>#REF!</v>
      </c>
      <c r="C103" s="8" t="e">
        <f>Spisok!#REF!</f>
        <v>#REF!</v>
      </c>
      <c r="D103" s="8" t="e">
        <f>Spisok!#REF!</f>
        <v>#REF!</v>
      </c>
      <c r="E103" s="17"/>
    </row>
    <row r="104" spans="1:5" ht="15.6">
      <c r="A104" s="9" t="e">
        <f>Spisok!#REF!</f>
        <v>#REF!</v>
      </c>
      <c r="B104" s="8" t="e">
        <f>Spisok!#REF!</f>
        <v>#REF!</v>
      </c>
      <c r="C104" s="8" t="e">
        <f>Spisok!#REF!</f>
        <v>#REF!</v>
      </c>
      <c r="D104" s="8" t="e">
        <f>Spisok!#REF!</f>
        <v>#REF!</v>
      </c>
      <c r="E104" s="17"/>
    </row>
    <row r="105" spans="1:5" ht="15.6">
      <c r="A105" s="9" t="e">
        <f>Spisok!#REF!</f>
        <v>#REF!</v>
      </c>
      <c r="B105" s="8" t="e">
        <f>Spisok!#REF!</f>
        <v>#REF!</v>
      </c>
      <c r="C105" s="8" t="e">
        <f>Spisok!#REF!</f>
        <v>#REF!</v>
      </c>
      <c r="D105" s="8" t="e">
        <f>Spisok!#REF!</f>
        <v>#REF!</v>
      </c>
      <c r="E105" s="17"/>
    </row>
    <row r="106" spans="1:5" ht="15.6">
      <c r="A106" s="9" t="e">
        <f>Spisok!#REF!</f>
        <v>#REF!</v>
      </c>
      <c r="B106" s="8" t="e">
        <f>Spisok!#REF!</f>
        <v>#REF!</v>
      </c>
      <c r="C106" s="8" t="e">
        <f>Spisok!#REF!</f>
        <v>#REF!</v>
      </c>
      <c r="D106" s="8" t="e">
        <f>Spisok!#REF!</f>
        <v>#REF!</v>
      </c>
      <c r="E106" s="17"/>
    </row>
    <row r="107" spans="1:5" ht="15.6">
      <c r="A107" s="9" t="e">
        <f>Spisok!#REF!</f>
        <v>#REF!</v>
      </c>
      <c r="B107" s="8" t="e">
        <f>Spisok!#REF!</f>
        <v>#REF!</v>
      </c>
      <c r="C107" s="8" t="e">
        <f>Spisok!#REF!</f>
        <v>#REF!</v>
      </c>
      <c r="D107" s="8" t="e">
        <f>Spisok!#REF!</f>
        <v>#REF!</v>
      </c>
      <c r="E107" s="17"/>
    </row>
    <row r="108" spans="1:5" ht="15.6">
      <c r="A108" s="9" t="str">
        <f>Spisok!A35</f>
        <v>Antons Elmars</v>
      </c>
      <c r="B108" s="8">
        <f>Spisok!B35</f>
        <v>0</v>
      </c>
      <c r="C108" s="8">
        <f>Spisok!C35</f>
        <v>0</v>
      </c>
      <c r="D108" s="8" t="str">
        <f>Spisok!D35</f>
        <v>LAT</v>
      </c>
      <c r="E108" s="17"/>
    </row>
    <row r="109" spans="1:5" ht="15.6">
      <c r="A109" s="9" t="e">
        <f>Spisok!#REF!</f>
        <v>#REF!</v>
      </c>
      <c r="B109" s="8" t="e">
        <f>Spisok!#REF!</f>
        <v>#REF!</v>
      </c>
      <c r="C109" s="8" t="e">
        <f>Spisok!#REF!</f>
        <v>#REF!</v>
      </c>
      <c r="D109" s="8" t="e">
        <f>Spisok!#REF!</f>
        <v>#REF!</v>
      </c>
      <c r="E109" s="17"/>
    </row>
    <row r="110" spans="1:5" ht="15.6">
      <c r="A110" s="9" t="e">
        <f>Spisok!#REF!</f>
        <v>#REF!</v>
      </c>
      <c r="B110" s="8" t="e">
        <f>Spisok!#REF!</f>
        <v>#REF!</v>
      </c>
      <c r="C110" s="8" t="e">
        <f>Spisok!#REF!</f>
        <v>#REF!</v>
      </c>
      <c r="D110" s="8" t="e">
        <f>Spisok!#REF!</f>
        <v>#REF!</v>
      </c>
      <c r="E110" s="17"/>
    </row>
    <row r="111" spans="1:5" ht="15.6">
      <c r="A111" s="9" t="e">
        <f>Spisok!#REF!</f>
        <v>#REF!</v>
      </c>
      <c r="B111" s="8" t="e">
        <f>Spisok!#REF!</f>
        <v>#REF!</v>
      </c>
      <c r="C111" s="8" t="e">
        <f>Spisok!#REF!</f>
        <v>#REF!</v>
      </c>
      <c r="D111" s="8" t="e">
        <f>Spisok!#REF!</f>
        <v>#REF!</v>
      </c>
      <c r="E111" s="17"/>
    </row>
    <row r="112" spans="1:5" ht="15.6">
      <c r="A112" s="9" t="e">
        <f>Spisok!#REF!</f>
        <v>#REF!</v>
      </c>
      <c r="B112" s="8" t="e">
        <f>Spisok!#REF!</f>
        <v>#REF!</v>
      </c>
      <c r="C112" s="8" t="e">
        <f>Spisok!#REF!</f>
        <v>#REF!</v>
      </c>
      <c r="D112" s="8" t="e">
        <f>Spisok!#REF!</f>
        <v>#REF!</v>
      </c>
      <c r="E112" s="17"/>
    </row>
    <row r="113" spans="1:5" ht="15.6">
      <c r="A113" s="9" t="e">
        <f>Spisok!#REF!</f>
        <v>#REF!</v>
      </c>
      <c r="B113" s="8" t="e">
        <f>Spisok!#REF!</f>
        <v>#REF!</v>
      </c>
      <c r="C113" s="8" t="e">
        <f>Spisok!#REF!</f>
        <v>#REF!</v>
      </c>
      <c r="D113" s="8" t="e">
        <f>Spisok!#REF!</f>
        <v>#REF!</v>
      </c>
      <c r="E113" s="17"/>
    </row>
    <row r="114" spans="1:5" ht="15.6">
      <c r="A114" s="9" t="e">
        <f>Spisok!#REF!</f>
        <v>#REF!</v>
      </c>
      <c r="B114" s="8" t="e">
        <f>Spisok!#REF!</f>
        <v>#REF!</v>
      </c>
      <c r="C114" s="8" t="e">
        <f>Spisok!#REF!</f>
        <v>#REF!</v>
      </c>
      <c r="D114" s="8" t="e">
        <f>Spisok!#REF!</f>
        <v>#REF!</v>
      </c>
      <c r="E114" s="17"/>
    </row>
    <row r="115" spans="1:5" ht="15.6">
      <c r="A115" s="9" t="e">
        <f>Spisok!#REF!</f>
        <v>#REF!</v>
      </c>
      <c r="B115" s="8" t="e">
        <f>Spisok!#REF!</f>
        <v>#REF!</v>
      </c>
      <c r="C115" s="8" t="e">
        <f>Spisok!#REF!</f>
        <v>#REF!</v>
      </c>
      <c r="D115" s="8" t="e">
        <f>Spisok!#REF!</f>
        <v>#REF!</v>
      </c>
      <c r="E115" s="17"/>
    </row>
    <row r="116" spans="1:5" ht="15.6">
      <c r="A116" s="9" t="e">
        <f>Spisok!#REF!</f>
        <v>#REF!</v>
      </c>
      <c r="B116" s="8" t="e">
        <f>Spisok!#REF!</f>
        <v>#REF!</v>
      </c>
      <c r="C116" s="8" t="e">
        <f>Spisok!#REF!</f>
        <v>#REF!</v>
      </c>
      <c r="D116" s="8" t="e">
        <f>Spisok!#REF!</f>
        <v>#REF!</v>
      </c>
      <c r="E116" s="17"/>
    </row>
    <row r="117" spans="1:5" ht="15.6">
      <c r="A117" s="9" t="e">
        <f>Spisok!#REF!</f>
        <v>#REF!</v>
      </c>
      <c r="B117" s="8" t="e">
        <f>Spisok!#REF!</f>
        <v>#REF!</v>
      </c>
      <c r="C117" s="8" t="e">
        <f>Spisok!#REF!</f>
        <v>#REF!</v>
      </c>
      <c r="D117" s="8" t="e">
        <f>Spisok!#REF!</f>
        <v>#REF!</v>
      </c>
      <c r="E117" s="17"/>
    </row>
    <row r="118" spans="1:5" ht="15.6">
      <c r="A118" s="9" t="e">
        <f>Spisok!#REF!</f>
        <v>#REF!</v>
      </c>
      <c r="B118" s="8" t="e">
        <f>Spisok!#REF!</f>
        <v>#REF!</v>
      </c>
      <c r="C118" s="8" t="e">
        <f>Spisok!#REF!</f>
        <v>#REF!</v>
      </c>
      <c r="D118" s="8" t="e">
        <f>Spisok!#REF!</f>
        <v>#REF!</v>
      </c>
      <c r="E118" s="17"/>
    </row>
    <row r="119" spans="1:5" ht="15.6">
      <c r="A119" s="9" t="e">
        <f>Spisok!#REF!</f>
        <v>#REF!</v>
      </c>
      <c r="B119" s="8" t="e">
        <f>Spisok!#REF!</f>
        <v>#REF!</v>
      </c>
      <c r="C119" s="8" t="e">
        <f>Spisok!#REF!</f>
        <v>#REF!</v>
      </c>
      <c r="D119" s="8" t="e">
        <f>Spisok!#REF!</f>
        <v>#REF!</v>
      </c>
      <c r="E119" s="17"/>
    </row>
    <row r="120" spans="1:5" ht="15.6">
      <c r="A120" s="9" t="e">
        <f>Spisok!#REF!</f>
        <v>#REF!</v>
      </c>
      <c r="B120" s="8" t="e">
        <f>Spisok!#REF!</f>
        <v>#REF!</v>
      </c>
      <c r="C120" s="8" t="e">
        <f>Spisok!#REF!</f>
        <v>#REF!</v>
      </c>
      <c r="D120" s="8" t="e">
        <f>Spisok!#REF!</f>
        <v>#REF!</v>
      </c>
      <c r="E120" s="17"/>
    </row>
    <row r="121" spans="1:5" ht="15.6">
      <c r="A121" s="9" t="e">
        <f>Spisok!#REF!</f>
        <v>#REF!</v>
      </c>
      <c r="B121" s="8" t="e">
        <f>Spisok!#REF!</f>
        <v>#REF!</v>
      </c>
      <c r="C121" s="8" t="e">
        <f>Spisok!#REF!</f>
        <v>#REF!</v>
      </c>
      <c r="D121" s="8" t="e">
        <f>Spisok!#REF!</f>
        <v>#REF!</v>
      </c>
      <c r="E121" s="17"/>
    </row>
    <row r="122" spans="1:5" ht="15.6">
      <c r="A122" s="9" t="e">
        <f>Spisok!#REF!</f>
        <v>#REF!</v>
      </c>
      <c r="B122" s="8" t="e">
        <f>Spisok!#REF!</f>
        <v>#REF!</v>
      </c>
      <c r="C122" s="8" t="e">
        <f>Spisok!#REF!</f>
        <v>#REF!</v>
      </c>
      <c r="D122" s="8" t="e">
        <f>Spisok!#REF!</f>
        <v>#REF!</v>
      </c>
      <c r="E122" s="17"/>
    </row>
    <row r="123" spans="1:5" ht="15.6">
      <c r="A123" s="9" t="e">
        <f>Spisok!#REF!</f>
        <v>#REF!</v>
      </c>
      <c r="B123" s="8" t="e">
        <f>Spisok!#REF!</f>
        <v>#REF!</v>
      </c>
      <c r="C123" s="8" t="e">
        <f>Spisok!#REF!</f>
        <v>#REF!</v>
      </c>
      <c r="D123" s="8" t="e">
        <f>Spisok!#REF!</f>
        <v>#REF!</v>
      </c>
      <c r="E123" s="17"/>
    </row>
    <row r="124" spans="1:5" ht="15.6">
      <c r="A124" s="9" t="e">
        <f>Spisok!#REF!</f>
        <v>#REF!</v>
      </c>
      <c r="B124" s="8" t="e">
        <f>Spisok!#REF!</f>
        <v>#REF!</v>
      </c>
      <c r="C124" s="8" t="e">
        <f>Spisok!#REF!</f>
        <v>#REF!</v>
      </c>
      <c r="D124" s="8" t="e">
        <f>Spisok!#REF!</f>
        <v>#REF!</v>
      </c>
      <c r="E124" s="17"/>
    </row>
    <row r="125" spans="1:5" ht="15.6">
      <c r="A125" s="9" t="e">
        <f>Spisok!#REF!</f>
        <v>#REF!</v>
      </c>
      <c r="B125" s="8" t="e">
        <f>Spisok!#REF!</f>
        <v>#REF!</v>
      </c>
      <c r="C125" s="8" t="e">
        <f>Spisok!#REF!</f>
        <v>#REF!</v>
      </c>
      <c r="D125" s="8" t="e">
        <f>Spisok!#REF!</f>
        <v>#REF!</v>
      </c>
      <c r="E125" s="17"/>
    </row>
    <row r="126" spans="1:5" ht="15.6">
      <c r="A126" s="9" t="str">
        <f>Spisok!A36</f>
        <v>Antons Karlis</v>
      </c>
      <c r="B126" s="8">
        <f>Spisok!B36</f>
        <v>0</v>
      </c>
      <c r="C126" s="8">
        <f>Spisok!C36</f>
        <v>0</v>
      </c>
      <c r="D126" s="8" t="str">
        <f>Spisok!D36</f>
        <v>LAT</v>
      </c>
      <c r="E126" s="17"/>
    </row>
    <row r="127" spans="1:5" ht="15.6">
      <c r="A127" s="9" t="e">
        <f>Spisok!#REF!</f>
        <v>#REF!</v>
      </c>
      <c r="B127" s="8" t="e">
        <f>Spisok!#REF!</f>
        <v>#REF!</v>
      </c>
      <c r="C127" s="8" t="e">
        <f>Spisok!#REF!</f>
        <v>#REF!</v>
      </c>
      <c r="D127" s="8" t="e">
        <f>Spisok!#REF!</f>
        <v>#REF!</v>
      </c>
      <c r="E127" s="17"/>
    </row>
    <row r="128" spans="1:5" ht="15.6">
      <c r="A128" s="9" t="e">
        <f>Spisok!#REF!</f>
        <v>#REF!</v>
      </c>
      <c r="B128" s="8" t="e">
        <f>Spisok!#REF!</f>
        <v>#REF!</v>
      </c>
      <c r="C128" s="8" t="e">
        <f>Spisok!#REF!</f>
        <v>#REF!</v>
      </c>
      <c r="D128" s="8" t="e">
        <f>Spisok!#REF!</f>
        <v>#REF!</v>
      </c>
      <c r="E128" s="17"/>
    </row>
    <row r="129" spans="1:5" ht="15.6">
      <c r="A129" s="9" t="e">
        <f>Spisok!#REF!</f>
        <v>#REF!</v>
      </c>
      <c r="B129" s="8" t="e">
        <f>Spisok!#REF!</f>
        <v>#REF!</v>
      </c>
      <c r="C129" s="8" t="e">
        <f>Spisok!#REF!</f>
        <v>#REF!</v>
      </c>
      <c r="D129" s="8" t="e">
        <f>Spisok!#REF!</f>
        <v>#REF!</v>
      </c>
      <c r="E129" s="17"/>
    </row>
    <row r="130" spans="1:5" ht="15.6">
      <c r="A130" s="9" t="e">
        <f>Spisok!#REF!</f>
        <v>#REF!</v>
      </c>
      <c r="B130" s="8" t="e">
        <f>Spisok!#REF!</f>
        <v>#REF!</v>
      </c>
      <c r="C130" s="8" t="e">
        <f>Spisok!#REF!</f>
        <v>#REF!</v>
      </c>
      <c r="D130" s="8" t="e">
        <f>Spisok!#REF!</f>
        <v>#REF!</v>
      </c>
      <c r="E130" s="17"/>
    </row>
    <row r="131" spans="1:5" ht="15.6">
      <c r="A131" s="9" t="str">
        <f>Spisok!A37</f>
        <v>Antsaar Taimo</v>
      </c>
      <c r="B131" s="8">
        <f>Spisok!B37</f>
        <v>0</v>
      </c>
      <c r="C131" s="8">
        <f>Spisok!C37</f>
        <v>1</v>
      </c>
      <c r="D131" s="8" t="str">
        <f>Spisok!D37</f>
        <v>EST</v>
      </c>
      <c r="E131" s="17"/>
    </row>
    <row r="132" spans="1:5" ht="15.6">
      <c r="A132" s="9" t="e">
        <f>Spisok!#REF!</f>
        <v>#REF!</v>
      </c>
      <c r="B132" s="8" t="e">
        <f>Spisok!#REF!</f>
        <v>#REF!</v>
      </c>
      <c r="C132" s="8" t="e">
        <f>Spisok!#REF!</f>
        <v>#REF!</v>
      </c>
      <c r="D132" s="8" t="e">
        <f>Spisok!#REF!</f>
        <v>#REF!</v>
      </c>
      <c r="E132" s="17"/>
    </row>
    <row r="133" spans="1:5" ht="15.6">
      <c r="A133" s="9" t="str">
        <f>Spisok!A38</f>
        <v>Aparin Viktor</v>
      </c>
      <c r="B133" s="8">
        <f>Spisok!B38</f>
        <v>0</v>
      </c>
      <c r="C133" s="8">
        <f>Spisok!C38</f>
        <v>2</v>
      </c>
      <c r="D133" s="8" t="str">
        <f>Spisok!D38</f>
        <v>RUS</v>
      </c>
      <c r="E133" s="17"/>
    </row>
    <row r="134" spans="1:5" ht="15.6">
      <c r="A134" s="9" t="str">
        <f>Spisok!A39</f>
        <v>Arajs Aivars</v>
      </c>
      <c r="B134" s="8">
        <f>Spisok!B39</f>
        <v>0</v>
      </c>
      <c r="C134" s="8">
        <f>Spisok!C39</f>
        <v>0</v>
      </c>
      <c r="D134" s="8" t="str">
        <f>Spisok!D39</f>
        <v>LAT</v>
      </c>
      <c r="E134" s="17"/>
    </row>
    <row r="135" spans="1:5" ht="15.6">
      <c r="A135" s="9" t="e">
        <f>Spisok!#REF!</f>
        <v>#REF!</v>
      </c>
      <c r="B135" s="8" t="e">
        <f>Spisok!#REF!</f>
        <v>#REF!</v>
      </c>
      <c r="C135" s="8" t="e">
        <f>Spisok!#REF!</f>
        <v>#REF!</v>
      </c>
      <c r="D135" s="8" t="e">
        <f>Spisok!#REF!</f>
        <v>#REF!</v>
      </c>
      <c r="E135" s="17"/>
    </row>
    <row r="136" spans="1:5" ht="15.6">
      <c r="A136" s="9" t="e">
        <f>Spisok!#REF!</f>
        <v>#REF!</v>
      </c>
      <c r="B136" s="8" t="e">
        <f>Spisok!#REF!</f>
        <v>#REF!</v>
      </c>
      <c r="C136" s="8" t="e">
        <f>Spisok!#REF!</f>
        <v>#REF!</v>
      </c>
      <c r="D136" s="8" t="e">
        <f>Spisok!#REF!</f>
        <v>#REF!</v>
      </c>
      <c r="E136" s="17"/>
    </row>
    <row r="137" spans="1:5" ht="15.6">
      <c r="A137" s="9" t="e">
        <f>Spisok!#REF!</f>
        <v>#REF!</v>
      </c>
      <c r="B137" s="8" t="e">
        <f>Spisok!#REF!</f>
        <v>#REF!</v>
      </c>
      <c r="C137" s="8" t="e">
        <f>Spisok!#REF!</f>
        <v>#REF!</v>
      </c>
      <c r="D137" s="8" t="e">
        <f>Spisok!#REF!</f>
        <v>#REF!</v>
      </c>
      <c r="E137" s="17"/>
    </row>
    <row r="138" spans="1:5" ht="15.6">
      <c r="A138" s="9" t="e">
        <f>Spisok!#REF!</f>
        <v>#REF!</v>
      </c>
      <c r="B138" s="8" t="e">
        <f>Spisok!#REF!</f>
        <v>#REF!</v>
      </c>
      <c r="C138" s="8" t="e">
        <f>Spisok!#REF!</f>
        <v>#REF!</v>
      </c>
      <c r="D138" s="8" t="e">
        <f>Spisok!#REF!</f>
        <v>#REF!</v>
      </c>
      <c r="E138" s="17"/>
    </row>
    <row r="139" spans="1:5" ht="15.6">
      <c r="A139" s="9" t="str">
        <f>Spisok!A40</f>
        <v>Aralov Maksim</v>
      </c>
      <c r="B139" s="8">
        <f>Spisok!B40</f>
        <v>0</v>
      </c>
      <c r="C139" s="8">
        <f>Spisok!C40</f>
        <v>0</v>
      </c>
      <c r="D139" s="8" t="str">
        <f>Spisok!D40</f>
        <v>RUS</v>
      </c>
      <c r="E139" s="17"/>
    </row>
    <row r="140" spans="1:5" ht="15.6">
      <c r="A140" s="9" t="e">
        <f>Spisok!#REF!</f>
        <v>#REF!</v>
      </c>
      <c r="B140" s="8" t="e">
        <f>Spisok!#REF!</f>
        <v>#REF!</v>
      </c>
      <c r="C140" s="8" t="e">
        <f>Spisok!#REF!</f>
        <v>#REF!</v>
      </c>
      <c r="D140" s="8" t="e">
        <f>Spisok!#REF!</f>
        <v>#REF!</v>
      </c>
      <c r="E140" s="17"/>
    </row>
    <row r="141" spans="1:5" ht="15.6">
      <c r="A141" s="9" t="e">
        <f>Spisok!#REF!</f>
        <v>#REF!</v>
      </c>
      <c r="B141" s="8" t="e">
        <f>Spisok!#REF!</f>
        <v>#REF!</v>
      </c>
      <c r="C141" s="8" t="e">
        <f>Spisok!#REF!</f>
        <v>#REF!</v>
      </c>
      <c r="D141" s="8" t="e">
        <f>Spisok!#REF!</f>
        <v>#REF!</v>
      </c>
      <c r="E141" s="17"/>
    </row>
    <row r="142" spans="1:5" ht="15.6">
      <c r="A142" s="9" t="e">
        <f>Spisok!#REF!</f>
        <v>#REF!</v>
      </c>
      <c r="B142" s="8" t="e">
        <f>Spisok!#REF!</f>
        <v>#REF!</v>
      </c>
      <c r="C142" s="8" t="e">
        <f>Spisok!#REF!</f>
        <v>#REF!</v>
      </c>
      <c r="D142" s="8" t="e">
        <f>Spisok!#REF!</f>
        <v>#REF!</v>
      </c>
      <c r="E142" s="17"/>
    </row>
    <row r="143" spans="1:5" ht="15.6">
      <c r="A143" s="9" t="e">
        <f>Spisok!#REF!</f>
        <v>#REF!</v>
      </c>
      <c r="B143" s="8" t="e">
        <f>Spisok!#REF!</f>
        <v>#REF!</v>
      </c>
      <c r="C143" s="8" t="e">
        <f>Spisok!#REF!</f>
        <v>#REF!</v>
      </c>
      <c r="D143" s="8" t="e">
        <f>Spisok!#REF!</f>
        <v>#REF!</v>
      </c>
      <c r="E143" s="17"/>
    </row>
    <row r="144" spans="1:5" ht="15.6">
      <c r="A144" s="9" t="str">
        <f>Spisok!A41</f>
        <v>Arbidans Gunars</v>
      </c>
      <c r="B144" s="8">
        <f>Spisok!B41</f>
        <v>0</v>
      </c>
      <c r="C144" s="8">
        <f>Spisok!C41</f>
        <v>0</v>
      </c>
      <c r="D144" s="8" t="str">
        <f>Spisok!D41</f>
        <v>LAT</v>
      </c>
      <c r="E144" s="17"/>
    </row>
    <row r="145" spans="1:5" ht="15.6">
      <c r="A145" s="9" t="e">
        <f>Spisok!#REF!</f>
        <v>#REF!</v>
      </c>
      <c r="B145" s="8" t="e">
        <f>Spisok!#REF!</f>
        <v>#REF!</v>
      </c>
      <c r="C145" s="8" t="e">
        <f>Spisok!#REF!</f>
        <v>#REF!</v>
      </c>
      <c r="D145" s="8" t="e">
        <f>Spisok!#REF!</f>
        <v>#REF!</v>
      </c>
      <c r="E145" s="17"/>
    </row>
    <row r="146" spans="1:5" ht="15.6">
      <c r="A146" s="9" t="e">
        <f>Spisok!#REF!</f>
        <v>#REF!</v>
      </c>
      <c r="B146" s="8" t="e">
        <f>Spisok!#REF!</f>
        <v>#REF!</v>
      </c>
      <c r="C146" s="8" t="e">
        <f>Spisok!#REF!</f>
        <v>#REF!</v>
      </c>
      <c r="D146" s="8" t="e">
        <f>Spisok!#REF!</f>
        <v>#REF!</v>
      </c>
      <c r="E146" s="17"/>
    </row>
    <row r="147" spans="1:5" ht="15.6">
      <c r="A147" s="9" t="e">
        <f>Spisok!#REF!</f>
        <v>#REF!</v>
      </c>
      <c r="B147" s="8" t="e">
        <f>Spisok!#REF!</f>
        <v>#REF!</v>
      </c>
      <c r="C147" s="8" t="e">
        <f>Spisok!#REF!</f>
        <v>#REF!</v>
      </c>
      <c r="D147" s="8" t="e">
        <f>Spisok!#REF!</f>
        <v>#REF!</v>
      </c>
      <c r="E147" s="17"/>
    </row>
    <row r="148" spans="1:5" ht="15.6">
      <c r="A148" s="9" t="str">
        <f>Spisok!A42</f>
        <v>Are Janis</v>
      </c>
      <c r="B148" s="8">
        <f>Spisok!B42</f>
        <v>0</v>
      </c>
      <c r="C148" s="8">
        <f>Spisok!C42</f>
        <v>0</v>
      </c>
      <c r="D148" s="8" t="str">
        <f>Spisok!D42</f>
        <v>LAT</v>
      </c>
      <c r="E148" s="17"/>
    </row>
    <row r="149" spans="1:5" ht="15.6">
      <c r="A149" s="9" t="e">
        <f>Spisok!#REF!</f>
        <v>#REF!</v>
      </c>
      <c r="B149" s="8" t="e">
        <f>Spisok!#REF!</f>
        <v>#REF!</v>
      </c>
      <c r="C149" s="8" t="e">
        <f>Spisok!#REF!</f>
        <v>#REF!</v>
      </c>
      <c r="D149" s="8" t="e">
        <f>Spisok!#REF!</f>
        <v>#REF!</v>
      </c>
      <c r="E149" s="17"/>
    </row>
    <row r="150" spans="1:5" ht="15.6">
      <c r="A150" s="9" t="e">
        <f>Spisok!#REF!</f>
        <v>#REF!</v>
      </c>
      <c r="B150" s="8" t="e">
        <f>Spisok!#REF!</f>
        <v>#REF!</v>
      </c>
      <c r="C150" s="8" t="e">
        <f>Spisok!#REF!</f>
        <v>#REF!</v>
      </c>
      <c r="D150" s="8" t="e">
        <f>Spisok!#REF!</f>
        <v>#REF!</v>
      </c>
      <c r="E150" s="17"/>
    </row>
    <row r="151" spans="1:5" ht="15.6">
      <c r="A151" s="9" t="e">
        <f>Spisok!#REF!</f>
        <v>#REF!</v>
      </c>
      <c r="B151" s="8" t="e">
        <f>Spisok!#REF!</f>
        <v>#REF!</v>
      </c>
      <c r="C151" s="8" t="e">
        <f>Spisok!#REF!</f>
        <v>#REF!</v>
      </c>
      <c r="D151" s="8" t="e">
        <f>Spisok!#REF!</f>
        <v>#REF!</v>
      </c>
      <c r="E151" s="17"/>
    </row>
    <row r="152" spans="1:5" ht="15.6">
      <c r="A152" s="9" t="str">
        <f>Spisok!A43</f>
        <v>Arge Erich</v>
      </c>
      <c r="B152" s="8">
        <f>Spisok!B43</f>
        <v>0</v>
      </c>
      <c r="C152" s="8">
        <f>Spisok!C43</f>
        <v>0</v>
      </c>
      <c r="D152" s="8" t="str">
        <f>Spisok!D43</f>
        <v>EST</v>
      </c>
      <c r="E152" s="17"/>
    </row>
    <row r="153" spans="1:5" ht="15.6">
      <c r="A153" s="9" t="e">
        <f>Spisok!#REF!</f>
        <v>#REF!</v>
      </c>
      <c r="B153" s="8" t="e">
        <f>Spisok!#REF!</f>
        <v>#REF!</v>
      </c>
      <c r="C153" s="8" t="e">
        <f>Spisok!#REF!</f>
        <v>#REF!</v>
      </c>
      <c r="D153" s="8" t="e">
        <f>Spisok!#REF!</f>
        <v>#REF!</v>
      </c>
      <c r="E153" s="17"/>
    </row>
    <row r="154" spans="1:5" ht="15.6">
      <c r="A154" s="9" t="e">
        <f>Spisok!#REF!</f>
        <v>#REF!</v>
      </c>
      <c r="B154" s="8" t="e">
        <f>Spisok!#REF!</f>
        <v>#REF!</v>
      </c>
      <c r="C154" s="8" t="e">
        <f>Spisok!#REF!</f>
        <v>#REF!</v>
      </c>
      <c r="D154" s="8" t="e">
        <f>Spisok!#REF!</f>
        <v>#REF!</v>
      </c>
      <c r="E154" s="17"/>
    </row>
    <row r="155" spans="1:5" ht="15.6">
      <c r="A155" s="9" t="e">
        <f>Spisok!#REF!</f>
        <v>#REF!</v>
      </c>
      <c r="B155" s="8" t="e">
        <f>Spisok!#REF!</f>
        <v>#REF!</v>
      </c>
      <c r="C155" s="8" t="e">
        <f>Spisok!#REF!</f>
        <v>#REF!</v>
      </c>
      <c r="D155" s="8" t="e">
        <f>Spisok!#REF!</f>
        <v>#REF!</v>
      </c>
      <c r="E155" s="17"/>
    </row>
    <row r="156" spans="1:5" ht="15.6">
      <c r="A156" s="9" t="e">
        <f>Spisok!#REF!</f>
        <v>#REF!</v>
      </c>
      <c r="B156" s="8" t="e">
        <f>Spisok!#REF!</f>
        <v>#REF!</v>
      </c>
      <c r="C156" s="8" t="e">
        <f>Spisok!#REF!</f>
        <v>#REF!</v>
      </c>
      <c r="D156" s="8" t="e">
        <f>Spisok!#REF!</f>
        <v>#REF!</v>
      </c>
      <c r="E156" s="17"/>
    </row>
    <row r="157" spans="1:5" ht="15.6">
      <c r="A157" s="9" t="str">
        <f>Spisok!A44</f>
        <v>Armuska Antons</v>
      </c>
      <c r="B157" s="8" t="str">
        <f>Spisok!B44</f>
        <v>GM</v>
      </c>
      <c r="C157" s="8" t="str">
        <f>Spisok!C44</f>
        <v>NM</v>
      </c>
      <c r="D157" s="8" t="str">
        <f>Spisok!D44</f>
        <v>LAT</v>
      </c>
      <c r="E157" s="17"/>
    </row>
    <row r="158" spans="1:5" ht="15.6">
      <c r="A158" s="9" t="e">
        <f>Spisok!#REF!</f>
        <v>#REF!</v>
      </c>
      <c r="B158" s="8" t="e">
        <f>Spisok!#REF!</f>
        <v>#REF!</v>
      </c>
      <c r="C158" s="8" t="e">
        <f>Spisok!#REF!</f>
        <v>#REF!</v>
      </c>
      <c r="D158" s="8" t="e">
        <f>Spisok!#REF!</f>
        <v>#REF!</v>
      </c>
      <c r="E158" s="17"/>
    </row>
    <row r="159" spans="1:5" ht="15.6">
      <c r="A159" s="9" t="e">
        <f>Spisok!#REF!</f>
        <v>#REF!</v>
      </c>
      <c r="B159" s="8" t="e">
        <f>Spisok!#REF!</f>
        <v>#REF!</v>
      </c>
      <c r="C159" s="8" t="e">
        <f>Spisok!#REF!</f>
        <v>#REF!</v>
      </c>
      <c r="D159" s="8" t="e">
        <f>Spisok!#REF!</f>
        <v>#REF!</v>
      </c>
      <c r="E159" s="17"/>
    </row>
    <row r="160" spans="1:5" ht="15.6">
      <c r="A160" s="9" t="e">
        <f>Spisok!#REF!</f>
        <v>#REF!</v>
      </c>
      <c r="B160" s="8" t="e">
        <f>Spisok!#REF!</f>
        <v>#REF!</v>
      </c>
      <c r="C160" s="8" t="e">
        <f>Spisok!#REF!</f>
        <v>#REF!</v>
      </c>
      <c r="D160" s="8" t="e">
        <f>Spisok!#REF!</f>
        <v>#REF!</v>
      </c>
      <c r="E160" s="17"/>
    </row>
    <row r="161" spans="1:5" ht="15.6">
      <c r="A161" s="9" t="str">
        <f>Spisok!A45</f>
        <v>Aston Vallo</v>
      </c>
      <c r="B161" s="8">
        <f>Spisok!B45</f>
        <v>0</v>
      </c>
      <c r="C161" s="8">
        <f>Spisok!C45</f>
        <v>2</v>
      </c>
      <c r="D161" s="8" t="str">
        <f>Spisok!D45</f>
        <v>EST</v>
      </c>
      <c r="E161" s="17"/>
    </row>
    <row r="162" spans="1:5" ht="15.6">
      <c r="A162" s="9" t="e">
        <f>Spisok!#REF!</f>
        <v>#REF!</v>
      </c>
      <c r="B162" s="8" t="e">
        <f>Spisok!#REF!</f>
        <v>#REF!</v>
      </c>
      <c r="C162" s="8" t="e">
        <f>Spisok!#REF!</f>
        <v>#REF!</v>
      </c>
      <c r="D162" s="8" t="e">
        <f>Spisok!#REF!</f>
        <v>#REF!</v>
      </c>
      <c r="E162" s="17"/>
    </row>
    <row r="163" spans="1:5" ht="15.6">
      <c r="A163" s="9" t="e">
        <f>Spisok!#REF!</f>
        <v>#REF!</v>
      </c>
      <c r="B163" s="8" t="e">
        <f>Spisok!#REF!</f>
        <v>#REF!</v>
      </c>
      <c r="C163" s="8" t="e">
        <f>Spisok!#REF!</f>
        <v>#REF!</v>
      </c>
      <c r="D163" s="8" t="e">
        <f>Spisok!#REF!</f>
        <v>#REF!</v>
      </c>
      <c r="E163" s="17"/>
    </row>
    <row r="164" spans="1:5" ht="15.6">
      <c r="A164" s="9" t="e">
        <f>Spisok!#REF!</f>
        <v>#REF!</v>
      </c>
      <c r="B164" s="8" t="e">
        <f>Spisok!#REF!</f>
        <v>#REF!</v>
      </c>
      <c r="C164" s="8" t="e">
        <f>Spisok!#REF!</f>
        <v>#REF!</v>
      </c>
      <c r="D164" s="8" t="e">
        <f>Spisok!#REF!</f>
        <v>#REF!</v>
      </c>
      <c r="E164" s="17"/>
    </row>
    <row r="165" spans="1:5" ht="15.6">
      <c r="A165" s="9" t="e">
        <f>Spisok!#REF!</f>
        <v>#REF!</v>
      </c>
      <c r="B165" s="8" t="e">
        <f>Spisok!#REF!</f>
        <v>#REF!</v>
      </c>
      <c r="C165" s="8" t="e">
        <f>Spisok!#REF!</f>
        <v>#REF!</v>
      </c>
      <c r="D165" s="8" t="e">
        <f>Spisok!#REF!</f>
        <v>#REF!</v>
      </c>
      <c r="E165" s="17"/>
    </row>
    <row r="166" spans="1:5" ht="15.6">
      <c r="A166" s="9" t="e">
        <f>Spisok!#REF!</f>
        <v>#REF!</v>
      </c>
      <c r="B166" s="8" t="e">
        <f>Spisok!#REF!</f>
        <v>#REF!</v>
      </c>
      <c r="C166" s="8" t="e">
        <f>Spisok!#REF!</f>
        <v>#REF!</v>
      </c>
      <c r="D166" s="8" t="e">
        <f>Spisok!#REF!</f>
        <v>#REF!</v>
      </c>
      <c r="E166" s="17"/>
    </row>
    <row r="167" spans="1:5" ht="15.6">
      <c r="A167" s="9" t="str">
        <f>Spisok!A46</f>
        <v>Atslega Aigars</v>
      </c>
      <c r="B167" s="8" t="str">
        <f>Spisok!B46</f>
        <v>IM</v>
      </c>
      <c r="C167" s="8" t="str">
        <f>Spisok!C46</f>
        <v>NM</v>
      </c>
      <c r="D167" s="8" t="str">
        <f>Spisok!D46</f>
        <v>LAT</v>
      </c>
      <c r="E167" s="17"/>
    </row>
    <row r="168" spans="1:5" ht="15.6">
      <c r="A168" s="9" t="e">
        <f>Spisok!#REF!</f>
        <v>#REF!</v>
      </c>
      <c r="B168" s="8" t="e">
        <f>Spisok!#REF!</f>
        <v>#REF!</v>
      </c>
      <c r="C168" s="8" t="e">
        <f>Spisok!#REF!</f>
        <v>#REF!</v>
      </c>
      <c r="D168" s="8" t="e">
        <f>Spisok!#REF!</f>
        <v>#REF!</v>
      </c>
      <c r="E168" s="17"/>
    </row>
    <row r="169" spans="1:5" ht="15.6">
      <c r="A169" s="9" t="e">
        <f>Spisok!#REF!</f>
        <v>#REF!</v>
      </c>
      <c r="B169" s="8" t="e">
        <f>Spisok!#REF!</f>
        <v>#REF!</v>
      </c>
      <c r="C169" s="8" t="e">
        <f>Spisok!#REF!</f>
        <v>#REF!</v>
      </c>
      <c r="D169" s="8" t="e">
        <f>Spisok!#REF!</f>
        <v>#REF!</v>
      </c>
      <c r="E169" s="17"/>
    </row>
    <row r="170" spans="1:5" ht="15.6">
      <c r="A170" s="9" t="e">
        <f>Spisok!#REF!</f>
        <v>#REF!</v>
      </c>
      <c r="B170" s="8" t="e">
        <f>Spisok!#REF!</f>
        <v>#REF!</v>
      </c>
      <c r="C170" s="8" t="e">
        <f>Spisok!#REF!</f>
        <v>#REF!</v>
      </c>
      <c r="D170" s="8" t="e">
        <f>Spisok!#REF!</f>
        <v>#REF!</v>
      </c>
      <c r="E170" s="17"/>
    </row>
    <row r="171" spans="1:5" ht="15.6">
      <c r="A171" s="9" t="str">
        <f>Spisok!A47</f>
        <v>Augulis Guntis</v>
      </c>
      <c r="B171" s="8">
        <f>Spisok!B47</f>
        <v>0</v>
      </c>
      <c r="C171" s="8">
        <f>Spisok!C47</f>
        <v>0</v>
      </c>
      <c r="D171" s="8" t="str">
        <f>Spisok!D47</f>
        <v>LAT</v>
      </c>
      <c r="E171" s="17"/>
    </row>
    <row r="172" spans="1:5" ht="15.6">
      <c r="A172" s="9" t="e">
        <f>Spisok!#REF!</f>
        <v>#REF!</v>
      </c>
      <c r="B172" s="8" t="e">
        <f>Spisok!#REF!</f>
        <v>#REF!</v>
      </c>
      <c r="C172" s="8" t="e">
        <f>Spisok!#REF!</f>
        <v>#REF!</v>
      </c>
      <c r="D172" s="8" t="e">
        <f>Spisok!#REF!</f>
        <v>#REF!</v>
      </c>
      <c r="E172" s="17"/>
    </row>
    <row r="173" spans="1:5" ht="15.6">
      <c r="A173" s="9" t="e">
        <f>Spisok!#REF!</f>
        <v>#REF!</v>
      </c>
      <c r="B173" s="8" t="e">
        <f>Spisok!#REF!</f>
        <v>#REF!</v>
      </c>
      <c r="C173" s="8" t="e">
        <f>Spisok!#REF!</f>
        <v>#REF!</v>
      </c>
      <c r="D173" s="8" t="e">
        <f>Spisok!#REF!</f>
        <v>#REF!</v>
      </c>
      <c r="E173" s="17"/>
    </row>
    <row r="174" spans="1:5" ht="15.6">
      <c r="A174" s="9" t="str">
        <f>Spisok!A48</f>
        <v>Aunins Egils</v>
      </c>
      <c r="B174" s="8" t="str">
        <f>Spisok!B48</f>
        <v>IM</v>
      </c>
      <c r="C174" s="8" t="str">
        <f>Spisok!C48</f>
        <v>CM</v>
      </c>
      <c r="D174" s="8" t="str">
        <f>Spisok!D48</f>
        <v>LAT</v>
      </c>
      <c r="E174" s="17"/>
    </row>
    <row r="175" spans="1:5" ht="15.6">
      <c r="A175" s="9" t="e">
        <f>Spisok!#REF!</f>
        <v>#REF!</v>
      </c>
      <c r="B175" s="8" t="e">
        <f>Spisok!#REF!</f>
        <v>#REF!</v>
      </c>
      <c r="C175" s="8" t="e">
        <f>Spisok!#REF!</f>
        <v>#REF!</v>
      </c>
      <c r="D175" s="8" t="e">
        <f>Spisok!#REF!</f>
        <v>#REF!</v>
      </c>
      <c r="E175" s="17"/>
    </row>
    <row r="176" spans="1:5" ht="15.6">
      <c r="A176" s="9" t="str">
        <f>Spisok!A49</f>
        <v>Ausejs Edvins</v>
      </c>
      <c r="B176" s="8">
        <f>Spisok!B49</f>
        <v>0</v>
      </c>
      <c r="C176" s="8">
        <f>Spisok!C49</f>
        <v>2</v>
      </c>
      <c r="D176" s="8" t="str">
        <f>Spisok!D49</f>
        <v>LAT</v>
      </c>
      <c r="E176" s="17"/>
    </row>
    <row r="177" spans="1:5" ht="15.6">
      <c r="A177" s="9" t="e">
        <f>Spisok!#REF!</f>
        <v>#REF!</v>
      </c>
      <c r="B177" s="8" t="e">
        <f>Spisok!#REF!</f>
        <v>#REF!</v>
      </c>
      <c r="C177" s="8" t="e">
        <f>Spisok!#REF!</f>
        <v>#REF!</v>
      </c>
      <c r="D177" s="8" t="e">
        <f>Spisok!#REF!</f>
        <v>#REF!</v>
      </c>
      <c r="E177" s="17"/>
    </row>
    <row r="178" spans="1:5" ht="15.6">
      <c r="A178" s="9" t="e">
        <f>Spisok!#REF!</f>
        <v>#REF!</v>
      </c>
      <c r="B178" s="8" t="e">
        <f>Spisok!#REF!</f>
        <v>#REF!</v>
      </c>
      <c r="C178" s="8" t="e">
        <f>Spisok!#REF!</f>
        <v>#REF!</v>
      </c>
      <c r="D178" s="8" t="e">
        <f>Spisok!#REF!</f>
        <v>#REF!</v>
      </c>
      <c r="E178" s="17"/>
    </row>
    <row r="179" spans="1:5" ht="15.6">
      <c r="A179" s="9" t="e">
        <f>Spisok!#REF!</f>
        <v>#REF!</v>
      </c>
      <c r="B179" s="8" t="e">
        <f>Spisok!#REF!</f>
        <v>#REF!</v>
      </c>
      <c r="C179" s="8" t="e">
        <f>Spisok!#REF!</f>
        <v>#REF!</v>
      </c>
      <c r="D179" s="8" t="e">
        <f>Spisok!#REF!</f>
        <v>#REF!</v>
      </c>
      <c r="E179" s="17"/>
    </row>
    <row r="180" spans="1:5" ht="15.6">
      <c r="A180" s="9" t="e">
        <f>Spisok!#REF!</f>
        <v>#REF!</v>
      </c>
      <c r="B180" s="8" t="e">
        <f>Spisok!#REF!</f>
        <v>#REF!</v>
      </c>
      <c r="C180" s="8" t="e">
        <f>Spisok!#REF!</f>
        <v>#REF!</v>
      </c>
      <c r="D180" s="8" t="e">
        <f>Spisok!#REF!</f>
        <v>#REF!</v>
      </c>
      <c r="E180" s="17"/>
    </row>
    <row r="181" spans="1:5" ht="15.6">
      <c r="A181" s="9" t="e">
        <f>Spisok!#REF!</f>
        <v>#REF!</v>
      </c>
      <c r="B181" s="8" t="e">
        <f>Spisok!#REF!</f>
        <v>#REF!</v>
      </c>
      <c r="C181" s="8" t="e">
        <f>Spisok!#REF!</f>
        <v>#REF!</v>
      </c>
      <c r="D181" s="8" t="e">
        <f>Spisok!#REF!</f>
        <v>#REF!</v>
      </c>
      <c r="E181" s="17"/>
    </row>
    <row r="182" spans="1:5" ht="15.6">
      <c r="A182" s="9" t="e">
        <f>Spisok!#REF!</f>
        <v>#REF!</v>
      </c>
      <c r="B182" s="8" t="e">
        <f>Spisok!#REF!</f>
        <v>#REF!</v>
      </c>
      <c r="C182" s="8" t="e">
        <f>Spisok!#REF!</f>
        <v>#REF!</v>
      </c>
      <c r="D182" s="8" t="e">
        <f>Spisok!#REF!</f>
        <v>#REF!</v>
      </c>
      <c r="E182" s="17"/>
    </row>
    <row r="183" spans="1:5" ht="15.6">
      <c r="A183" s="9" t="str">
        <f>Spisok!A50</f>
        <v>Auzinsh Toms</v>
      </c>
      <c r="B183" s="8">
        <f>Spisok!B50</f>
        <v>0</v>
      </c>
      <c r="C183" s="8">
        <f>Spisok!C50</f>
        <v>0</v>
      </c>
      <c r="D183" s="8" t="str">
        <f>Spisok!D50</f>
        <v>USA</v>
      </c>
      <c r="E183" s="17"/>
    </row>
    <row r="184" spans="1:5" ht="15.6">
      <c r="A184" s="9" t="str">
        <f>Spisok!A51</f>
        <v>Auzinsh Vilnis</v>
      </c>
      <c r="B184" s="8">
        <f>Spisok!B51</f>
        <v>0</v>
      </c>
      <c r="C184" s="8">
        <f>Spisok!C51</f>
        <v>2</v>
      </c>
      <c r="D184" s="8" t="str">
        <f>Spisok!D51</f>
        <v>USA</v>
      </c>
      <c r="E184" s="17"/>
    </row>
    <row r="185" spans="1:5" ht="15.6">
      <c r="A185" s="9" t="e">
        <f>Spisok!#REF!</f>
        <v>#REF!</v>
      </c>
      <c r="B185" s="8" t="e">
        <f>Spisok!#REF!</f>
        <v>#REF!</v>
      </c>
      <c r="C185" s="8" t="e">
        <f>Spisok!#REF!</f>
        <v>#REF!</v>
      </c>
      <c r="D185" s="8" t="e">
        <f>Spisok!#REF!</f>
        <v>#REF!</v>
      </c>
      <c r="E185" s="17"/>
    </row>
    <row r="186" spans="1:5" ht="15.6">
      <c r="A186" s="9" t="e">
        <f>Spisok!#REF!</f>
        <v>#REF!</v>
      </c>
      <c r="B186" s="8" t="e">
        <f>Spisok!#REF!</f>
        <v>#REF!</v>
      </c>
      <c r="C186" s="8" t="e">
        <f>Spisok!#REF!</f>
        <v>#REF!</v>
      </c>
      <c r="D186" s="8" t="e">
        <f>Spisok!#REF!</f>
        <v>#REF!</v>
      </c>
      <c r="E186" s="17"/>
    </row>
    <row r="187" spans="1:5" ht="15.6">
      <c r="A187" s="9" t="str">
        <f>Spisok!A52</f>
        <v>Azeryer Vadim</v>
      </c>
      <c r="B187" s="8">
        <f>Spisok!B52</f>
        <v>0</v>
      </c>
      <c r="C187" s="8">
        <f>Spisok!C52</f>
        <v>0</v>
      </c>
      <c r="D187" s="8" t="str">
        <f>Spisok!D52</f>
        <v>RUS</v>
      </c>
      <c r="E187" s="17"/>
    </row>
    <row r="188" spans="1:5" ht="15.6">
      <c r="A188" s="9" t="e">
        <f>Spisok!#REF!</f>
        <v>#REF!</v>
      </c>
      <c r="B188" s="8" t="e">
        <f>Spisok!#REF!</f>
        <v>#REF!</v>
      </c>
      <c r="C188" s="8" t="e">
        <f>Spisok!#REF!</f>
        <v>#REF!</v>
      </c>
      <c r="D188" s="8" t="e">
        <f>Spisok!#REF!</f>
        <v>#REF!</v>
      </c>
      <c r="E188" s="17"/>
    </row>
    <row r="189" spans="1:5" ht="15.6">
      <c r="A189" s="9" t="e">
        <f>Spisok!#REF!</f>
        <v>#REF!</v>
      </c>
      <c r="B189" s="8" t="e">
        <f>Spisok!#REF!</f>
        <v>#REF!</v>
      </c>
      <c r="C189" s="8" t="e">
        <f>Spisok!#REF!</f>
        <v>#REF!</v>
      </c>
      <c r="D189" s="8" t="e">
        <f>Spisok!#REF!</f>
        <v>#REF!</v>
      </c>
      <c r="E189" s="17"/>
    </row>
    <row r="190" spans="1:5" ht="15.6">
      <c r="A190" s="9" t="str">
        <f>Spisok!A53</f>
        <v>Babulis Janis</v>
      </c>
      <c r="B190" s="8">
        <f>Spisok!B53</f>
        <v>0</v>
      </c>
      <c r="C190" s="8">
        <f>Spisok!C53</f>
        <v>0</v>
      </c>
      <c r="D190" s="8" t="str">
        <f>Spisok!D53</f>
        <v>LAT</v>
      </c>
      <c r="E190" s="17"/>
    </row>
    <row r="191" spans="1:5" ht="15.6">
      <c r="A191" s="9" t="e">
        <f>Spisok!#REF!</f>
        <v>#REF!</v>
      </c>
      <c r="B191" s="8" t="e">
        <f>Spisok!#REF!</f>
        <v>#REF!</v>
      </c>
      <c r="C191" s="8" t="e">
        <f>Spisok!#REF!</f>
        <v>#REF!</v>
      </c>
      <c r="D191" s="8" t="e">
        <f>Spisok!#REF!</f>
        <v>#REF!</v>
      </c>
      <c r="E191" s="17"/>
    </row>
    <row r="192" spans="1:5" ht="15.6">
      <c r="A192" s="9" t="e">
        <f>Spisok!#REF!</f>
        <v>#REF!</v>
      </c>
      <c r="B192" s="8" t="e">
        <f>Spisok!#REF!</f>
        <v>#REF!</v>
      </c>
      <c r="C192" s="8" t="e">
        <f>Spisok!#REF!</f>
        <v>#REF!</v>
      </c>
      <c r="D192" s="8" t="e">
        <f>Spisok!#REF!</f>
        <v>#REF!</v>
      </c>
      <c r="E192" s="17"/>
    </row>
    <row r="193" spans="1:5" ht="15.6">
      <c r="A193" s="9" t="e">
        <f>Spisok!#REF!</f>
        <v>#REF!</v>
      </c>
      <c r="B193" s="8" t="e">
        <f>Spisok!#REF!</f>
        <v>#REF!</v>
      </c>
      <c r="C193" s="8" t="e">
        <f>Spisok!#REF!</f>
        <v>#REF!</v>
      </c>
      <c r="D193" s="8" t="e">
        <f>Spisok!#REF!</f>
        <v>#REF!</v>
      </c>
      <c r="E193" s="17"/>
    </row>
    <row r="194" spans="1:5" ht="15.6">
      <c r="A194" s="9" t="e">
        <f>Spisok!#REF!</f>
        <v>#REF!</v>
      </c>
      <c r="B194" s="8" t="e">
        <f>Spisok!#REF!</f>
        <v>#REF!</v>
      </c>
      <c r="C194" s="8" t="e">
        <f>Spisok!#REF!</f>
        <v>#REF!</v>
      </c>
      <c r="D194" s="8" t="e">
        <f>Spisok!#REF!</f>
        <v>#REF!</v>
      </c>
      <c r="E194" s="17"/>
    </row>
    <row r="195" spans="1:5" ht="15.6">
      <c r="A195" s="9" t="e">
        <f>Spisok!#REF!</f>
        <v>#REF!</v>
      </c>
      <c r="B195" s="8" t="e">
        <f>Spisok!#REF!</f>
        <v>#REF!</v>
      </c>
      <c r="C195" s="8" t="e">
        <f>Spisok!#REF!</f>
        <v>#REF!</v>
      </c>
      <c r="D195" s="8" t="e">
        <f>Spisok!#REF!</f>
        <v>#REF!</v>
      </c>
      <c r="E195" s="17"/>
    </row>
    <row r="196" spans="1:5" ht="15.6">
      <c r="A196" s="9" t="str">
        <f>Spisok!A54</f>
        <v>Bajars Sandris</v>
      </c>
      <c r="B196" s="8">
        <f>Spisok!B54</f>
        <v>0</v>
      </c>
      <c r="C196" s="8">
        <f>Spisok!C54</f>
        <v>3</v>
      </c>
      <c r="D196" s="8" t="str">
        <f>Spisok!D54</f>
        <v>USA</v>
      </c>
      <c r="E196" s="17"/>
    </row>
    <row r="197" spans="1:5" ht="15.6">
      <c r="A197" s="9" t="e">
        <f>Spisok!#REF!</f>
        <v>#REF!</v>
      </c>
      <c r="B197" s="8" t="e">
        <f>Spisok!#REF!</f>
        <v>#REF!</v>
      </c>
      <c r="C197" s="8" t="e">
        <f>Spisok!#REF!</f>
        <v>#REF!</v>
      </c>
      <c r="D197" s="8" t="e">
        <f>Spisok!#REF!</f>
        <v>#REF!</v>
      </c>
      <c r="E197" s="17"/>
    </row>
    <row r="198" spans="1:5" ht="15.6">
      <c r="A198" s="9" t="e">
        <f>Spisok!#REF!</f>
        <v>#REF!</v>
      </c>
      <c r="B198" s="8" t="e">
        <f>Spisok!#REF!</f>
        <v>#REF!</v>
      </c>
      <c r="C198" s="8" t="e">
        <f>Spisok!#REF!</f>
        <v>#REF!</v>
      </c>
      <c r="D198" s="8" t="e">
        <f>Spisok!#REF!</f>
        <v>#REF!</v>
      </c>
      <c r="E198" s="17"/>
    </row>
    <row r="199" spans="1:5" ht="15.6">
      <c r="A199" s="9" t="e">
        <f>Spisok!#REF!</f>
        <v>#REF!</v>
      </c>
      <c r="B199" s="8" t="e">
        <f>Spisok!#REF!</f>
        <v>#REF!</v>
      </c>
      <c r="C199" s="8" t="e">
        <f>Spisok!#REF!</f>
        <v>#REF!</v>
      </c>
      <c r="D199" s="8" t="e">
        <f>Spisok!#REF!</f>
        <v>#REF!</v>
      </c>
      <c r="E199" s="17"/>
    </row>
    <row r="200" spans="1:5" ht="15.6">
      <c r="A200" s="9" t="e">
        <f>Spisok!#REF!</f>
        <v>#REF!</v>
      </c>
      <c r="B200" s="8" t="e">
        <f>Spisok!#REF!</f>
        <v>#REF!</v>
      </c>
      <c r="C200" s="8" t="e">
        <f>Spisok!#REF!</f>
        <v>#REF!</v>
      </c>
      <c r="D200" s="8" t="e">
        <f>Spisok!#REF!</f>
        <v>#REF!</v>
      </c>
      <c r="E200" s="17"/>
    </row>
    <row r="201" spans="1:5" ht="15.6">
      <c r="A201" s="9" t="str">
        <f>Spisok!A55</f>
        <v>Bakhoff Vambola</v>
      </c>
      <c r="B201" s="8">
        <f>Spisok!B55</f>
        <v>0</v>
      </c>
      <c r="C201" s="8">
        <f>Spisok!C55</f>
        <v>0</v>
      </c>
      <c r="D201" s="8" t="str">
        <f>Spisok!D55</f>
        <v>EST</v>
      </c>
      <c r="E201" s="17"/>
    </row>
    <row r="202" spans="1:5" ht="15.6">
      <c r="A202" s="9" t="e">
        <f>Spisok!#REF!</f>
        <v>#REF!</v>
      </c>
      <c r="B202" s="8" t="e">
        <f>Spisok!#REF!</f>
        <v>#REF!</v>
      </c>
      <c r="C202" s="8" t="e">
        <f>Spisok!#REF!</f>
        <v>#REF!</v>
      </c>
      <c r="D202" s="8" t="e">
        <f>Spisok!#REF!</f>
        <v>#REF!</v>
      </c>
      <c r="E202" s="17"/>
    </row>
    <row r="203" spans="1:5" ht="15.6">
      <c r="A203" s="9" t="e">
        <f>Spisok!#REF!</f>
        <v>#REF!</v>
      </c>
      <c r="B203" s="8" t="e">
        <f>Spisok!#REF!</f>
        <v>#REF!</v>
      </c>
      <c r="C203" s="8" t="e">
        <f>Spisok!#REF!</f>
        <v>#REF!</v>
      </c>
      <c r="D203" s="8" t="e">
        <f>Spisok!#REF!</f>
        <v>#REF!</v>
      </c>
      <c r="E203" s="17"/>
    </row>
    <row r="204" spans="1:5" ht="15.6">
      <c r="A204" s="9" t="str">
        <f>Spisok!A56</f>
        <v>Bakulis Gunars</v>
      </c>
      <c r="B204" s="8">
        <f>Spisok!B56</f>
        <v>0</v>
      </c>
      <c r="C204" s="8">
        <f>Spisok!C56</f>
        <v>0</v>
      </c>
      <c r="D204" s="8" t="str">
        <f>Spisok!D56</f>
        <v>LAT</v>
      </c>
      <c r="E204" s="17"/>
    </row>
    <row r="205" spans="1:5" ht="15.6">
      <c r="A205" s="9" t="e">
        <f>Spisok!#REF!</f>
        <v>#REF!</v>
      </c>
      <c r="B205" s="8" t="e">
        <f>Spisok!#REF!</f>
        <v>#REF!</v>
      </c>
      <c r="C205" s="8" t="e">
        <f>Spisok!#REF!</f>
        <v>#REF!</v>
      </c>
      <c r="D205" s="8" t="e">
        <f>Spisok!#REF!</f>
        <v>#REF!</v>
      </c>
      <c r="E205" s="17"/>
    </row>
    <row r="206" spans="1:5" ht="15.6">
      <c r="A206" s="9" t="e">
        <f>Spisok!#REF!</f>
        <v>#REF!</v>
      </c>
      <c r="B206" s="8" t="e">
        <f>Spisok!#REF!</f>
        <v>#REF!</v>
      </c>
      <c r="C206" s="8" t="e">
        <f>Spisok!#REF!</f>
        <v>#REF!</v>
      </c>
      <c r="D206" s="8" t="e">
        <f>Spisok!#REF!</f>
        <v>#REF!</v>
      </c>
      <c r="E206" s="17"/>
    </row>
    <row r="207" spans="1:5" ht="15.6">
      <c r="A207" s="9" t="e">
        <f>Spisok!#REF!</f>
        <v>#REF!</v>
      </c>
      <c r="B207" s="8" t="e">
        <f>Spisok!#REF!</f>
        <v>#REF!</v>
      </c>
      <c r="C207" s="8" t="e">
        <f>Spisok!#REF!</f>
        <v>#REF!</v>
      </c>
      <c r="D207" s="8" t="e">
        <f>Spisok!#REF!</f>
        <v>#REF!</v>
      </c>
      <c r="E207" s="17"/>
    </row>
    <row r="208" spans="1:5" ht="15.6">
      <c r="A208" s="9" t="e">
        <f>Spisok!#REF!</f>
        <v>#REF!</v>
      </c>
      <c r="B208" s="8" t="e">
        <f>Spisok!#REF!</f>
        <v>#REF!</v>
      </c>
      <c r="C208" s="8" t="e">
        <f>Spisok!#REF!</f>
        <v>#REF!</v>
      </c>
      <c r="D208" s="8" t="e">
        <f>Spisok!#REF!</f>
        <v>#REF!</v>
      </c>
      <c r="E208" s="17"/>
    </row>
    <row r="209" spans="1:5" ht="15.6">
      <c r="A209" s="9" t="e">
        <f>Spisok!#REF!</f>
        <v>#REF!</v>
      </c>
      <c r="B209" s="8" t="e">
        <f>Spisok!#REF!</f>
        <v>#REF!</v>
      </c>
      <c r="C209" s="8" t="e">
        <f>Spisok!#REF!</f>
        <v>#REF!</v>
      </c>
      <c r="D209" s="8" t="e">
        <f>Spisok!#REF!</f>
        <v>#REF!</v>
      </c>
      <c r="E209" s="17"/>
    </row>
    <row r="210" spans="1:5" ht="15.6">
      <c r="A210" s="9" t="e">
        <f>Spisok!#REF!</f>
        <v>#REF!</v>
      </c>
      <c r="B210" s="8" t="e">
        <f>Spisok!#REF!</f>
        <v>#REF!</v>
      </c>
      <c r="C210" s="8" t="e">
        <f>Spisok!#REF!</f>
        <v>#REF!</v>
      </c>
      <c r="D210" s="8" t="e">
        <f>Spisok!#REF!</f>
        <v>#REF!</v>
      </c>
      <c r="E210" s="17"/>
    </row>
    <row r="211" spans="1:5" ht="15.6">
      <c r="A211" s="9" t="e">
        <f>Spisok!#REF!</f>
        <v>#REF!</v>
      </c>
      <c r="B211" s="8" t="e">
        <f>Spisok!#REF!</f>
        <v>#REF!</v>
      </c>
      <c r="C211" s="8" t="e">
        <f>Spisok!#REF!</f>
        <v>#REF!</v>
      </c>
      <c r="D211" s="8" t="e">
        <f>Spisok!#REF!</f>
        <v>#REF!</v>
      </c>
      <c r="E211" s="17"/>
    </row>
    <row r="212" spans="1:5" ht="15.6">
      <c r="A212" s="9" t="e">
        <f>Spisok!#REF!</f>
        <v>#REF!</v>
      </c>
      <c r="B212" s="8" t="e">
        <f>Spisok!#REF!</f>
        <v>#REF!</v>
      </c>
      <c r="C212" s="8" t="e">
        <f>Spisok!#REF!</f>
        <v>#REF!</v>
      </c>
      <c r="D212" s="8" t="e">
        <f>Spisok!#REF!</f>
        <v>#REF!</v>
      </c>
      <c r="E212" s="17"/>
    </row>
    <row r="213" spans="1:5" ht="15.6">
      <c r="A213" s="9" t="e">
        <f>Spisok!#REF!</f>
        <v>#REF!</v>
      </c>
      <c r="B213" s="8" t="e">
        <f>Spisok!#REF!</f>
        <v>#REF!</v>
      </c>
      <c r="C213" s="8" t="e">
        <f>Spisok!#REF!</f>
        <v>#REF!</v>
      </c>
      <c r="D213" s="8" t="e">
        <f>Spisok!#REF!</f>
        <v>#REF!</v>
      </c>
      <c r="E213" s="17"/>
    </row>
    <row r="214" spans="1:5" ht="15.6">
      <c r="A214" s="9" t="e">
        <f>Spisok!#REF!</f>
        <v>#REF!</v>
      </c>
      <c r="B214" s="8" t="e">
        <f>Spisok!#REF!</f>
        <v>#REF!</v>
      </c>
      <c r="C214" s="8" t="e">
        <f>Spisok!#REF!</f>
        <v>#REF!</v>
      </c>
      <c r="D214" s="8" t="e">
        <f>Spisok!#REF!</f>
        <v>#REF!</v>
      </c>
      <c r="E214" s="17"/>
    </row>
    <row r="215" spans="1:5" ht="15.6">
      <c r="A215" s="9" t="str">
        <f>Spisok!A57</f>
        <v>Bakulis Roberts</v>
      </c>
      <c r="B215" s="8">
        <f>Spisok!B57</f>
        <v>0</v>
      </c>
      <c r="C215" s="8">
        <f>Spisok!C57</f>
        <v>0</v>
      </c>
      <c r="D215" s="8" t="str">
        <f>Spisok!D57</f>
        <v>LAT</v>
      </c>
      <c r="E215" s="17"/>
    </row>
    <row r="216" spans="1:5" ht="15.6">
      <c r="A216" s="9" t="e">
        <f>Spisok!#REF!</f>
        <v>#REF!</v>
      </c>
      <c r="B216" s="8" t="e">
        <f>Spisok!#REF!</f>
        <v>#REF!</v>
      </c>
      <c r="C216" s="8" t="e">
        <f>Spisok!#REF!</f>
        <v>#REF!</v>
      </c>
      <c r="D216" s="8" t="e">
        <f>Spisok!#REF!</f>
        <v>#REF!</v>
      </c>
      <c r="E216" s="17"/>
    </row>
    <row r="217" spans="1:5" ht="15.6">
      <c r="A217" s="9" t="e">
        <f>Spisok!#REF!</f>
        <v>#REF!</v>
      </c>
      <c r="B217" s="8" t="e">
        <f>Spisok!#REF!</f>
        <v>#REF!</v>
      </c>
      <c r="C217" s="8" t="e">
        <f>Spisok!#REF!</f>
        <v>#REF!</v>
      </c>
      <c r="D217" s="8" t="e">
        <f>Spisok!#REF!</f>
        <v>#REF!</v>
      </c>
      <c r="E217" s="17"/>
    </row>
    <row r="218" spans="1:5" ht="15.6">
      <c r="A218" s="9" t="e">
        <f>Spisok!#REF!</f>
        <v>#REF!</v>
      </c>
      <c r="B218" s="8" t="e">
        <f>Spisok!#REF!</f>
        <v>#REF!</v>
      </c>
      <c r="C218" s="8" t="e">
        <f>Spisok!#REF!</f>
        <v>#REF!</v>
      </c>
      <c r="D218" s="8" t="e">
        <f>Spisok!#REF!</f>
        <v>#REF!</v>
      </c>
      <c r="E218" s="17"/>
    </row>
    <row r="219" spans="1:5" ht="15.6">
      <c r="A219" s="9" t="str">
        <f>Spisok!A58</f>
        <v>Bakuns Eriks</v>
      </c>
      <c r="B219" s="8">
        <f>Spisok!B58</f>
        <v>0</v>
      </c>
      <c r="C219" s="8">
        <f>Spisok!C58</f>
        <v>0</v>
      </c>
      <c r="D219" s="8" t="str">
        <f>Spisok!D58</f>
        <v>LAT</v>
      </c>
      <c r="E219" s="17"/>
    </row>
    <row r="220" spans="1:5" ht="15.6">
      <c r="A220" s="9" t="e">
        <f>Spisok!#REF!</f>
        <v>#REF!</v>
      </c>
      <c r="B220" s="8" t="e">
        <f>Spisok!#REF!</f>
        <v>#REF!</v>
      </c>
      <c r="C220" s="8" t="e">
        <f>Spisok!#REF!</f>
        <v>#REF!</v>
      </c>
      <c r="D220" s="8" t="e">
        <f>Spisok!#REF!</f>
        <v>#REF!</v>
      </c>
      <c r="E220" s="17"/>
    </row>
    <row r="221" spans="1:5" ht="15.6">
      <c r="A221" s="9" t="e">
        <f>Spisok!#REF!</f>
        <v>#REF!</v>
      </c>
      <c r="B221" s="8" t="e">
        <f>Spisok!#REF!</f>
        <v>#REF!</v>
      </c>
      <c r="C221" s="8" t="e">
        <f>Spisok!#REF!</f>
        <v>#REF!</v>
      </c>
      <c r="D221" s="8" t="e">
        <f>Spisok!#REF!</f>
        <v>#REF!</v>
      </c>
      <c r="E221" s="17"/>
    </row>
    <row r="222" spans="1:5" ht="15.6">
      <c r="A222" s="9" t="e">
        <f>Spisok!#REF!</f>
        <v>#REF!</v>
      </c>
      <c r="B222" s="8" t="e">
        <f>Spisok!#REF!</f>
        <v>#REF!</v>
      </c>
      <c r="C222" s="8" t="e">
        <f>Spisok!#REF!</f>
        <v>#REF!</v>
      </c>
      <c r="D222" s="8" t="e">
        <f>Spisok!#REF!</f>
        <v>#REF!</v>
      </c>
      <c r="E222" s="17"/>
    </row>
    <row r="223" spans="1:5" ht="15.6">
      <c r="A223" s="9" t="e">
        <f>Spisok!#REF!</f>
        <v>#REF!</v>
      </c>
      <c r="B223" s="8" t="e">
        <f>Spisok!#REF!</f>
        <v>#REF!</v>
      </c>
      <c r="C223" s="8" t="e">
        <f>Spisok!#REF!</f>
        <v>#REF!</v>
      </c>
      <c r="D223" s="8" t="e">
        <f>Spisok!#REF!</f>
        <v>#REF!</v>
      </c>
      <c r="E223" s="17"/>
    </row>
    <row r="224" spans="1:5" ht="15.6">
      <c r="A224" s="9" t="e">
        <f>Spisok!#REF!</f>
        <v>#REF!</v>
      </c>
      <c r="B224" s="8" t="e">
        <f>Spisok!#REF!</f>
        <v>#REF!</v>
      </c>
      <c r="C224" s="8" t="e">
        <f>Spisok!#REF!</f>
        <v>#REF!</v>
      </c>
      <c r="D224" s="8" t="e">
        <f>Spisok!#REF!</f>
        <v>#REF!</v>
      </c>
      <c r="E224" s="17"/>
    </row>
    <row r="225" spans="1:5" ht="15.6">
      <c r="A225" s="9" t="e">
        <f>Spisok!#REF!</f>
        <v>#REF!</v>
      </c>
      <c r="B225" s="8" t="e">
        <f>Spisok!#REF!</f>
        <v>#REF!</v>
      </c>
      <c r="C225" s="8" t="e">
        <f>Spisok!#REF!</f>
        <v>#REF!</v>
      </c>
      <c r="D225" s="8" t="e">
        <f>Spisok!#REF!</f>
        <v>#REF!</v>
      </c>
      <c r="E225" s="17"/>
    </row>
    <row r="226" spans="1:5" ht="15.6">
      <c r="A226" s="9" t="e">
        <f>Spisok!#REF!</f>
        <v>#REF!</v>
      </c>
      <c r="B226" s="8" t="e">
        <f>Spisok!#REF!</f>
        <v>#REF!</v>
      </c>
      <c r="C226" s="8" t="e">
        <f>Spisok!#REF!</f>
        <v>#REF!</v>
      </c>
      <c r="D226" s="8" t="e">
        <f>Spisok!#REF!</f>
        <v>#REF!</v>
      </c>
      <c r="E226" s="17"/>
    </row>
    <row r="227" spans="1:5" ht="15.6">
      <c r="A227" s="9" t="e">
        <f>Spisok!#REF!</f>
        <v>#REF!</v>
      </c>
      <c r="B227" s="8" t="e">
        <f>Spisok!#REF!</f>
        <v>#REF!</v>
      </c>
      <c r="C227" s="8" t="e">
        <f>Spisok!#REF!</f>
        <v>#REF!</v>
      </c>
      <c r="D227" s="8" t="e">
        <f>Spisok!#REF!</f>
        <v>#REF!</v>
      </c>
      <c r="E227" s="17"/>
    </row>
    <row r="228" spans="1:5" ht="15.6">
      <c r="A228" s="9" t="str">
        <f>Spisok!A59</f>
        <v>Balabanov Viktor</v>
      </c>
      <c r="B228" s="8">
        <f>Spisok!B59</f>
        <v>0</v>
      </c>
      <c r="C228" s="8">
        <f>Spisok!C59</f>
        <v>1</v>
      </c>
      <c r="D228" s="8" t="str">
        <f>Spisok!D59</f>
        <v>RUS</v>
      </c>
      <c r="E228" s="17"/>
    </row>
    <row r="229" spans="1:5" ht="15.6">
      <c r="A229" s="9" t="e">
        <f>Spisok!#REF!</f>
        <v>#REF!</v>
      </c>
      <c r="B229" s="8" t="e">
        <f>Spisok!#REF!</f>
        <v>#REF!</v>
      </c>
      <c r="C229" s="8" t="e">
        <f>Spisok!#REF!</f>
        <v>#REF!</v>
      </c>
      <c r="D229" s="8" t="e">
        <f>Spisok!#REF!</f>
        <v>#REF!</v>
      </c>
      <c r="E229" s="17"/>
    </row>
    <row r="230" spans="1:5" ht="15.6">
      <c r="A230" s="9" t="e">
        <f>Spisok!#REF!</f>
        <v>#REF!</v>
      </c>
      <c r="B230" s="8" t="e">
        <f>Spisok!#REF!</f>
        <v>#REF!</v>
      </c>
      <c r="C230" s="8" t="e">
        <f>Spisok!#REF!</f>
        <v>#REF!</v>
      </c>
      <c r="D230" s="8" t="e">
        <f>Spisok!#REF!</f>
        <v>#REF!</v>
      </c>
      <c r="E230" s="17"/>
    </row>
    <row r="231" spans="1:5" ht="15.6">
      <c r="A231" s="9" t="e">
        <f>Spisok!#REF!</f>
        <v>#REF!</v>
      </c>
      <c r="B231" s="8" t="e">
        <f>Spisok!#REF!</f>
        <v>#REF!</v>
      </c>
      <c r="C231" s="8" t="e">
        <f>Spisok!#REF!</f>
        <v>#REF!</v>
      </c>
      <c r="D231" s="8" t="e">
        <f>Spisok!#REF!</f>
        <v>#REF!</v>
      </c>
      <c r="E231" s="17"/>
    </row>
    <row r="232" spans="1:5" ht="15.6">
      <c r="A232" s="9" t="e">
        <f>Spisok!#REF!</f>
        <v>#REF!</v>
      </c>
      <c r="B232" s="8" t="e">
        <f>Spisok!#REF!</f>
        <v>#REF!</v>
      </c>
      <c r="C232" s="8" t="e">
        <f>Spisok!#REF!</f>
        <v>#REF!</v>
      </c>
      <c r="D232" s="8" t="e">
        <f>Spisok!#REF!</f>
        <v>#REF!</v>
      </c>
      <c r="E232" s="17"/>
    </row>
    <row r="233" spans="1:5" ht="15.6">
      <c r="A233" s="9" t="e">
        <f>Spisok!#REF!</f>
        <v>#REF!</v>
      </c>
      <c r="B233" s="8" t="e">
        <f>Spisok!#REF!</f>
        <v>#REF!</v>
      </c>
      <c r="C233" s="8" t="e">
        <f>Spisok!#REF!</f>
        <v>#REF!</v>
      </c>
      <c r="D233" s="8" t="e">
        <f>Spisok!#REF!</f>
        <v>#REF!</v>
      </c>
      <c r="E233" s="17"/>
    </row>
    <row r="234" spans="1:5" ht="15.6">
      <c r="A234" s="9" t="e">
        <f>Spisok!#REF!</f>
        <v>#REF!</v>
      </c>
      <c r="B234" s="8" t="e">
        <f>Spisok!#REF!</f>
        <v>#REF!</v>
      </c>
      <c r="C234" s="8" t="e">
        <f>Spisok!#REF!</f>
        <v>#REF!</v>
      </c>
      <c r="D234" s="8" t="e">
        <f>Spisok!#REF!</f>
        <v>#REF!</v>
      </c>
      <c r="E234" s="17"/>
    </row>
    <row r="235" spans="1:5" ht="15.6">
      <c r="A235" s="9" t="e">
        <f>Spisok!#REF!</f>
        <v>#REF!</v>
      </c>
      <c r="B235" s="8" t="e">
        <f>Spisok!#REF!</f>
        <v>#REF!</v>
      </c>
      <c r="C235" s="8" t="e">
        <f>Spisok!#REF!</f>
        <v>#REF!</v>
      </c>
      <c r="D235" s="8" t="e">
        <f>Spisok!#REF!</f>
        <v>#REF!</v>
      </c>
      <c r="E235" s="17"/>
    </row>
    <row r="236" spans="1:5" ht="15.6">
      <c r="A236" s="9" t="e">
        <f>Spisok!#REF!</f>
        <v>#REF!</v>
      </c>
      <c r="B236" s="8" t="e">
        <f>Spisok!#REF!</f>
        <v>#REF!</v>
      </c>
      <c r="C236" s="8" t="e">
        <f>Spisok!#REF!</f>
        <v>#REF!</v>
      </c>
      <c r="D236" s="8" t="e">
        <f>Spisok!#REF!</f>
        <v>#REF!</v>
      </c>
      <c r="E236" s="17"/>
    </row>
    <row r="237" spans="1:5" ht="15.6">
      <c r="A237" s="9" t="e">
        <f>Spisok!#REF!</f>
        <v>#REF!</v>
      </c>
      <c r="B237" s="8" t="e">
        <f>Spisok!#REF!</f>
        <v>#REF!</v>
      </c>
      <c r="C237" s="8" t="e">
        <f>Spisok!#REF!</f>
        <v>#REF!</v>
      </c>
      <c r="D237" s="8" t="e">
        <f>Spisok!#REF!</f>
        <v>#REF!</v>
      </c>
      <c r="E237" s="17"/>
    </row>
    <row r="238" spans="1:5" ht="15.6">
      <c r="A238" s="9" t="e">
        <f>Spisok!#REF!</f>
        <v>#REF!</v>
      </c>
      <c r="B238" s="8" t="e">
        <f>Spisok!#REF!</f>
        <v>#REF!</v>
      </c>
      <c r="C238" s="8" t="e">
        <f>Spisok!#REF!</f>
        <v>#REF!</v>
      </c>
      <c r="D238" s="8" t="e">
        <f>Spisok!#REF!</f>
        <v>#REF!</v>
      </c>
      <c r="E238" s="17"/>
    </row>
    <row r="239" spans="1:5" ht="15.6">
      <c r="A239" s="9" t="e">
        <f>Spisok!#REF!</f>
        <v>#REF!</v>
      </c>
      <c r="B239" s="8" t="e">
        <f>Spisok!#REF!</f>
        <v>#REF!</v>
      </c>
      <c r="C239" s="8" t="e">
        <f>Spisok!#REF!</f>
        <v>#REF!</v>
      </c>
      <c r="D239" s="8" t="e">
        <f>Spisok!#REF!</f>
        <v>#REF!</v>
      </c>
      <c r="E239" s="17"/>
    </row>
    <row r="240" spans="1:5" ht="15.6">
      <c r="A240" s="9" t="e">
        <f>Spisok!#REF!</f>
        <v>#REF!</v>
      </c>
      <c r="B240" s="8" t="e">
        <f>Spisok!#REF!</f>
        <v>#REF!</v>
      </c>
      <c r="C240" s="8" t="e">
        <f>Spisok!#REF!</f>
        <v>#REF!</v>
      </c>
      <c r="D240" s="8" t="e">
        <f>Spisok!#REF!</f>
        <v>#REF!</v>
      </c>
      <c r="E240" s="17"/>
    </row>
    <row r="241" spans="1:5" ht="15.6">
      <c r="A241" s="9" t="e">
        <f>Spisok!#REF!</f>
        <v>#REF!</v>
      </c>
      <c r="B241" s="8" t="e">
        <f>Spisok!#REF!</f>
        <v>#REF!</v>
      </c>
      <c r="C241" s="8" t="e">
        <f>Spisok!#REF!</f>
        <v>#REF!</v>
      </c>
      <c r="D241" s="8" t="e">
        <f>Spisok!#REF!</f>
        <v>#REF!</v>
      </c>
      <c r="E241" s="17"/>
    </row>
    <row r="242" spans="1:5" ht="15.6">
      <c r="A242" s="9" t="e">
        <f>Spisok!#REF!</f>
        <v>#REF!</v>
      </c>
      <c r="B242" s="8" t="e">
        <f>Spisok!#REF!</f>
        <v>#REF!</v>
      </c>
      <c r="C242" s="8" t="e">
        <f>Spisok!#REF!</f>
        <v>#REF!</v>
      </c>
      <c r="D242" s="8" t="e">
        <f>Spisok!#REF!</f>
        <v>#REF!</v>
      </c>
      <c r="E242" s="17"/>
    </row>
    <row r="243" spans="1:5" ht="15.6">
      <c r="A243" s="9" t="e">
        <f>Spisok!#REF!</f>
        <v>#REF!</v>
      </c>
      <c r="B243" s="8" t="e">
        <f>Spisok!#REF!</f>
        <v>#REF!</v>
      </c>
      <c r="C243" s="8" t="e">
        <f>Spisok!#REF!</f>
        <v>#REF!</v>
      </c>
      <c r="D243" s="8" t="e">
        <f>Spisok!#REF!</f>
        <v>#REF!</v>
      </c>
      <c r="E243" s="17"/>
    </row>
    <row r="244" spans="1:5" ht="15.6">
      <c r="A244" s="9" t="e">
        <f>Spisok!#REF!</f>
        <v>#REF!</v>
      </c>
      <c r="B244" s="8" t="e">
        <f>Spisok!#REF!</f>
        <v>#REF!</v>
      </c>
      <c r="C244" s="8" t="e">
        <f>Spisok!#REF!</f>
        <v>#REF!</v>
      </c>
      <c r="D244" s="8" t="e">
        <f>Spisok!#REF!</f>
        <v>#REF!</v>
      </c>
      <c r="E244" s="17"/>
    </row>
    <row r="245" spans="1:5" ht="15.6">
      <c r="A245" s="9" t="e">
        <f>Spisok!#REF!</f>
        <v>#REF!</v>
      </c>
      <c r="B245" s="8" t="e">
        <f>Spisok!#REF!</f>
        <v>#REF!</v>
      </c>
      <c r="C245" s="8" t="e">
        <f>Spisok!#REF!</f>
        <v>#REF!</v>
      </c>
      <c r="D245" s="8" t="e">
        <f>Spisok!#REF!</f>
        <v>#REF!</v>
      </c>
      <c r="E245" s="17"/>
    </row>
    <row r="246" spans="1:5" ht="15.6">
      <c r="A246" s="9" t="str">
        <f>Spisok!A60</f>
        <v>Balinskis Juris</v>
      </c>
      <c r="B246" s="8">
        <f>Spisok!B60</f>
        <v>0</v>
      </c>
      <c r="C246" s="8">
        <f>Spisok!C60</f>
        <v>4</v>
      </c>
      <c r="D246" s="8" t="str">
        <f>Spisok!D60</f>
        <v>LAT</v>
      </c>
      <c r="E246" s="17"/>
    </row>
    <row r="247" spans="1:5" ht="15.6">
      <c r="A247" s="9" t="e">
        <f>Spisok!#REF!</f>
        <v>#REF!</v>
      </c>
      <c r="B247" s="8" t="e">
        <f>Spisok!#REF!</f>
        <v>#REF!</v>
      </c>
      <c r="C247" s="8" t="e">
        <f>Spisok!#REF!</f>
        <v>#REF!</v>
      </c>
      <c r="D247" s="8" t="e">
        <f>Spisok!#REF!</f>
        <v>#REF!</v>
      </c>
      <c r="E247" s="17"/>
    </row>
    <row r="248" spans="1:5" ht="15.6">
      <c r="A248" s="9" t="e">
        <f>Spisok!#REF!</f>
        <v>#REF!</v>
      </c>
      <c r="B248" s="8" t="e">
        <f>Spisok!#REF!</f>
        <v>#REF!</v>
      </c>
      <c r="C248" s="8" t="e">
        <f>Spisok!#REF!</f>
        <v>#REF!</v>
      </c>
      <c r="D248" s="8" t="e">
        <f>Spisok!#REF!</f>
        <v>#REF!</v>
      </c>
      <c r="E248" s="17"/>
    </row>
    <row r="249" spans="1:5" ht="15.6">
      <c r="A249" s="9" t="str">
        <f>Spisok!A61</f>
        <v>Balodis Alvis</v>
      </c>
      <c r="B249" s="8" t="str">
        <f>Spisok!B61</f>
        <v>GM</v>
      </c>
      <c r="C249" s="8">
        <f>Spisok!C61</f>
        <v>0</v>
      </c>
      <c r="D249" s="8" t="str">
        <f>Spisok!D61</f>
        <v>LAT</v>
      </c>
      <c r="E249" s="17"/>
    </row>
    <row r="250" spans="1:5" ht="15.6">
      <c r="A250" s="9" t="e">
        <f>Spisok!#REF!</f>
        <v>#REF!</v>
      </c>
      <c r="B250" s="8" t="e">
        <f>Spisok!#REF!</f>
        <v>#REF!</v>
      </c>
      <c r="C250" s="8" t="e">
        <f>Spisok!#REF!</f>
        <v>#REF!</v>
      </c>
      <c r="D250" s="8" t="e">
        <f>Spisok!#REF!</f>
        <v>#REF!</v>
      </c>
      <c r="E250" s="17"/>
    </row>
    <row r="251" spans="1:5" ht="15.6">
      <c r="A251" s="9" t="str">
        <f>Spisok!A62</f>
        <v>Balodis Gunars</v>
      </c>
      <c r="B251" s="8" t="str">
        <f>Spisok!B62</f>
        <v>IM</v>
      </c>
      <c r="C251" s="8" t="str">
        <f>Spisok!C62</f>
        <v>NM</v>
      </c>
      <c r="D251" s="8" t="str">
        <f>Spisok!D62</f>
        <v>LAT</v>
      </c>
      <c r="E251" s="17"/>
    </row>
    <row r="252" spans="1:5" ht="15.6">
      <c r="A252" s="9" t="e">
        <f>Spisok!#REF!</f>
        <v>#REF!</v>
      </c>
      <c r="B252" s="8" t="e">
        <f>Spisok!#REF!</f>
        <v>#REF!</v>
      </c>
      <c r="C252" s="8" t="e">
        <f>Spisok!#REF!</f>
        <v>#REF!</v>
      </c>
      <c r="D252" s="8" t="e">
        <f>Spisok!#REF!</f>
        <v>#REF!</v>
      </c>
      <c r="E252" s="17"/>
    </row>
    <row r="253" spans="1:5" ht="15.6">
      <c r="A253" s="9" t="e">
        <f>Spisok!#REF!</f>
        <v>#REF!</v>
      </c>
      <c r="B253" s="8" t="e">
        <f>Spisok!#REF!</f>
        <v>#REF!</v>
      </c>
      <c r="C253" s="8" t="e">
        <f>Spisok!#REF!</f>
        <v>#REF!</v>
      </c>
      <c r="D253" s="8" t="e">
        <f>Spisok!#REF!</f>
        <v>#REF!</v>
      </c>
      <c r="E253" s="17"/>
    </row>
    <row r="254" spans="1:5" ht="15.6">
      <c r="A254" s="9" t="e">
        <f>Spisok!#REF!</f>
        <v>#REF!</v>
      </c>
      <c r="B254" s="8" t="e">
        <f>Spisok!#REF!</f>
        <v>#REF!</v>
      </c>
      <c r="C254" s="8" t="e">
        <f>Spisok!#REF!</f>
        <v>#REF!</v>
      </c>
      <c r="D254" s="8" t="e">
        <f>Spisok!#REF!</f>
        <v>#REF!</v>
      </c>
      <c r="E254" s="17"/>
    </row>
    <row r="255" spans="1:5" ht="15.6">
      <c r="A255" s="9" t="e">
        <f>Spisok!#REF!</f>
        <v>#REF!</v>
      </c>
      <c r="B255" s="8" t="e">
        <f>Spisok!#REF!</f>
        <v>#REF!</v>
      </c>
      <c r="C255" s="8" t="e">
        <f>Spisok!#REF!</f>
        <v>#REF!</v>
      </c>
      <c r="D255" s="8" t="e">
        <f>Spisok!#REF!</f>
        <v>#REF!</v>
      </c>
      <c r="E255" s="17"/>
    </row>
    <row r="256" spans="1:5" ht="15.6">
      <c r="A256" s="9" t="str">
        <f>Spisok!A63</f>
        <v>Balodis Roberts</v>
      </c>
      <c r="B256" s="8">
        <f>Spisok!B63</f>
        <v>0</v>
      </c>
      <c r="C256" s="8">
        <f>Spisok!C63</f>
        <v>0</v>
      </c>
      <c r="D256" s="8" t="str">
        <f>Spisok!D63</f>
        <v>LAT</v>
      </c>
      <c r="E256" s="17"/>
    </row>
    <row r="257" spans="1:5" ht="15.6">
      <c r="A257" s="9" t="e">
        <f>Spisok!#REF!</f>
        <v>#REF!</v>
      </c>
      <c r="B257" s="8" t="e">
        <f>Spisok!#REF!</f>
        <v>#REF!</v>
      </c>
      <c r="C257" s="8" t="e">
        <f>Spisok!#REF!</f>
        <v>#REF!</v>
      </c>
      <c r="D257" s="8" t="e">
        <f>Spisok!#REF!</f>
        <v>#REF!</v>
      </c>
      <c r="E257" s="17"/>
    </row>
    <row r="258" spans="1:5" ht="15.6">
      <c r="A258" s="9" t="e">
        <f>Spisok!#REF!</f>
        <v>#REF!</v>
      </c>
      <c r="B258" s="8" t="e">
        <f>Spisok!#REF!</f>
        <v>#REF!</v>
      </c>
      <c r="C258" s="8" t="e">
        <f>Spisok!#REF!</f>
        <v>#REF!</v>
      </c>
      <c r="D258" s="8" t="e">
        <f>Spisok!#REF!</f>
        <v>#REF!</v>
      </c>
      <c r="E258" s="17"/>
    </row>
    <row r="259" spans="1:5" ht="15.6">
      <c r="A259" s="9" t="str">
        <f>Spisok!A64</f>
        <v>Baltgalvis Kaspars</v>
      </c>
      <c r="B259" s="8">
        <f>Spisok!B64</f>
        <v>0</v>
      </c>
      <c r="C259" s="8">
        <f>Spisok!C64</f>
        <v>0</v>
      </c>
      <c r="D259" s="8" t="str">
        <f>Spisok!D64</f>
        <v>LAT</v>
      </c>
      <c r="E259" s="17"/>
    </row>
    <row r="260" spans="1:5" ht="15.6">
      <c r="A260" s="9" t="e">
        <f>Spisok!#REF!</f>
        <v>#REF!</v>
      </c>
      <c r="B260" s="8" t="e">
        <f>Spisok!#REF!</f>
        <v>#REF!</v>
      </c>
      <c r="C260" s="8" t="e">
        <f>Spisok!#REF!</f>
        <v>#REF!</v>
      </c>
      <c r="D260" s="8" t="e">
        <f>Spisok!#REF!</f>
        <v>#REF!</v>
      </c>
      <c r="E260" s="17"/>
    </row>
    <row r="261" spans="1:5" ht="15.6">
      <c r="A261" s="9" t="e">
        <f>Spisok!#REF!</f>
        <v>#REF!</v>
      </c>
      <c r="B261" s="8" t="e">
        <f>Spisok!#REF!</f>
        <v>#REF!</v>
      </c>
      <c r="C261" s="8" t="e">
        <f>Spisok!#REF!</f>
        <v>#REF!</v>
      </c>
      <c r="D261" s="8" t="e">
        <f>Spisok!#REF!</f>
        <v>#REF!</v>
      </c>
      <c r="E261" s="17"/>
    </row>
    <row r="262" spans="1:5" ht="15.6">
      <c r="A262" s="9" t="str">
        <f>Spisok!A65</f>
        <v>Bambulis Igors</v>
      </c>
      <c r="B262" s="8">
        <f>Spisok!B65</f>
        <v>0</v>
      </c>
      <c r="C262" s="8">
        <f>Spisok!C65</f>
        <v>0</v>
      </c>
      <c r="D262" s="8" t="str">
        <f>Spisok!D65</f>
        <v>LAT</v>
      </c>
      <c r="E262" s="17"/>
    </row>
    <row r="263" spans="1:5" ht="15.6">
      <c r="A263" s="9" t="e">
        <f>Spisok!#REF!</f>
        <v>#REF!</v>
      </c>
      <c r="B263" s="8" t="e">
        <f>Spisok!#REF!</f>
        <v>#REF!</v>
      </c>
      <c r="C263" s="8" t="e">
        <f>Spisok!#REF!</f>
        <v>#REF!</v>
      </c>
      <c r="D263" s="8" t="e">
        <f>Spisok!#REF!</f>
        <v>#REF!</v>
      </c>
      <c r="E263" s="17"/>
    </row>
    <row r="264" spans="1:5" ht="15.6">
      <c r="A264" s="9" t="e">
        <f>Spisok!#REF!</f>
        <v>#REF!</v>
      </c>
      <c r="B264" s="8" t="e">
        <f>Spisok!#REF!</f>
        <v>#REF!</v>
      </c>
      <c r="C264" s="8" t="e">
        <f>Spisok!#REF!</f>
        <v>#REF!</v>
      </c>
      <c r="D264" s="8" t="e">
        <f>Spisok!#REF!</f>
        <v>#REF!</v>
      </c>
      <c r="E264" s="17"/>
    </row>
    <row r="265" spans="1:5" ht="15.6">
      <c r="A265" s="9" t="e">
        <f>Spisok!#REF!</f>
        <v>#REF!</v>
      </c>
      <c r="B265" s="8" t="e">
        <f>Spisok!#REF!</f>
        <v>#REF!</v>
      </c>
      <c r="C265" s="8" t="e">
        <f>Spisok!#REF!</f>
        <v>#REF!</v>
      </c>
      <c r="D265" s="8" t="e">
        <f>Spisok!#REF!</f>
        <v>#REF!</v>
      </c>
      <c r="E265" s="17"/>
    </row>
    <row r="266" spans="1:5" ht="15.6">
      <c r="A266" s="9" t="e">
        <f>Spisok!#REF!</f>
        <v>#REF!</v>
      </c>
      <c r="B266" s="8" t="e">
        <f>Spisok!#REF!</f>
        <v>#REF!</v>
      </c>
      <c r="C266" s="8" t="e">
        <f>Spisok!#REF!</f>
        <v>#REF!</v>
      </c>
      <c r="D266" s="8" t="e">
        <f>Spisok!#REF!</f>
        <v>#REF!</v>
      </c>
      <c r="E266" s="17"/>
    </row>
    <row r="267" spans="1:5" ht="15.6">
      <c r="A267" s="9" t="str">
        <f>Spisok!A66</f>
        <v>Barandich Dmitry</v>
      </c>
      <c r="B267" s="8">
        <f>Spisok!B66</f>
        <v>0</v>
      </c>
      <c r="C267" s="8">
        <f>Spisok!C66</f>
        <v>0</v>
      </c>
      <c r="D267" s="8" t="str">
        <f>Spisok!D66</f>
        <v>UKR</v>
      </c>
      <c r="E267" s="17"/>
    </row>
    <row r="268" spans="1:5" ht="15.6">
      <c r="A268" s="9" t="e">
        <f>Spisok!#REF!</f>
        <v>#REF!</v>
      </c>
      <c r="B268" s="8" t="e">
        <f>Spisok!#REF!</f>
        <v>#REF!</v>
      </c>
      <c r="C268" s="8" t="e">
        <f>Spisok!#REF!</f>
        <v>#REF!</v>
      </c>
      <c r="D268" s="8" t="e">
        <f>Spisok!#REF!</f>
        <v>#REF!</v>
      </c>
      <c r="E268" s="17"/>
    </row>
    <row r="269" spans="1:5" ht="15.6">
      <c r="A269" s="9" t="e">
        <f>Spisok!#REF!</f>
        <v>#REF!</v>
      </c>
      <c r="B269" s="8" t="e">
        <f>Spisok!#REF!</f>
        <v>#REF!</v>
      </c>
      <c r="C269" s="8" t="e">
        <f>Spisok!#REF!</f>
        <v>#REF!</v>
      </c>
      <c r="D269" s="8" t="e">
        <f>Spisok!#REF!</f>
        <v>#REF!</v>
      </c>
      <c r="E269" s="17"/>
    </row>
    <row r="270" spans="1:5" ht="15.6">
      <c r="A270" s="9" t="str">
        <f>Spisok!A67</f>
        <v>Baranovskis Leons</v>
      </c>
      <c r="B270" s="8">
        <f>Spisok!B67</f>
        <v>0</v>
      </c>
      <c r="C270" s="8">
        <f>Spisok!C67</f>
        <v>0</v>
      </c>
      <c r="D270" s="8" t="str">
        <f>Spisok!D67</f>
        <v>USA</v>
      </c>
      <c r="E270" s="17"/>
    </row>
    <row r="271" spans="1:5" ht="15.6">
      <c r="A271" s="9" t="e">
        <f>Spisok!#REF!</f>
        <v>#REF!</v>
      </c>
      <c r="B271" s="8" t="e">
        <f>Spisok!#REF!</f>
        <v>#REF!</v>
      </c>
      <c r="C271" s="8" t="e">
        <f>Spisok!#REF!</f>
        <v>#REF!</v>
      </c>
      <c r="D271" s="8" t="e">
        <f>Spisok!#REF!</f>
        <v>#REF!</v>
      </c>
      <c r="E271" s="17"/>
    </row>
    <row r="272" spans="1:5" ht="15.6">
      <c r="A272" s="9" t="e">
        <f>Spisok!#REF!</f>
        <v>#REF!</v>
      </c>
      <c r="B272" s="8" t="e">
        <f>Spisok!#REF!</f>
        <v>#REF!</v>
      </c>
      <c r="C272" s="8" t="e">
        <f>Spisok!#REF!</f>
        <v>#REF!</v>
      </c>
      <c r="D272" s="8" t="e">
        <f>Spisok!#REF!</f>
        <v>#REF!</v>
      </c>
      <c r="E272" s="17"/>
    </row>
    <row r="273" spans="1:5" ht="15.6">
      <c r="A273" s="9" t="str">
        <f>Spisok!A68</f>
        <v>Barbaks Ziedonis</v>
      </c>
      <c r="B273" s="8">
        <f>Spisok!B68</f>
        <v>0</v>
      </c>
      <c r="C273" s="8">
        <f>Spisok!C68</f>
        <v>0</v>
      </c>
      <c r="D273" s="8" t="str">
        <f>Spisok!D68</f>
        <v>GBR</v>
      </c>
      <c r="E273" s="17"/>
    </row>
    <row r="274" spans="1:5" ht="15.6">
      <c r="A274" s="9" t="e">
        <f>Spisok!#REF!</f>
        <v>#REF!</v>
      </c>
      <c r="B274" s="8" t="e">
        <f>Spisok!#REF!</f>
        <v>#REF!</v>
      </c>
      <c r="C274" s="8" t="e">
        <f>Spisok!#REF!</f>
        <v>#REF!</v>
      </c>
      <c r="D274" s="8" t="e">
        <f>Spisok!#REF!</f>
        <v>#REF!</v>
      </c>
      <c r="E274" s="17"/>
    </row>
    <row r="275" spans="1:5" ht="15.6">
      <c r="A275" s="9" t="str">
        <f>Spisok!A69</f>
        <v>Barkov Anatoliy</v>
      </c>
      <c r="B275" s="8">
        <f>Spisok!B69</f>
        <v>0</v>
      </c>
      <c r="C275" s="8">
        <f>Spisok!C69</f>
        <v>0</v>
      </c>
      <c r="D275" s="8" t="str">
        <f>Spisok!D69</f>
        <v>RUS</v>
      </c>
      <c r="E275" s="17"/>
    </row>
    <row r="276" spans="1:5" ht="15.6">
      <c r="A276" s="9" t="e">
        <f>Spisok!#REF!</f>
        <v>#REF!</v>
      </c>
      <c r="B276" s="8" t="e">
        <f>Spisok!#REF!</f>
        <v>#REF!</v>
      </c>
      <c r="C276" s="8" t="e">
        <f>Spisok!#REF!</f>
        <v>#REF!</v>
      </c>
      <c r="D276" s="8" t="e">
        <f>Spisok!#REF!</f>
        <v>#REF!</v>
      </c>
      <c r="E276" s="17"/>
    </row>
    <row r="277" spans="1:5" ht="15.6">
      <c r="A277" s="9" t="str">
        <f>Spisok!A70</f>
        <v>Baumanis Aigars</v>
      </c>
      <c r="B277" s="8">
        <f>Spisok!B70</f>
        <v>0</v>
      </c>
      <c r="C277" s="8">
        <f>Spisok!C70</f>
        <v>0</v>
      </c>
      <c r="D277" s="8" t="str">
        <f>Spisok!D70</f>
        <v>LAT</v>
      </c>
      <c r="E277" s="17"/>
    </row>
    <row r="278" spans="1:5" ht="15.6">
      <c r="A278" s="9" t="e">
        <f>Spisok!#REF!</f>
        <v>#REF!</v>
      </c>
      <c r="B278" s="8" t="e">
        <f>Spisok!#REF!</f>
        <v>#REF!</v>
      </c>
      <c r="C278" s="8" t="e">
        <f>Spisok!#REF!</f>
        <v>#REF!</v>
      </c>
      <c r="D278" s="8" t="e">
        <f>Spisok!#REF!</f>
        <v>#REF!</v>
      </c>
      <c r="E278" s="17"/>
    </row>
    <row r="279" spans="1:5" ht="15.6">
      <c r="A279" s="9" t="e">
        <f>Spisok!#REF!</f>
        <v>#REF!</v>
      </c>
      <c r="B279" s="8" t="e">
        <f>Spisok!#REF!</f>
        <v>#REF!</v>
      </c>
      <c r="C279" s="8" t="e">
        <f>Spisok!#REF!</f>
        <v>#REF!</v>
      </c>
      <c r="D279" s="8" t="e">
        <f>Spisok!#REF!</f>
        <v>#REF!</v>
      </c>
      <c r="E279" s="17"/>
    </row>
    <row r="280" spans="1:5" ht="15.6">
      <c r="A280" s="9" t="e">
        <f>Spisok!#REF!</f>
        <v>#REF!</v>
      </c>
      <c r="B280" s="8" t="e">
        <f>Spisok!#REF!</f>
        <v>#REF!</v>
      </c>
      <c r="C280" s="8" t="e">
        <f>Spisok!#REF!</f>
        <v>#REF!</v>
      </c>
      <c r="D280" s="8" t="e">
        <f>Spisok!#REF!</f>
        <v>#REF!</v>
      </c>
      <c r="E280" s="17"/>
    </row>
    <row r="281" spans="1:5" ht="15.6">
      <c r="A281" s="9" t="str">
        <f>Spisok!A71</f>
        <v>Bazarov Dmitriy</v>
      </c>
      <c r="B281" s="8">
        <f>Spisok!B71</f>
        <v>0</v>
      </c>
      <c r="C281" s="8">
        <f>Spisok!C71</f>
        <v>1</v>
      </c>
      <c r="D281" s="8" t="str">
        <f>Spisok!D71</f>
        <v>RUS</v>
      </c>
      <c r="E281" s="17"/>
    </row>
    <row r="282" spans="1:5" ht="15.6">
      <c r="A282" s="9" t="e">
        <f>Spisok!#REF!</f>
        <v>#REF!</v>
      </c>
      <c r="B282" s="8" t="e">
        <f>Spisok!#REF!</f>
        <v>#REF!</v>
      </c>
      <c r="C282" s="8" t="e">
        <f>Spisok!#REF!</f>
        <v>#REF!</v>
      </c>
      <c r="D282" s="8" t="e">
        <f>Spisok!#REF!</f>
        <v>#REF!</v>
      </c>
      <c r="E282" s="17"/>
    </row>
    <row r="283" spans="1:5" ht="15.6">
      <c r="A283" s="9" t="e">
        <f>Spisok!#REF!</f>
        <v>#REF!</v>
      </c>
      <c r="B283" s="8" t="e">
        <f>Spisok!#REF!</f>
        <v>#REF!</v>
      </c>
      <c r="C283" s="8" t="e">
        <f>Spisok!#REF!</f>
        <v>#REF!</v>
      </c>
      <c r="D283" s="8" t="e">
        <f>Spisok!#REF!</f>
        <v>#REF!</v>
      </c>
      <c r="E283" s="17"/>
    </row>
    <row r="284" spans="1:5" ht="15.6">
      <c r="A284" s="9" t="str">
        <f>Spisok!A72</f>
        <v>Bednarciks Stanislavs</v>
      </c>
      <c r="B284" s="8">
        <f>Spisok!B72</f>
        <v>0</v>
      </c>
      <c r="C284" s="8">
        <f>Spisok!C72</f>
        <v>1</v>
      </c>
      <c r="D284" s="8" t="str">
        <f>Spisok!D72</f>
        <v>LAT</v>
      </c>
      <c r="E284" s="17"/>
    </row>
    <row r="285" spans="1:5" ht="15.6">
      <c r="A285" s="9" t="e">
        <f>Spisok!#REF!</f>
        <v>#REF!</v>
      </c>
      <c r="B285" s="8" t="e">
        <f>Spisok!#REF!</f>
        <v>#REF!</v>
      </c>
      <c r="C285" s="8" t="e">
        <f>Spisok!#REF!</f>
        <v>#REF!</v>
      </c>
      <c r="D285" s="8" t="e">
        <f>Spisok!#REF!</f>
        <v>#REF!</v>
      </c>
      <c r="E285" s="17"/>
    </row>
    <row r="286" spans="1:5" ht="15.6">
      <c r="A286" s="9" t="e">
        <f>Spisok!#REF!</f>
        <v>#REF!</v>
      </c>
      <c r="B286" s="8" t="e">
        <f>Spisok!#REF!</f>
        <v>#REF!</v>
      </c>
      <c r="C286" s="8" t="e">
        <f>Spisok!#REF!</f>
        <v>#REF!</v>
      </c>
      <c r="D286" s="8" t="e">
        <f>Spisok!#REF!</f>
        <v>#REF!</v>
      </c>
      <c r="E286" s="17"/>
    </row>
    <row r="287" spans="1:5" ht="15.6">
      <c r="A287" s="9" t="e">
        <f>Spisok!#REF!</f>
        <v>#REF!</v>
      </c>
      <c r="B287" s="8" t="e">
        <f>Spisok!#REF!</f>
        <v>#REF!</v>
      </c>
      <c r="C287" s="8" t="e">
        <f>Spisok!#REF!</f>
        <v>#REF!</v>
      </c>
      <c r="D287" s="8" t="e">
        <f>Spisok!#REF!</f>
        <v>#REF!</v>
      </c>
      <c r="E287" s="17"/>
    </row>
    <row r="288" spans="1:5" ht="15.6">
      <c r="A288" s="9" t="e">
        <f>Spisok!#REF!</f>
        <v>#REF!</v>
      </c>
      <c r="B288" s="8" t="e">
        <f>Spisok!#REF!</f>
        <v>#REF!</v>
      </c>
      <c r="C288" s="8" t="e">
        <f>Spisok!#REF!</f>
        <v>#REF!</v>
      </c>
      <c r="D288" s="8" t="e">
        <f>Spisok!#REF!</f>
        <v>#REF!</v>
      </c>
      <c r="E288" s="17"/>
    </row>
    <row r="289" spans="1:5" ht="15.6">
      <c r="A289" s="9" t="str">
        <f>Spisok!A73</f>
        <v>Beginin Andrey</v>
      </c>
      <c r="B289" s="8">
        <f>Spisok!B73</f>
        <v>0</v>
      </c>
      <c r="C289" s="8">
        <f>Spisok!C73</f>
        <v>0</v>
      </c>
      <c r="D289" s="8" t="str">
        <f>Spisok!D73</f>
        <v>RUS</v>
      </c>
      <c r="E289" s="17"/>
    </row>
    <row r="290" spans="1:5" ht="15.6">
      <c r="A290" s="9" t="e">
        <f>Spisok!#REF!</f>
        <v>#REF!</v>
      </c>
      <c r="B290" s="8" t="e">
        <f>Spisok!#REF!</f>
        <v>#REF!</v>
      </c>
      <c r="C290" s="8" t="e">
        <f>Spisok!#REF!</f>
        <v>#REF!</v>
      </c>
      <c r="D290" s="8" t="e">
        <f>Spisok!#REF!</f>
        <v>#REF!</v>
      </c>
      <c r="E290" s="17"/>
    </row>
    <row r="291" spans="1:5" ht="15.6">
      <c r="A291" s="9" t="e">
        <f>Spisok!#REF!</f>
        <v>#REF!</v>
      </c>
      <c r="B291" s="8" t="e">
        <f>Spisok!#REF!</f>
        <v>#REF!</v>
      </c>
      <c r="C291" s="8" t="e">
        <f>Spisok!#REF!</f>
        <v>#REF!</v>
      </c>
      <c r="D291" s="8" t="e">
        <f>Spisok!#REF!</f>
        <v>#REF!</v>
      </c>
      <c r="E291" s="17"/>
    </row>
    <row r="292" spans="1:5" ht="15.6">
      <c r="A292" s="9" t="e">
        <f>Spisok!#REF!</f>
        <v>#REF!</v>
      </c>
      <c r="B292" s="8" t="e">
        <f>Spisok!#REF!</f>
        <v>#REF!</v>
      </c>
      <c r="C292" s="8" t="e">
        <f>Spisok!#REF!</f>
        <v>#REF!</v>
      </c>
      <c r="D292" s="8" t="e">
        <f>Spisok!#REF!</f>
        <v>#REF!</v>
      </c>
      <c r="E292" s="17"/>
    </row>
    <row r="293" spans="1:5" ht="15.6">
      <c r="A293" s="9" t="e">
        <f>Spisok!#REF!</f>
        <v>#REF!</v>
      </c>
      <c r="B293" s="8" t="e">
        <f>Spisok!#REF!</f>
        <v>#REF!</v>
      </c>
      <c r="C293" s="8" t="e">
        <f>Spisok!#REF!</f>
        <v>#REF!</v>
      </c>
      <c r="D293" s="8" t="e">
        <f>Spisok!#REF!</f>
        <v>#REF!</v>
      </c>
      <c r="E293" s="17"/>
    </row>
    <row r="294" spans="1:5" ht="15.6">
      <c r="A294" s="9" t="e">
        <f>Spisok!#REF!</f>
        <v>#REF!</v>
      </c>
      <c r="B294" s="8" t="e">
        <f>Spisok!#REF!</f>
        <v>#REF!</v>
      </c>
      <c r="C294" s="8" t="e">
        <f>Spisok!#REF!</f>
        <v>#REF!</v>
      </c>
      <c r="D294" s="8" t="e">
        <f>Spisok!#REF!</f>
        <v>#REF!</v>
      </c>
      <c r="E294" s="17"/>
    </row>
    <row r="295" spans="1:5" ht="15.6">
      <c r="A295" s="9" t="e">
        <f>Spisok!#REF!</f>
        <v>#REF!</v>
      </c>
      <c r="B295" s="8" t="e">
        <f>Spisok!#REF!</f>
        <v>#REF!</v>
      </c>
      <c r="C295" s="8" t="e">
        <f>Spisok!#REF!</f>
        <v>#REF!</v>
      </c>
      <c r="D295" s="8" t="e">
        <f>Spisok!#REF!</f>
        <v>#REF!</v>
      </c>
      <c r="E295" s="17"/>
    </row>
    <row r="296" spans="1:5" ht="15.6">
      <c r="A296" s="9" t="str">
        <f>Spisok!A74</f>
        <v>Bekeris Fricis</v>
      </c>
      <c r="B296" s="8">
        <f>Spisok!B74</f>
        <v>0</v>
      </c>
      <c r="C296" s="8">
        <f>Spisok!C74</f>
        <v>0</v>
      </c>
      <c r="D296" s="8" t="str">
        <f>Spisok!D74</f>
        <v>LAT</v>
      </c>
      <c r="E296" s="17"/>
    </row>
    <row r="297" spans="1:5" ht="15.6">
      <c r="A297" s="9" t="e">
        <f>Spisok!#REF!</f>
        <v>#REF!</v>
      </c>
      <c r="B297" s="8" t="e">
        <f>Spisok!#REF!</f>
        <v>#REF!</v>
      </c>
      <c r="C297" s="8" t="e">
        <f>Spisok!#REF!</f>
        <v>#REF!</v>
      </c>
      <c r="D297" s="8" t="e">
        <f>Spisok!#REF!</f>
        <v>#REF!</v>
      </c>
      <c r="E297" s="17"/>
    </row>
    <row r="298" spans="1:5" ht="15.6">
      <c r="A298" s="9" t="e">
        <f>Spisok!#REF!</f>
        <v>#REF!</v>
      </c>
      <c r="B298" s="8" t="e">
        <f>Spisok!#REF!</f>
        <v>#REF!</v>
      </c>
      <c r="C298" s="8" t="e">
        <f>Spisok!#REF!</f>
        <v>#REF!</v>
      </c>
      <c r="D298" s="8" t="e">
        <f>Spisok!#REF!</f>
        <v>#REF!</v>
      </c>
      <c r="E298" s="17"/>
    </row>
    <row r="299" spans="1:5" ht="15.6">
      <c r="A299" s="9" t="e">
        <f>Spisok!#REF!</f>
        <v>#REF!</v>
      </c>
      <c r="B299" s="8" t="e">
        <f>Spisok!#REF!</f>
        <v>#REF!</v>
      </c>
      <c r="C299" s="8" t="e">
        <f>Spisok!#REF!</f>
        <v>#REF!</v>
      </c>
      <c r="D299" s="8" t="e">
        <f>Spisok!#REF!</f>
        <v>#REF!</v>
      </c>
      <c r="E299" s="17"/>
    </row>
    <row r="300" spans="1:5" ht="15.6">
      <c r="A300" s="9" t="e">
        <f>Spisok!#REF!</f>
        <v>#REF!</v>
      </c>
      <c r="B300" s="8" t="e">
        <f>Spisok!#REF!</f>
        <v>#REF!</v>
      </c>
      <c r="C300" s="8" t="e">
        <f>Spisok!#REF!</f>
        <v>#REF!</v>
      </c>
      <c r="D300" s="8" t="e">
        <f>Spisok!#REF!</f>
        <v>#REF!</v>
      </c>
      <c r="E300" s="17"/>
    </row>
    <row r="301" spans="1:5" ht="15.6">
      <c r="A301" s="9" t="e">
        <f>Spisok!#REF!</f>
        <v>#REF!</v>
      </c>
      <c r="B301" s="8" t="e">
        <f>Spisok!#REF!</f>
        <v>#REF!</v>
      </c>
      <c r="C301" s="8" t="e">
        <f>Spisok!#REF!</f>
        <v>#REF!</v>
      </c>
      <c r="D301" s="8" t="e">
        <f>Spisok!#REF!</f>
        <v>#REF!</v>
      </c>
      <c r="E301" s="17"/>
    </row>
    <row r="302" spans="1:5" ht="15.6">
      <c r="A302" s="9" t="str">
        <f>Spisok!A75</f>
        <v>Belonoscenko Nikolajs</v>
      </c>
      <c r="B302" s="8">
        <f>Spisok!B75</f>
        <v>0</v>
      </c>
      <c r="C302" s="8">
        <f>Spisok!C75</f>
        <v>2</v>
      </c>
      <c r="D302" s="8" t="str">
        <f>Spisok!D75</f>
        <v>LAT</v>
      </c>
      <c r="E302" s="17"/>
    </row>
    <row r="303" spans="1:5" ht="15.6">
      <c r="A303" s="9" t="e">
        <f>Spisok!#REF!</f>
        <v>#REF!</v>
      </c>
      <c r="B303" s="8" t="e">
        <f>Spisok!#REF!</f>
        <v>#REF!</v>
      </c>
      <c r="C303" s="8" t="e">
        <f>Spisok!#REF!</f>
        <v>#REF!</v>
      </c>
      <c r="D303" s="8" t="e">
        <f>Spisok!#REF!</f>
        <v>#REF!</v>
      </c>
      <c r="E303" s="17"/>
    </row>
    <row r="304" spans="1:5" ht="15.6">
      <c r="A304" s="9" t="e">
        <f>Spisok!#REF!</f>
        <v>#REF!</v>
      </c>
      <c r="B304" s="8" t="e">
        <f>Spisok!#REF!</f>
        <v>#REF!</v>
      </c>
      <c r="C304" s="8" t="e">
        <f>Spisok!#REF!</f>
        <v>#REF!</v>
      </c>
      <c r="D304" s="8" t="e">
        <f>Spisok!#REF!</f>
        <v>#REF!</v>
      </c>
      <c r="E304" s="17"/>
    </row>
    <row r="305" spans="1:5" ht="15.6">
      <c r="A305" s="9" t="e">
        <f>Spisok!#REF!</f>
        <v>#REF!</v>
      </c>
      <c r="B305" s="8" t="e">
        <f>Spisok!#REF!</f>
        <v>#REF!</v>
      </c>
      <c r="C305" s="8" t="e">
        <f>Spisok!#REF!</f>
        <v>#REF!</v>
      </c>
      <c r="D305" s="8" t="e">
        <f>Spisok!#REF!</f>
        <v>#REF!</v>
      </c>
      <c r="E305" s="17"/>
    </row>
    <row r="306" spans="1:5" ht="15.6">
      <c r="A306" s="9" t="e">
        <f>Spisok!#REF!</f>
        <v>#REF!</v>
      </c>
      <c r="B306" s="8" t="e">
        <f>Spisok!#REF!</f>
        <v>#REF!</v>
      </c>
      <c r="C306" s="8" t="e">
        <f>Spisok!#REF!</f>
        <v>#REF!</v>
      </c>
      <c r="D306" s="8" t="e">
        <f>Spisok!#REF!</f>
        <v>#REF!</v>
      </c>
      <c r="E306" s="17"/>
    </row>
    <row r="307" spans="1:5" ht="15.6">
      <c r="A307" s="9" t="e">
        <f>Spisok!#REF!</f>
        <v>#REF!</v>
      </c>
      <c r="B307" s="8" t="e">
        <f>Spisok!#REF!</f>
        <v>#REF!</v>
      </c>
      <c r="C307" s="8" t="e">
        <f>Spisok!#REF!</f>
        <v>#REF!</v>
      </c>
      <c r="D307" s="8" t="e">
        <f>Spisok!#REF!</f>
        <v>#REF!</v>
      </c>
      <c r="E307" s="17"/>
    </row>
    <row r="308" spans="1:5" ht="15.6">
      <c r="A308" s="9" t="str">
        <f>Spisok!A76</f>
        <v>Belov Sergey</v>
      </c>
      <c r="B308" s="8">
        <f>Spisok!B76</f>
        <v>0</v>
      </c>
      <c r="C308" s="8">
        <f>Spisok!C76</f>
        <v>1</v>
      </c>
      <c r="D308" s="8" t="str">
        <f>Spisok!D76</f>
        <v>BLR</v>
      </c>
      <c r="E308" s="17"/>
    </row>
    <row r="309" spans="1:5" ht="15.6">
      <c r="A309" s="9" t="e">
        <f>Spisok!#REF!</f>
        <v>#REF!</v>
      </c>
      <c r="B309" s="8" t="e">
        <f>Spisok!#REF!</f>
        <v>#REF!</v>
      </c>
      <c r="C309" s="8" t="e">
        <f>Spisok!#REF!</f>
        <v>#REF!</v>
      </c>
      <c r="D309" s="8" t="e">
        <f>Spisok!#REF!</f>
        <v>#REF!</v>
      </c>
      <c r="E309" s="17"/>
    </row>
    <row r="310" spans="1:5" ht="15.6">
      <c r="A310" s="9" t="e">
        <f>Spisok!#REF!</f>
        <v>#REF!</v>
      </c>
      <c r="B310" s="8" t="e">
        <f>Spisok!#REF!</f>
        <v>#REF!</v>
      </c>
      <c r="C310" s="8" t="e">
        <f>Spisok!#REF!</f>
        <v>#REF!</v>
      </c>
      <c r="D310" s="8" t="e">
        <f>Spisok!#REF!</f>
        <v>#REF!</v>
      </c>
      <c r="E310" s="17"/>
    </row>
    <row r="311" spans="1:5" ht="15.6">
      <c r="A311" s="9" t="e">
        <f>Spisok!#REF!</f>
        <v>#REF!</v>
      </c>
      <c r="B311" s="8" t="e">
        <f>Spisok!#REF!</f>
        <v>#REF!</v>
      </c>
      <c r="C311" s="8" t="e">
        <f>Spisok!#REF!</f>
        <v>#REF!</v>
      </c>
      <c r="D311" s="8" t="e">
        <f>Spisok!#REF!</f>
        <v>#REF!</v>
      </c>
      <c r="E311" s="17"/>
    </row>
    <row r="312" spans="1:5" ht="15.6">
      <c r="A312" s="9" t="e">
        <f>Spisok!#REF!</f>
        <v>#REF!</v>
      </c>
      <c r="B312" s="8" t="e">
        <f>Spisok!#REF!</f>
        <v>#REF!</v>
      </c>
      <c r="C312" s="8" t="e">
        <f>Spisok!#REF!</f>
        <v>#REF!</v>
      </c>
      <c r="D312" s="8" t="e">
        <f>Spisok!#REF!</f>
        <v>#REF!</v>
      </c>
      <c r="E312" s="17"/>
    </row>
    <row r="313" spans="1:5" ht="15.6">
      <c r="A313" s="9" t="e">
        <f>Spisok!#REF!</f>
        <v>#REF!</v>
      </c>
      <c r="B313" s="8" t="e">
        <f>Spisok!#REF!</f>
        <v>#REF!</v>
      </c>
      <c r="C313" s="8" t="e">
        <f>Spisok!#REF!</f>
        <v>#REF!</v>
      </c>
      <c r="D313" s="8" t="e">
        <f>Spisok!#REF!</f>
        <v>#REF!</v>
      </c>
      <c r="E313" s="17"/>
    </row>
    <row r="314" spans="1:5" ht="15.6">
      <c r="A314" s="9" t="str">
        <f>Spisok!A77</f>
        <v>Bendiks Juris</v>
      </c>
      <c r="B314" s="8">
        <f>Spisok!B77</f>
        <v>0</v>
      </c>
      <c r="C314" s="8">
        <f>Spisok!C77</f>
        <v>0</v>
      </c>
      <c r="D314" s="8" t="str">
        <f>Spisok!D77</f>
        <v>USA</v>
      </c>
      <c r="E314" s="17"/>
    </row>
    <row r="315" spans="1:5" ht="15.6">
      <c r="A315" s="9" t="str">
        <f>Spisok!A78</f>
        <v>Bendzar Valerij</v>
      </c>
      <c r="B315" s="8">
        <f>Spisok!B78</f>
        <v>0</v>
      </c>
      <c r="C315" s="8">
        <f>Spisok!C78</f>
        <v>3</v>
      </c>
      <c r="D315" s="8" t="str">
        <f>Spisok!D78</f>
        <v>UKR</v>
      </c>
      <c r="E315" s="17"/>
    </row>
    <row r="316" spans="1:5" ht="15.6">
      <c r="A316" s="9" t="e">
        <f>Spisok!#REF!</f>
        <v>#REF!</v>
      </c>
      <c r="B316" s="8" t="e">
        <f>Spisok!#REF!</f>
        <v>#REF!</v>
      </c>
      <c r="C316" s="8" t="e">
        <f>Spisok!#REF!</f>
        <v>#REF!</v>
      </c>
      <c r="D316" s="8" t="e">
        <f>Spisok!#REF!</f>
        <v>#REF!</v>
      </c>
      <c r="E316" s="17"/>
    </row>
    <row r="317" spans="1:5" ht="15.6">
      <c r="A317" s="9" t="e">
        <f>Spisok!#REF!</f>
        <v>#REF!</v>
      </c>
      <c r="B317" s="8" t="e">
        <f>Spisok!#REF!</f>
        <v>#REF!</v>
      </c>
      <c r="C317" s="8" t="e">
        <f>Spisok!#REF!</f>
        <v>#REF!</v>
      </c>
      <c r="D317" s="8" t="e">
        <f>Spisok!#REF!</f>
        <v>#REF!</v>
      </c>
      <c r="E317" s="17"/>
    </row>
    <row r="318" spans="1:5" ht="15.6">
      <c r="A318" s="9" t="e">
        <f>Spisok!#REF!</f>
        <v>#REF!</v>
      </c>
      <c r="B318" s="8" t="e">
        <f>Spisok!#REF!</f>
        <v>#REF!</v>
      </c>
      <c r="C318" s="8" t="e">
        <f>Spisok!#REF!</f>
        <v>#REF!</v>
      </c>
      <c r="D318" s="8" t="e">
        <f>Spisok!#REF!</f>
        <v>#REF!</v>
      </c>
      <c r="E318" s="17"/>
    </row>
    <row r="319" spans="1:5" ht="15.6">
      <c r="A319" s="9" t="e">
        <f>Spisok!#REF!</f>
        <v>#REF!</v>
      </c>
      <c r="B319" s="8" t="e">
        <f>Spisok!#REF!</f>
        <v>#REF!</v>
      </c>
      <c r="C319" s="8" t="e">
        <f>Spisok!#REF!</f>
        <v>#REF!</v>
      </c>
      <c r="D319" s="8" t="e">
        <f>Spisok!#REF!</f>
        <v>#REF!</v>
      </c>
      <c r="E319" s="17"/>
    </row>
    <row r="320" spans="1:5" ht="15.6">
      <c r="A320" s="9" t="e">
        <f>Spisok!#REF!</f>
        <v>#REF!</v>
      </c>
      <c r="B320" s="8" t="e">
        <f>Spisok!#REF!</f>
        <v>#REF!</v>
      </c>
      <c r="C320" s="8" t="e">
        <f>Spisok!#REF!</f>
        <v>#REF!</v>
      </c>
      <c r="D320" s="8" t="e">
        <f>Spisok!#REF!</f>
        <v>#REF!</v>
      </c>
      <c r="E320" s="17"/>
    </row>
    <row r="321" spans="1:5" ht="15.6">
      <c r="A321" s="9" t="e">
        <f>Spisok!#REF!</f>
        <v>#REF!</v>
      </c>
      <c r="B321" s="8" t="e">
        <f>Spisok!#REF!</f>
        <v>#REF!</v>
      </c>
      <c r="C321" s="8" t="e">
        <f>Spisok!#REF!</f>
        <v>#REF!</v>
      </c>
      <c r="D321" s="8" t="e">
        <f>Spisok!#REF!</f>
        <v>#REF!</v>
      </c>
      <c r="E321" s="17"/>
    </row>
    <row r="322" spans="1:5" ht="15.6">
      <c r="A322" s="9" t="e">
        <f>Spisok!#REF!</f>
        <v>#REF!</v>
      </c>
      <c r="B322" s="8" t="e">
        <f>Spisok!#REF!</f>
        <v>#REF!</v>
      </c>
      <c r="C322" s="8" t="e">
        <f>Spisok!#REF!</f>
        <v>#REF!</v>
      </c>
      <c r="D322" s="8" t="e">
        <f>Spisok!#REF!</f>
        <v>#REF!</v>
      </c>
      <c r="E322" s="17"/>
    </row>
    <row r="323" spans="1:5" ht="15.6">
      <c r="A323" s="9" t="e">
        <f>Spisok!#REF!</f>
        <v>#REF!</v>
      </c>
      <c r="B323" s="8" t="e">
        <f>Spisok!#REF!</f>
        <v>#REF!</v>
      </c>
      <c r="C323" s="8" t="e">
        <f>Spisok!#REF!</f>
        <v>#REF!</v>
      </c>
      <c r="D323" s="8" t="e">
        <f>Spisok!#REF!</f>
        <v>#REF!</v>
      </c>
      <c r="E323" s="17"/>
    </row>
    <row r="324" spans="1:5" ht="15.6">
      <c r="A324" s="9" t="e">
        <f>Spisok!#REF!</f>
        <v>#REF!</v>
      </c>
      <c r="B324" s="8" t="e">
        <f>Spisok!#REF!</f>
        <v>#REF!</v>
      </c>
      <c r="C324" s="8" t="e">
        <f>Spisok!#REF!</f>
        <v>#REF!</v>
      </c>
      <c r="D324" s="8" t="e">
        <f>Spisok!#REF!</f>
        <v>#REF!</v>
      </c>
      <c r="E324" s="17"/>
    </row>
    <row r="325" spans="1:5" ht="15.6">
      <c r="A325" s="9" t="e">
        <f>Spisok!#REF!</f>
        <v>#REF!</v>
      </c>
      <c r="B325" s="8" t="e">
        <f>Spisok!#REF!</f>
        <v>#REF!</v>
      </c>
      <c r="C325" s="8" t="e">
        <f>Spisok!#REF!</f>
        <v>#REF!</v>
      </c>
      <c r="D325" s="8" t="e">
        <f>Spisok!#REF!</f>
        <v>#REF!</v>
      </c>
      <c r="E325" s="17"/>
    </row>
    <row r="326" spans="1:5" ht="15.6">
      <c r="A326" s="9" t="str">
        <f>Spisok!A79</f>
        <v>Berzins Arturs</v>
      </c>
      <c r="B326" s="8">
        <f>Spisok!B79</f>
        <v>0</v>
      </c>
      <c r="C326" s="8">
        <f>Spisok!C79</f>
        <v>0</v>
      </c>
      <c r="D326" s="8" t="str">
        <f>Spisok!D79</f>
        <v>LAT</v>
      </c>
      <c r="E326" s="17"/>
    </row>
    <row r="327" spans="1:5" ht="15.6">
      <c r="A327" s="9" t="e">
        <f>Spisok!#REF!</f>
        <v>#REF!</v>
      </c>
      <c r="B327" s="8" t="e">
        <f>Spisok!#REF!</f>
        <v>#REF!</v>
      </c>
      <c r="C327" s="8" t="e">
        <f>Spisok!#REF!</f>
        <v>#REF!</v>
      </c>
      <c r="D327" s="8" t="e">
        <f>Spisok!#REF!</f>
        <v>#REF!</v>
      </c>
      <c r="E327" s="17"/>
    </row>
    <row r="328" spans="1:5" ht="15.6">
      <c r="A328" s="9" t="str">
        <f>Spisok!A80</f>
        <v>Berzins Edgars</v>
      </c>
      <c r="B328" s="8">
        <f>Spisok!B80</f>
        <v>0</v>
      </c>
      <c r="C328" s="8">
        <f>Spisok!C80</f>
        <v>3</v>
      </c>
      <c r="D328" s="8" t="str">
        <f>Spisok!D80</f>
        <v>LAT</v>
      </c>
      <c r="E328" s="17"/>
    </row>
    <row r="329" spans="1:5" ht="15.6">
      <c r="A329" s="9" t="e">
        <f>Spisok!#REF!</f>
        <v>#REF!</v>
      </c>
      <c r="B329" s="8" t="e">
        <f>Spisok!#REF!</f>
        <v>#REF!</v>
      </c>
      <c r="C329" s="8" t="e">
        <f>Spisok!#REF!</f>
        <v>#REF!</v>
      </c>
      <c r="D329" s="8" t="e">
        <f>Spisok!#REF!</f>
        <v>#REF!</v>
      </c>
      <c r="E329" s="17"/>
    </row>
    <row r="330" spans="1:5" ht="15.6">
      <c r="A330" s="9" t="e">
        <f>Spisok!#REF!</f>
        <v>#REF!</v>
      </c>
      <c r="B330" s="8" t="e">
        <f>Spisok!#REF!</f>
        <v>#REF!</v>
      </c>
      <c r="C330" s="8" t="e">
        <f>Spisok!#REF!</f>
        <v>#REF!</v>
      </c>
      <c r="D330" s="8" t="e">
        <f>Spisok!#REF!</f>
        <v>#REF!</v>
      </c>
      <c r="E330" s="17"/>
    </row>
    <row r="331" spans="1:5" ht="15.6">
      <c r="A331" s="9" t="e">
        <f>Spisok!#REF!</f>
        <v>#REF!</v>
      </c>
      <c r="B331" s="8" t="e">
        <f>Spisok!#REF!</f>
        <v>#REF!</v>
      </c>
      <c r="C331" s="8" t="e">
        <f>Spisok!#REF!</f>
        <v>#REF!</v>
      </c>
      <c r="D331" s="8" t="e">
        <f>Spisok!#REF!</f>
        <v>#REF!</v>
      </c>
      <c r="E331" s="17"/>
    </row>
    <row r="332" spans="1:5" ht="15.6">
      <c r="A332" s="9" t="e">
        <f>Spisok!#REF!</f>
        <v>#REF!</v>
      </c>
      <c r="B332" s="8" t="e">
        <f>Spisok!#REF!</f>
        <v>#REF!</v>
      </c>
      <c r="C332" s="8" t="e">
        <f>Spisok!#REF!</f>
        <v>#REF!</v>
      </c>
      <c r="D332" s="8" t="e">
        <f>Spisok!#REF!</f>
        <v>#REF!</v>
      </c>
      <c r="E332" s="17"/>
    </row>
    <row r="333" spans="1:5" ht="15.6">
      <c r="A333" s="9" t="e">
        <f>Spisok!#REF!</f>
        <v>#REF!</v>
      </c>
      <c r="B333" s="8" t="e">
        <f>Spisok!#REF!</f>
        <v>#REF!</v>
      </c>
      <c r="C333" s="8" t="e">
        <f>Spisok!#REF!</f>
        <v>#REF!</v>
      </c>
      <c r="D333" s="8" t="e">
        <f>Spisok!#REF!</f>
        <v>#REF!</v>
      </c>
      <c r="E333" s="17"/>
    </row>
    <row r="334" spans="1:5" ht="15.6">
      <c r="A334" s="9" t="e">
        <f>Spisok!#REF!</f>
        <v>#REF!</v>
      </c>
      <c r="B334" s="8" t="e">
        <f>Spisok!#REF!</f>
        <v>#REF!</v>
      </c>
      <c r="C334" s="8" t="e">
        <f>Spisok!#REF!</f>
        <v>#REF!</v>
      </c>
      <c r="D334" s="8" t="e">
        <f>Spisok!#REF!</f>
        <v>#REF!</v>
      </c>
      <c r="E334" s="17"/>
    </row>
    <row r="335" spans="1:5" ht="15.6">
      <c r="A335" s="9" t="e">
        <f>Spisok!#REF!</f>
        <v>#REF!</v>
      </c>
      <c r="B335" s="8" t="e">
        <f>Spisok!#REF!</f>
        <v>#REF!</v>
      </c>
      <c r="C335" s="8" t="e">
        <f>Spisok!#REF!</f>
        <v>#REF!</v>
      </c>
      <c r="D335" s="8" t="e">
        <f>Spisok!#REF!</f>
        <v>#REF!</v>
      </c>
      <c r="E335" s="17"/>
    </row>
    <row r="336" spans="1:5" ht="15.6">
      <c r="A336" s="9" t="e">
        <f>Spisok!#REF!</f>
        <v>#REF!</v>
      </c>
      <c r="B336" s="8" t="e">
        <f>Spisok!#REF!</f>
        <v>#REF!</v>
      </c>
      <c r="C336" s="8" t="e">
        <f>Spisok!#REF!</f>
        <v>#REF!</v>
      </c>
      <c r="D336" s="8" t="e">
        <f>Spisok!#REF!</f>
        <v>#REF!</v>
      </c>
      <c r="E336" s="17"/>
    </row>
    <row r="337" spans="1:5" ht="15.6">
      <c r="A337" s="9" t="e">
        <f>Spisok!#REF!</f>
        <v>#REF!</v>
      </c>
      <c r="B337" s="8" t="e">
        <f>Spisok!#REF!</f>
        <v>#REF!</v>
      </c>
      <c r="C337" s="8" t="e">
        <f>Spisok!#REF!</f>
        <v>#REF!</v>
      </c>
      <c r="D337" s="8" t="e">
        <f>Spisok!#REF!</f>
        <v>#REF!</v>
      </c>
      <c r="E337" s="17"/>
    </row>
    <row r="338" spans="1:5" ht="15.6">
      <c r="A338" s="9" t="str">
        <f>Spisok!A81</f>
        <v>Berzins Guntis</v>
      </c>
      <c r="B338" s="8">
        <f>Spisok!B81</f>
        <v>0</v>
      </c>
      <c r="C338" s="8">
        <f>Spisok!C81</f>
        <v>1</v>
      </c>
      <c r="D338" s="8" t="str">
        <f>Spisok!D81</f>
        <v>LAT</v>
      </c>
      <c r="E338" s="17"/>
    </row>
    <row r="339" spans="1:5" ht="15.6">
      <c r="A339" s="9" t="e">
        <f>Spisok!#REF!</f>
        <v>#REF!</v>
      </c>
      <c r="B339" s="8" t="e">
        <f>Spisok!#REF!</f>
        <v>#REF!</v>
      </c>
      <c r="C339" s="8" t="e">
        <f>Spisok!#REF!</f>
        <v>#REF!</v>
      </c>
      <c r="D339" s="8" t="e">
        <f>Spisok!#REF!</f>
        <v>#REF!</v>
      </c>
      <c r="E339" s="17"/>
    </row>
    <row r="340" spans="1:5" ht="15.6">
      <c r="A340" s="9" t="e">
        <f>Spisok!#REF!</f>
        <v>#REF!</v>
      </c>
      <c r="B340" s="8" t="e">
        <f>Spisok!#REF!</f>
        <v>#REF!</v>
      </c>
      <c r="C340" s="8" t="e">
        <f>Spisok!#REF!</f>
        <v>#REF!</v>
      </c>
      <c r="D340" s="8" t="e">
        <f>Spisok!#REF!</f>
        <v>#REF!</v>
      </c>
      <c r="E340" s="17"/>
    </row>
    <row r="341" spans="1:5" ht="15.6">
      <c r="A341" s="9" t="e">
        <f>Spisok!#REF!</f>
        <v>#REF!</v>
      </c>
      <c r="B341" s="8" t="e">
        <f>Spisok!#REF!</f>
        <v>#REF!</v>
      </c>
      <c r="C341" s="8" t="e">
        <f>Spisok!#REF!</f>
        <v>#REF!</v>
      </c>
      <c r="D341" s="8" t="e">
        <f>Spisok!#REF!</f>
        <v>#REF!</v>
      </c>
      <c r="E341" s="17"/>
    </row>
    <row r="342" spans="1:5" ht="15.6">
      <c r="A342" s="9" t="str">
        <f>Spisok!A82</f>
        <v>Berzins Juris</v>
      </c>
      <c r="B342" s="8">
        <f>Spisok!B82</f>
        <v>0</v>
      </c>
      <c r="C342" s="8">
        <f>Spisok!C82</f>
        <v>0</v>
      </c>
      <c r="D342" s="8" t="str">
        <f>Spisok!D82</f>
        <v>LAT</v>
      </c>
      <c r="E342" s="17"/>
    </row>
    <row r="343" spans="1:5" ht="15.6">
      <c r="A343" s="9" t="e">
        <f>Spisok!#REF!</f>
        <v>#REF!</v>
      </c>
      <c r="B343" s="8" t="e">
        <f>Spisok!#REF!</f>
        <v>#REF!</v>
      </c>
      <c r="C343" s="8" t="e">
        <f>Spisok!#REF!</f>
        <v>#REF!</v>
      </c>
      <c r="D343" s="8" t="e">
        <f>Spisok!#REF!</f>
        <v>#REF!</v>
      </c>
      <c r="E343" s="17"/>
    </row>
    <row r="344" spans="1:5" ht="15.6">
      <c r="A344" s="9" t="str">
        <f>Spisok!A83</f>
        <v>Berzins Niklavs</v>
      </c>
      <c r="B344" s="8">
        <f>Spisok!B83</f>
        <v>0</v>
      </c>
      <c r="C344" s="8">
        <f>Spisok!C83</f>
        <v>0</v>
      </c>
      <c r="D344" s="8" t="str">
        <f>Spisok!D83</f>
        <v>LAT</v>
      </c>
      <c r="E344" s="17"/>
    </row>
    <row r="345" spans="1:5" ht="15.6">
      <c r="A345" s="9" t="e">
        <f>Spisok!#REF!</f>
        <v>#REF!</v>
      </c>
      <c r="B345" s="8" t="e">
        <f>Spisok!#REF!</f>
        <v>#REF!</v>
      </c>
      <c r="C345" s="8" t="e">
        <f>Spisok!#REF!</f>
        <v>#REF!</v>
      </c>
      <c r="D345" s="8" t="e">
        <f>Spisok!#REF!</f>
        <v>#REF!</v>
      </c>
      <c r="E345" s="17"/>
    </row>
    <row r="346" spans="1:5" ht="15.6">
      <c r="A346" s="9" t="e">
        <f>Spisok!#REF!</f>
        <v>#REF!</v>
      </c>
      <c r="B346" s="8" t="e">
        <f>Spisok!#REF!</f>
        <v>#REF!</v>
      </c>
      <c r="C346" s="8" t="e">
        <f>Spisok!#REF!</f>
        <v>#REF!</v>
      </c>
      <c r="D346" s="8" t="e">
        <f>Spisok!#REF!</f>
        <v>#REF!</v>
      </c>
      <c r="E346" s="17"/>
    </row>
    <row r="347" spans="1:5" ht="15.6">
      <c r="A347" s="9" t="str">
        <f>Spisok!A84</f>
        <v>Betlers Andris</v>
      </c>
      <c r="B347" s="8">
        <f>Spisok!B84</f>
        <v>0</v>
      </c>
      <c r="C347" s="8">
        <f>Spisok!C84</f>
        <v>3</v>
      </c>
      <c r="D347" s="8" t="str">
        <f>Spisok!D84</f>
        <v>LAT</v>
      </c>
      <c r="E347" s="17"/>
    </row>
    <row r="348" spans="1:5" ht="15.6">
      <c r="A348" s="9" t="e">
        <f>Spisok!#REF!</f>
        <v>#REF!</v>
      </c>
      <c r="B348" s="8" t="e">
        <f>Spisok!#REF!</f>
        <v>#REF!</v>
      </c>
      <c r="C348" s="8" t="e">
        <f>Spisok!#REF!</f>
        <v>#REF!</v>
      </c>
      <c r="D348" s="8" t="e">
        <f>Spisok!#REF!</f>
        <v>#REF!</v>
      </c>
      <c r="E348" s="17"/>
    </row>
    <row r="349" spans="1:5" ht="15.6">
      <c r="A349" s="9" t="e">
        <f>Spisok!#REF!</f>
        <v>#REF!</v>
      </c>
      <c r="B349" s="8" t="e">
        <f>Spisok!#REF!</f>
        <v>#REF!</v>
      </c>
      <c r="C349" s="8" t="e">
        <f>Spisok!#REF!</f>
        <v>#REF!</v>
      </c>
      <c r="D349" s="8" t="e">
        <f>Spisok!#REF!</f>
        <v>#REF!</v>
      </c>
      <c r="E349" s="17"/>
    </row>
    <row r="350" spans="1:5" ht="15.6">
      <c r="A350" s="9" t="e">
        <f>Spisok!#REF!</f>
        <v>#REF!</v>
      </c>
      <c r="B350" s="8" t="e">
        <f>Spisok!#REF!</f>
        <v>#REF!</v>
      </c>
      <c r="C350" s="8" t="e">
        <f>Spisok!#REF!</f>
        <v>#REF!</v>
      </c>
      <c r="D350" s="8" t="e">
        <f>Spisok!#REF!</f>
        <v>#REF!</v>
      </c>
      <c r="E350" s="17"/>
    </row>
    <row r="351" spans="1:5" ht="15.6">
      <c r="A351" s="9" t="e">
        <f>Spisok!#REF!</f>
        <v>#REF!</v>
      </c>
      <c r="B351" s="8" t="e">
        <f>Spisok!#REF!</f>
        <v>#REF!</v>
      </c>
      <c r="C351" s="8" t="e">
        <f>Spisok!#REF!</f>
        <v>#REF!</v>
      </c>
      <c r="D351" s="8" t="e">
        <f>Spisok!#REF!</f>
        <v>#REF!</v>
      </c>
      <c r="E351" s="17"/>
    </row>
    <row r="352" spans="1:5" ht="15.6">
      <c r="A352" s="9" t="str">
        <f>Spisok!A85</f>
        <v>Bikse Girts</v>
      </c>
      <c r="B352" s="8">
        <f>Spisok!B85</f>
        <v>0</v>
      </c>
      <c r="C352" s="8" t="str">
        <f>Spisok!C85</f>
        <v>NM</v>
      </c>
      <c r="D352" s="8" t="str">
        <f>Spisok!D85</f>
        <v>LAT</v>
      </c>
      <c r="E352" s="17"/>
    </row>
    <row r="353" spans="1:5" ht="15.6">
      <c r="A353" s="9" t="e">
        <f>Spisok!#REF!</f>
        <v>#REF!</v>
      </c>
      <c r="B353" s="8" t="e">
        <f>Spisok!#REF!</f>
        <v>#REF!</v>
      </c>
      <c r="C353" s="8" t="e">
        <f>Spisok!#REF!</f>
        <v>#REF!</v>
      </c>
      <c r="D353" s="8" t="e">
        <f>Spisok!#REF!</f>
        <v>#REF!</v>
      </c>
      <c r="E353" s="17"/>
    </row>
    <row r="354" spans="1:5" ht="15.6">
      <c r="A354" s="9" t="e">
        <f>Spisok!#REF!</f>
        <v>#REF!</v>
      </c>
      <c r="B354" s="8" t="e">
        <f>Spisok!#REF!</f>
        <v>#REF!</v>
      </c>
      <c r="C354" s="8" t="e">
        <f>Spisok!#REF!</f>
        <v>#REF!</v>
      </c>
      <c r="D354" s="8" t="e">
        <f>Spisok!#REF!</f>
        <v>#REF!</v>
      </c>
      <c r="E354" s="17"/>
    </row>
    <row r="355" spans="1:5" ht="15.6">
      <c r="A355" s="9" t="str">
        <f>Spisok!A86</f>
        <v>Bilins Leonids</v>
      </c>
      <c r="B355" s="8">
        <f>Spisok!B86</f>
        <v>0</v>
      </c>
      <c r="C355" s="8">
        <f>Spisok!C86</f>
        <v>0</v>
      </c>
      <c r="D355" s="8" t="str">
        <f>Spisok!D86</f>
        <v>GER</v>
      </c>
      <c r="E355" s="17"/>
    </row>
    <row r="356" spans="1:5" ht="15.6">
      <c r="A356" s="9" t="e">
        <f>Spisok!#REF!</f>
        <v>#REF!</v>
      </c>
      <c r="B356" s="8" t="e">
        <f>Spisok!#REF!</f>
        <v>#REF!</v>
      </c>
      <c r="C356" s="8" t="e">
        <f>Spisok!#REF!</f>
        <v>#REF!</v>
      </c>
      <c r="D356" s="8" t="e">
        <f>Spisok!#REF!</f>
        <v>#REF!</v>
      </c>
      <c r="E356" s="17"/>
    </row>
    <row r="357" spans="1:5" ht="15.6">
      <c r="A357" s="9" t="e">
        <f>Spisok!#REF!</f>
        <v>#REF!</v>
      </c>
      <c r="B357" s="8" t="e">
        <f>Spisok!#REF!</f>
        <v>#REF!</v>
      </c>
      <c r="C357" s="8" t="e">
        <f>Spisok!#REF!</f>
        <v>#REF!</v>
      </c>
      <c r="D357" s="8" t="e">
        <f>Spisok!#REF!</f>
        <v>#REF!</v>
      </c>
      <c r="E357" s="17"/>
    </row>
    <row r="358" spans="1:5" ht="15.6">
      <c r="A358" s="9" t="e">
        <f>Spisok!#REF!</f>
        <v>#REF!</v>
      </c>
      <c r="B358" s="8" t="e">
        <f>Spisok!#REF!</f>
        <v>#REF!</v>
      </c>
      <c r="C358" s="8" t="e">
        <f>Spisok!#REF!</f>
        <v>#REF!</v>
      </c>
      <c r="D358" s="8" t="e">
        <f>Spisok!#REF!</f>
        <v>#REF!</v>
      </c>
      <c r="E358" s="17"/>
    </row>
    <row r="359" spans="1:5" ht="15.6">
      <c r="A359" s="9" t="e">
        <f>Spisok!#REF!</f>
        <v>#REF!</v>
      </c>
      <c r="B359" s="8" t="e">
        <f>Spisok!#REF!</f>
        <v>#REF!</v>
      </c>
      <c r="C359" s="8" t="e">
        <f>Spisok!#REF!</f>
        <v>#REF!</v>
      </c>
      <c r="D359" s="8" t="e">
        <f>Spisok!#REF!</f>
        <v>#REF!</v>
      </c>
      <c r="E359" s="17"/>
    </row>
    <row r="360" spans="1:5" ht="15.6">
      <c r="A360" s="9" t="e">
        <f>Spisok!#REF!</f>
        <v>#REF!</v>
      </c>
      <c r="B360" s="8" t="e">
        <f>Spisok!#REF!</f>
        <v>#REF!</v>
      </c>
      <c r="C360" s="8" t="e">
        <f>Spisok!#REF!</f>
        <v>#REF!</v>
      </c>
      <c r="D360" s="8" t="e">
        <f>Spisok!#REF!</f>
        <v>#REF!</v>
      </c>
      <c r="E360" s="17"/>
    </row>
    <row r="361" spans="1:5" ht="15.6">
      <c r="A361" s="9" t="str">
        <f>Spisok!A87</f>
        <v>Bilinskis Ainis</v>
      </c>
      <c r="B361" s="8">
        <f>Spisok!B87</f>
        <v>0</v>
      </c>
      <c r="C361" s="8">
        <f>Spisok!C87</f>
        <v>3</v>
      </c>
      <c r="D361" s="8" t="str">
        <f>Spisok!D87</f>
        <v>LAT</v>
      </c>
      <c r="E361" s="17"/>
    </row>
    <row r="362" spans="1:5" ht="15.6">
      <c r="A362" s="9" t="str">
        <f>Spisok!A88</f>
        <v>Bilkins Edijs</v>
      </c>
      <c r="B362" s="8">
        <f>Spisok!B88</f>
        <v>0</v>
      </c>
      <c r="C362" s="8">
        <f>Spisok!C88</f>
        <v>3</v>
      </c>
      <c r="D362" s="8" t="str">
        <f>Spisok!D88</f>
        <v>LAT</v>
      </c>
      <c r="E362" s="17"/>
    </row>
    <row r="363" spans="1:5" ht="15.6">
      <c r="A363" s="9" t="e">
        <f>Spisok!#REF!</f>
        <v>#REF!</v>
      </c>
      <c r="B363" s="8" t="e">
        <f>Spisok!#REF!</f>
        <v>#REF!</v>
      </c>
      <c r="C363" s="8" t="e">
        <f>Spisok!#REF!</f>
        <v>#REF!</v>
      </c>
      <c r="D363" s="8" t="e">
        <f>Spisok!#REF!</f>
        <v>#REF!</v>
      </c>
      <c r="E363" s="17"/>
    </row>
    <row r="364" spans="1:5" ht="15.6">
      <c r="A364" s="9" t="e">
        <f>Spisok!#REF!</f>
        <v>#REF!</v>
      </c>
      <c r="B364" s="8" t="e">
        <f>Spisok!#REF!</f>
        <v>#REF!</v>
      </c>
      <c r="C364" s="8" t="e">
        <f>Spisok!#REF!</f>
        <v>#REF!</v>
      </c>
      <c r="D364" s="8" t="e">
        <f>Spisok!#REF!</f>
        <v>#REF!</v>
      </c>
      <c r="E364" s="17"/>
    </row>
    <row r="365" spans="1:5" ht="15.6">
      <c r="A365" s="9" t="e">
        <f>Spisok!#REF!</f>
        <v>#REF!</v>
      </c>
      <c r="B365" s="8" t="e">
        <f>Spisok!#REF!</f>
        <v>#REF!</v>
      </c>
      <c r="C365" s="8" t="e">
        <f>Spisok!#REF!</f>
        <v>#REF!</v>
      </c>
      <c r="D365" s="8" t="e">
        <f>Spisok!#REF!</f>
        <v>#REF!</v>
      </c>
      <c r="E365" s="17"/>
    </row>
    <row r="366" spans="1:5" ht="15.6">
      <c r="A366" s="9" t="e">
        <f>Spisok!#REF!</f>
        <v>#REF!</v>
      </c>
      <c r="B366" s="8" t="e">
        <f>Spisok!#REF!</f>
        <v>#REF!</v>
      </c>
      <c r="C366" s="8" t="e">
        <f>Spisok!#REF!</f>
        <v>#REF!</v>
      </c>
      <c r="D366" s="8" t="e">
        <f>Spisok!#REF!</f>
        <v>#REF!</v>
      </c>
      <c r="E366" s="17"/>
    </row>
    <row r="367" spans="1:5" ht="15.6">
      <c r="A367" s="9" t="e">
        <f>Spisok!#REF!</f>
        <v>#REF!</v>
      </c>
      <c r="B367" s="8" t="e">
        <f>Spisok!#REF!</f>
        <v>#REF!</v>
      </c>
      <c r="C367" s="8" t="e">
        <f>Spisok!#REF!</f>
        <v>#REF!</v>
      </c>
      <c r="D367" s="8" t="e">
        <f>Spisok!#REF!</f>
        <v>#REF!</v>
      </c>
      <c r="E367" s="17"/>
    </row>
    <row r="368" spans="1:5" ht="15.6">
      <c r="A368" s="9" t="e">
        <f>Spisok!#REF!</f>
        <v>#REF!</v>
      </c>
      <c r="B368" s="8" t="e">
        <f>Spisok!#REF!</f>
        <v>#REF!</v>
      </c>
      <c r="C368" s="8" t="e">
        <f>Spisok!#REF!</f>
        <v>#REF!</v>
      </c>
      <c r="D368" s="8" t="e">
        <f>Spisok!#REF!</f>
        <v>#REF!</v>
      </c>
      <c r="E368" s="17"/>
    </row>
    <row r="369" spans="1:5" ht="15.6">
      <c r="A369" s="9" t="e">
        <f>Spisok!#REF!</f>
        <v>#REF!</v>
      </c>
      <c r="B369" s="8" t="e">
        <f>Spisok!#REF!</f>
        <v>#REF!</v>
      </c>
      <c r="C369" s="8" t="e">
        <f>Spisok!#REF!</f>
        <v>#REF!</v>
      </c>
      <c r="D369" s="8" t="e">
        <f>Spisok!#REF!</f>
        <v>#REF!</v>
      </c>
      <c r="E369" s="17"/>
    </row>
    <row r="370" spans="1:5" ht="15.6">
      <c r="A370" s="9" t="e">
        <f>Spisok!#REF!</f>
        <v>#REF!</v>
      </c>
      <c r="B370" s="8" t="e">
        <f>Spisok!#REF!</f>
        <v>#REF!</v>
      </c>
      <c r="C370" s="8" t="e">
        <f>Spisok!#REF!</f>
        <v>#REF!</v>
      </c>
      <c r="D370" s="8" t="e">
        <f>Spisok!#REF!</f>
        <v>#REF!</v>
      </c>
      <c r="E370" s="17"/>
    </row>
    <row r="371" spans="1:5" ht="15.6">
      <c r="A371" s="9" t="str">
        <f>Spisok!A89</f>
        <v>Birin Oleg</v>
      </c>
      <c r="B371" s="8">
        <f>Spisok!B89</f>
        <v>0</v>
      </c>
      <c r="C371" s="8">
        <f>Spisok!C89</f>
        <v>1</v>
      </c>
      <c r="D371" s="8" t="str">
        <f>Spisok!D89</f>
        <v>RUS</v>
      </c>
      <c r="E371" s="17"/>
    </row>
    <row r="372" spans="1:5" ht="15.6">
      <c r="A372" s="9" t="e">
        <f>Spisok!#REF!</f>
        <v>#REF!</v>
      </c>
      <c r="B372" s="8" t="e">
        <f>Spisok!#REF!</f>
        <v>#REF!</v>
      </c>
      <c r="C372" s="8" t="e">
        <f>Spisok!#REF!</f>
        <v>#REF!</v>
      </c>
      <c r="D372" s="8" t="e">
        <f>Spisok!#REF!</f>
        <v>#REF!</v>
      </c>
      <c r="E372" s="17"/>
    </row>
    <row r="373" spans="1:5" ht="15.6">
      <c r="A373" s="9" t="e">
        <f>Spisok!#REF!</f>
        <v>#REF!</v>
      </c>
      <c r="B373" s="8" t="e">
        <f>Spisok!#REF!</f>
        <v>#REF!</v>
      </c>
      <c r="C373" s="8" t="e">
        <f>Spisok!#REF!</f>
        <v>#REF!</v>
      </c>
      <c r="D373" s="8" t="e">
        <f>Spisok!#REF!</f>
        <v>#REF!</v>
      </c>
      <c r="E373" s="17"/>
    </row>
    <row r="374" spans="1:5" ht="15.6">
      <c r="A374" s="9" t="e">
        <f>Spisok!#REF!</f>
        <v>#REF!</v>
      </c>
      <c r="B374" s="8" t="e">
        <f>Spisok!#REF!</f>
        <v>#REF!</v>
      </c>
      <c r="C374" s="8" t="e">
        <f>Spisok!#REF!</f>
        <v>#REF!</v>
      </c>
      <c r="D374" s="8" t="e">
        <f>Spisok!#REF!</f>
        <v>#REF!</v>
      </c>
      <c r="E374" s="17"/>
    </row>
    <row r="375" spans="1:5" ht="15.6">
      <c r="A375" s="9" t="e">
        <f>Spisok!#REF!</f>
        <v>#REF!</v>
      </c>
      <c r="B375" s="8" t="e">
        <f>Spisok!#REF!</f>
        <v>#REF!</v>
      </c>
      <c r="C375" s="8" t="e">
        <f>Spisok!#REF!</f>
        <v>#REF!</v>
      </c>
      <c r="D375" s="8" t="e">
        <f>Spisok!#REF!</f>
        <v>#REF!</v>
      </c>
      <c r="E375" s="17"/>
    </row>
    <row r="376" spans="1:5" ht="15.6">
      <c r="A376" s="9" t="e">
        <f>Spisok!#REF!</f>
        <v>#REF!</v>
      </c>
      <c r="B376" s="8" t="e">
        <f>Spisok!#REF!</f>
        <v>#REF!</v>
      </c>
      <c r="C376" s="8" t="e">
        <f>Spisok!#REF!</f>
        <v>#REF!</v>
      </c>
      <c r="D376" s="8" t="e">
        <f>Spisok!#REF!</f>
        <v>#REF!</v>
      </c>
      <c r="E376" s="17"/>
    </row>
    <row r="377" spans="1:5" ht="15.6">
      <c r="A377" s="9" t="e">
        <f>Spisok!#REF!</f>
        <v>#REF!</v>
      </c>
      <c r="B377" s="8" t="e">
        <f>Spisok!#REF!</f>
        <v>#REF!</v>
      </c>
      <c r="C377" s="8" t="e">
        <f>Spisok!#REF!</f>
        <v>#REF!</v>
      </c>
      <c r="D377" s="8" t="e">
        <f>Spisok!#REF!</f>
        <v>#REF!</v>
      </c>
      <c r="E377" s="17"/>
    </row>
    <row r="378" spans="1:5" ht="15.6">
      <c r="A378" s="9" t="e">
        <f>Spisok!#REF!</f>
        <v>#REF!</v>
      </c>
      <c r="B378" s="8" t="e">
        <f>Spisok!#REF!</f>
        <v>#REF!</v>
      </c>
      <c r="C378" s="8" t="e">
        <f>Spisok!#REF!</f>
        <v>#REF!</v>
      </c>
      <c r="D378" s="8" t="e">
        <f>Spisok!#REF!</f>
        <v>#REF!</v>
      </c>
      <c r="E378" s="17"/>
    </row>
    <row r="379" spans="1:5" ht="15.6">
      <c r="A379" s="9" t="e">
        <f>Spisok!#REF!</f>
        <v>#REF!</v>
      </c>
      <c r="B379" s="8" t="e">
        <f>Spisok!#REF!</f>
        <v>#REF!</v>
      </c>
      <c r="C379" s="8" t="e">
        <f>Spisok!#REF!</f>
        <v>#REF!</v>
      </c>
      <c r="D379" s="8" t="e">
        <f>Spisok!#REF!</f>
        <v>#REF!</v>
      </c>
      <c r="E379" s="17"/>
    </row>
    <row r="380" spans="1:5" ht="15.6">
      <c r="A380" s="9" t="e">
        <f>Spisok!#REF!</f>
        <v>#REF!</v>
      </c>
      <c r="B380" s="8" t="e">
        <f>Spisok!#REF!</f>
        <v>#REF!</v>
      </c>
      <c r="C380" s="8" t="e">
        <f>Spisok!#REF!</f>
        <v>#REF!</v>
      </c>
      <c r="D380" s="8" t="e">
        <f>Spisok!#REF!</f>
        <v>#REF!</v>
      </c>
      <c r="E380" s="17"/>
    </row>
    <row r="381" spans="1:5" ht="15.6">
      <c r="A381" s="9" t="e">
        <f>Spisok!#REF!</f>
        <v>#REF!</v>
      </c>
      <c r="B381" s="8" t="e">
        <f>Spisok!#REF!</f>
        <v>#REF!</v>
      </c>
      <c r="C381" s="8" t="e">
        <f>Spisok!#REF!</f>
        <v>#REF!</v>
      </c>
      <c r="D381" s="8" t="e">
        <f>Spisok!#REF!</f>
        <v>#REF!</v>
      </c>
      <c r="E381" s="17"/>
    </row>
    <row r="382" spans="1:5" ht="15.6">
      <c r="A382" s="9" t="e">
        <f>Spisok!#REF!</f>
        <v>#REF!</v>
      </c>
      <c r="B382" s="8" t="e">
        <f>Spisok!#REF!</f>
        <v>#REF!</v>
      </c>
      <c r="C382" s="8" t="e">
        <f>Spisok!#REF!</f>
        <v>#REF!</v>
      </c>
      <c r="D382" s="8" t="e">
        <f>Spisok!#REF!</f>
        <v>#REF!</v>
      </c>
      <c r="E382" s="17"/>
    </row>
    <row r="383" spans="1:5" ht="15.6">
      <c r="A383" s="9" t="str">
        <f>Spisok!A90</f>
        <v>Birjukov Maksim</v>
      </c>
      <c r="B383" s="8">
        <f>Spisok!B90</f>
        <v>0</v>
      </c>
      <c r="C383" s="8">
        <f>Spisok!C90</f>
        <v>3</v>
      </c>
      <c r="D383" s="8" t="str">
        <f>Spisok!D90</f>
        <v>UKR</v>
      </c>
      <c r="E383" s="17"/>
    </row>
    <row r="384" spans="1:5" ht="15.6">
      <c r="A384" s="9" t="e">
        <f>Spisok!#REF!</f>
        <v>#REF!</v>
      </c>
      <c r="B384" s="8" t="e">
        <f>Spisok!#REF!</f>
        <v>#REF!</v>
      </c>
      <c r="C384" s="8" t="e">
        <f>Spisok!#REF!</f>
        <v>#REF!</v>
      </c>
      <c r="D384" s="8" t="e">
        <f>Spisok!#REF!</f>
        <v>#REF!</v>
      </c>
      <c r="E384" s="17"/>
    </row>
    <row r="385" spans="1:5" ht="15.6">
      <c r="A385" s="9" t="e">
        <f>Spisok!#REF!</f>
        <v>#REF!</v>
      </c>
      <c r="B385" s="8" t="e">
        <f>Spisok!#REF!</f>
        <v>#REF!</v>
      </c>
      <c r="C385" s="8" t="e">
        <f>Spisok!#REF!</f>
        <v>#REF!</v>
      </c>
      <c r="D385" s="8" t="e">
        <f>Spisok!#REF!</f>
        <v>#REF!</v>
      </c>
      <c r="E385" s="17"/>
    </row>
    <row r="386" spans="1:5" ht="15.6">
      <c r="A386" s="9" t="e">
        <f>Spisok!#REF!</f>
        <v>#REF!</v>
      </c>
      <c r="B386" s="8" t="e">
        <f>Spisok!#REF!</f>
        <v>#REF!</v>
      </c>
      <c r="C386" s="8" t="e">
        <f>Spisok!#REF!</f>
        <v>#REF!</v>
      </c>
      <c r="D386" s="8" t="e">
        <f>Spisok!#REF!</f>
        <v>#REF!</v>
      </c>
      <c r="E386" s="17"/>
    </row>
    <row r="387" spans="1:5" ht="15.6">
      <c r="A387" s="9" t="e">
        <f>Spisok!#REF!</f>
        <v>#REF!</v>
      </c>
      <c r="B387" s="8" t="e">
        <f>Spisok!#REF!</f>
        <v>#REF!</v>
      </c>
      <c r="C387" s="8" t="e">
        <f>Spisok!#REF!</f>
        <v>#REF!</v>
      </c>
      <c r="D387" s="8" t="e">
        <f>Spisok!#REF!</f>
        <v>#REF!</v>
      </c>
      <c r="E387" s="17"/>
    </row>
    <row r="388" spans="1:5" ht="15.6">
      <c r="A388" s="9" t="str">
        <f>Spisok!A91</f>
        <v>Birjukov Matvej</v>
      </c>
      <c r="B388" s="8">
        <f>Spisok!B91</f>
        <v>0</v>
      </c>
      <c r="C388" s="8">
        <f>Spisok!C91</f>
        <v>3</v>
      </c>
      <c r="D388" s="8" t="str">
        <f>Spisok!D91</f>
        <v>UKR</v>
      </c>
      <c r="E388" s="17"/>
    </row>
    <row r="389" spans="1:5" ht="15.6">
      <c r="A389" s="9" t="e">
        <f>Spisok!#REF!</f>
        <v>#REF!</v>
      </c>
      <c r="B389" s="8" t="e">
        <f>Spisok!#REF!</f>
        <v>#REF!</v>
      </c>
      <c r="C389" s="8" t="e">
        <f>Spisok!#REF!</f>
        <v>#REF!</v>
      </c>
      <c r="D389" s="8" t="e">
        <f>Spisok!#REF!</f>
        <v>#REF!</v>
      </c>
      <c r="E389" s="17"/>
    </row>
    <row r="390" spans="1:5" ht="15.6">
      <c r="A390" s="9" t="str">
        <f>Spisok!A92</f>
        <v>Birkel Stephan</v>
      </c>
      <c r="B390" s="8">
        <f>Spisok!B92</f>
        <v>0</v>
      </c>
      <c r="C390" s="8">
        <f>Spisok!C92</f>
        <v>4</v>
      </c>
      <c r="D390" s="8" t="str">
        <f>Spisok!D92</f>
        <v>GER</v>
      </c>
      <c r="E390" s="17"/>
    </row>
    <row r="391" spans="1:5" ht="15.6">
      <c r="A391" s="9" t="e">
        <f>Spisok!#REF!</f>
        <v>#REF!</v>
      </c>
      <c r="B391" s="8" t="e">
        <f>Spisok!#REF!</f>
        <v>#REF!</v>
      </c>
      <c r="C391" s="8" t="e">
        <f>Spisok!#REF!</f>
        <v>#REF!</v>
      </c>
      <c r="D391" s="8" t="e">
        <f>Spisok!#REF!</f>
        <v>#REF!</v>
      </c>
      <c r="E391" s="17"/>
    </row>
  </sheetData>
  <autoFilter ref="A2:E2"/>
  <conditionalFormatting sqref="A3:A391">
    <cfRule type="duplicateValues" dxfId="145" priority="3"/>
  </conditionalFormatting>
  <conditionalFormatting sqref="A2">
    <cfRule type="duplicateValues" dxfId="144" priority="1766"/>
  </conditionalFormatting>
  <conditionalFormatting sqref="A2:A391">
    <cfRule type="duplicateValues" dxfId="143" priority="1767"/>
  </conditionalFormatting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73"/>
  <sheetViews>
    <sheetView workbookViewId="0">
      <pane ySplit="2" topLeftCell="A1055" activePane="bottomLeft" state="frozen"/>
      <selection pane="bottomLeft" activeCell="D3" sqref="D3:D1073"/>
    </sheetView>
  </sheetViews>
  <sheetFormatPr defaultRowHeight="14.4"/>
  <cols>
    <col min="1" max="1" width="30.109375" style="21" bestFit="1" customWidth="1"/>
    <col min="2" max="2" width="10.88671875" style="7" customWidth="1"/>
    <col min="3" max="3" width="10.88671875" style="50" customWidth="1"/>
    <col min="4" max="4" width="10.88671875" style="7" customWidth="1"/>
    <col min="5" max="14" width="10.88671875" style="57" customWidth="1"/>
  </cols>
  <sheetData>
    <row r="1" spans="1:14" ht="8.25" customHeight="1">
      <c r="A1" s="70"/>
    </row>
    <row r="2" spans="1:14" s="45" customFormat="1" ht="36.75" customHeight="1">
      <c r="A2" s="19" t="s">
        <v>138</v>
      </c>
      <c r="B2" s="49">
        <v>46023</v>
      </c>
      <c r="C2" s="49">
        <v>46109</v>
      </c>
      <c r="D2" s="49">
        <v>46137</v>
      </c>
      <c r="E2" s="49">
        <v>46172</v>
      </c>
      <c r="F2" s="49">
        <v>46186</v>
      </c>
      <c r="G2" s="49">
        <v>46207</v>
      </c>
      <c r="H2" s="49">
        <v>46256</v>
      </c>
      <c r="I2" s="49">
        <v>46291</v>
      </c>
      <c r="J2" s="49">
        <v>46319</v>
      </c>
      <c r="K2" s="49">
        <v>46333</v>
      </c>
      <c r="L2" s="49">
        <v>46382</v>
      </c>
      <c r="M2" s="49"/>
      <c r="N2" s="49"/>
    </row>
    <row r="3" spans="1:14" ht="15.6">
      <c r="A3" s="58" t="s">
        <v>813</v>
      </c>
      <c r="B3" s="59">
        <v>1119.1243700889327</v>
      </c>
      <c r="C3" s="59">
        <v>1119.1243700889327</v>
      </c>
      <c r="D3" s="59">
        <v>1119.1243700889327</v>
      </c>
      <c r="E3" s="59"/>
      <c r="F3" s="59"/>
      <c r="G3" s="59"/>
      <c r="H3" s="59"/>
      <c r="I3" s="59"/>
      <c r="J3" s="59"/>
      <c r="K3" s="59"/>
      <c r="L3" s="59"/>
      <c r="M3" s="59"/>
      <c r="N3" s="59"/>
    </row>
    <row r="4" spans="1:14" s="57" customFormat="1" ht="15.6">
      <c r="A4" s="58" t="s">
        <v>97</v>
      </c>
      <c r="B4" s="59">
        <v>1719.3993378946661</v>
      </c>
      <c r="C4" s="59">
        <v>1719.3993378946661</v>
      </c>
      <c r="D4" s="59">
        <v>1719.3993378946661</v>
      </c>
      <c r="E4" s="59"/>
      <c r="F4" s="59"/>
      <c r="G4" s="59"/>
      <c r="H4" s="59"/>
      <c r="I4" s="59"/>
      <c r="J4" s="59"/>
      <c r="K4" s="59"/>
      <c r="L4" s="59"/>
      <c r="M4" s="59"/>
      <c r="N4" s="59"/>
    </row>
    <row r="5" spans="1:14" s="57" customFormat="1" ht="15.6">
      <c r="A5" s="58" t="s">
        <v>932</v>
      </c>
      <c r="B5" s="59">
        <v>1508</v>
      </c>
      <c r="C5" s="59">
        <v>1508</v>
      </c>
      <c r="D5" s="59">
        <v>1508</v>
      </c>
      <c r="E5" s="59"/>
      <c r="F5" s="59"/>
      <c r="G5" s="59"/>
      <c r="H5" s="59"/>
      <c r="I5" s="59"/>
      <c r="J5" s="59"/>
      <c r="K5" s="59"/>
      <c r="L5" s="59"/>
      <c r="M5" s="59"/>
      <c r="N5" s="59"/>
    </row>
    <row r="6" spans="1:14" s="57" customFormat="1" ht="15.6">
      <c r="A6" s="58" t="s">
        <v>960</v>
      </c>
      <c r="B6" s="59">
        <v>1399.1396108989327</v>
      </c>
      <c r="C6" s="59">
        <v>1399.1396108989327</v>
      </c>
      <c r="D6" s="59">
        <v>1399.1396108989327</v>
      </c>
      <c r="E6" s="59"/>
      <c r="F6" s="59"/>
      <c r="G6" s="59"/>
      <c r="H6" s="59"/>
      <c r="I6" s="59"/>
      <c r="J6" s="59"/>
      <c r="K6" s="59"/>
      <c r="L6" s="59"/>
      <c r="M6" s="59"/>
      <c r="N6" s="59"/>
    </row>
    <row r="7" spans="1:14" s="57" customFormat="1" ht="15.6">
      <c r="A7" s="58" t="s">
        <v>475</v>
      </c>
      <c r="B7" s="59">
        <v>1534.5613763192312</v>
      </c>
      <c r="C7" s="59">
        <v>1534.5613763192312</v>
      </c>
      <c r="D7" s="59">
        <v>1534.5613763192312</v>
      </c>
      <c r="E7" s="59"/>
      <c r="F7" s="59"/>
      <c r="G7" s="59"/>
      <c r="H7" s="59"/>
      <c r="I7" s="59"/>
      <c r="J7" s="59"/>
      <c r="K7" s="59"/>
      <c r="L7" s="59"/>
      <c r="M7" s="59"/>
      <c r="N7" s="59"/>
    </row>
    <row r="8" spans="1:14" s="57" customFormat="1" ht="15.6">
      <c r="A8" s="58" t="s">
        <v>791</v>
      </c>
      <c r="B8" s="59">
        <v>1281.5420348808784</v>
      </c>
      <c r="C8" s="59">
        <v>1281.5420348808784</v>
      </c>
      <c r="D8" s="59">
        <v>1281.5420348808784</v>
      </c>
      <c r="E8" s="59"/>
      <c r="F8" s="59"/>
      <c r="G8" s="59"/>
      <c r="H8" s="59"/>
      <c r="I8" s="59"/>
      <c r="J8" s="59"/>
      <c r="K8" s="59"/>
      <c r="L8" s="59"/>
      <c r="M8" s="59"/>
      <c r="N8" s="59"/>
    </row>
    <row r="9" spans="1:14" s="57" customFormat="1" ht="15.6">
      <c r="A9" s="58" t="s">
        <v>973</v>
      </c>
      <c r="B9" s="59">
        <v>1224</v>
      </c>
      <c r="C9" s="59">
        <v>1224</v>
      </c>
      <c r="D9" s="59">
        <v>1224</v>
      </c>
      <c r="E9" s="59"/>
      <c r="F9" s="59"/>
      <c r="G9" s="59"/>
      <c r="H9" s="59"/>
      <c r="I9" s="59"/>
      <c r="J9" s="59"/>
      <c r="K9" s="59"/>
      <c r="L9" s="59"/>
      <c r="M9" s="59"/>
      <c r="N9" s="59"/>
    </row>
    <row r="10" spans="1:14" s="57" customFormat="1" ht="15.6">
      <c r="A10" s="58" t="s">
        <v>1198</v>
      </c>
      <c r="B10" s="59">
        <v>1389</v>
      </c>
      <c r="C10" s="59">
        <v>1389</v>
      </c>
      <c r="D10" s="59">
        <v>1389</v>
      </c>
      <c r="E10" s="59"/>
      <c r="F10" s="59"/>
      <c r="G10" s="59"/>
      <c r="H10" s="59"/>
      <c r="I10" s="59"/>
      <c r="J10" s="59"/>
      <c r="K10" s="59"/>
      <c r="L10" s="59"/>
      <c r="M10" s="59"/>
      <c r="N10" s="59"/>
    </row>
    <row r="11" spans="1:14" s="57" customFormat="1" ht="15.6">
      <c r="A11" s="58" t="s">
        <v>653</v>
      </c>
      <c r="B11" s="59">
        <v>1246.000030765998</v>
      </c>
      <c r="C11" s="59">
        <v>1246.000030765998</v>
      </c>
      <c r="D11" s="59">
        <v>1246.000030765998</v>
      </c>
      <c r="E11" s="59"/>
      <c r="F11" s="59"/>
      <c r="G11" s="59"/>
      <c r="H11" s="59"/>
      <c r="I11" s="59"/>
      <c r="J11" s="59"/>
      <c r="K11" s="59"/>
      <c r="L11" s="59"/>
      <c r="M11" s="59"/>
      <c r="N11" s="59"/>
    </row>
    <row r="12" spans="1:14" s="57" customFormat="1" ht="15.6">
      <c r="A12" s="58" t="s">
        <v>532</v>
      </c>
      <c r="B12" s="59">
        <v>968</v>
      </c>
      <c r="C12" s="59">
        <v>968</v>
      </c>
      <c r="D12" s="59">
        <v>968</v>
      </c>
      <c r="E12" s="59"/>
      <c r="F12" s="59"/>
      <c r="G12" s="59"/>
      <c r="H12" s="59"/>
      <c r="I12" s="59"/>
      <c r="J12" s="59"/>
      <c r="K12" s="59"/>
      <c r="L12" s="59"/>
      <c r="M12" s="59"/>
      <c r="N12" s="59"/>
    </row>
    <row r="13" spans="1:14" s="57" customFormat="1" ht="15.6">
      <c r="A13" s="58" t="s">
        <v>354</v>
      </c>
      <c r="B13" s="59">
        <v>1618.4569746600225</v>
      </c>
      <c r="C13" s="59">
        <v>1618.4569746600225</v>
      </c>
      <c r="D13" s="59">
        <v>1618.4569746600225</v>
      </c>
      <c r="E13" s="59"/>
      <c r="F13" s="59"/>
      <c r="G13" s="59"/>
      <c r="H13" s="59"/>
      <c r="I13" s="59"/>
      <c r="J13" s="59"/>
      <c r="K13" s="59"/>
      <c r="L13" s="59"/>
      <c r="M13" s="59"/>
      <c r="N13" s="59"/>
    </row>
    <row r="14" spans="1:14" s="57" customFormat="1" ht="15.6">
      <c r="A14" s="58" t="s">
        <v>509</v>
      </c>
      <c r="B14" s="59">
        <v>1405.7835351859474</v>
      </c>
      <c r="C14" s="59">
        <v>1405.7835351859474</v>
      </c>
      <c r="D14" s="59">
        <v>1405.7835351859474</v>
      </c>
      <c r="E14" s="59"/>
      <c r="F14" s="59"/>
      <c r="G14" s="59"/>
      <c r="H14" s="59"/>
      <c r="I14" s="59"/>
      <c r="J14" s="59"/>
      <c r="K14" s="59"/>
      <c r="L14" s="59"/>
      <c r="M14" s="59"/>
      <c r="N14" s="59"/>
    </row>
    <row r="15" spans="1:14" s="57" customFormat="1" ht="15.6">
      <c r="A15" s="58" t="s">
        <v>679</v>
      </c>
      <c r="B15" s="59">
        <v>1421.3439923013573</v>
      </c>
      <c r="C15" s="59">
        <v>1421.3439923013573</v>
      </c>
      <c r="D15" s="59">
        <v>1421.3439923013573</v>
      </c>
      <c r="E15" s="59"/>
      <c r="F15" s="59"/>
      <c r="G15" s="59"/>
      <c r="H15" s="59"/>
      <c r="I15" s="59"/>
      <c r="J15" s="59"/>
      <c r="K15" s="59"/>
      <c r="L15" s="59"/>
      <c r="M15" s="59"/>
      <c r="N15" s="59"/>
    </row>
    <row r="16" spans="1:14" s="57" customFormat="1" ht="15.6">
      <c r="A16" s="58" t="s">
        <v>992</v>
      </c>
      <c r="B16" s="59">
        <v>1411</v>
      </c>
      <c r="C16" s="59">
        <v>1411</v>
      </c>
      <c r="D16" s="59">
        <v>1404.7690071103257</v>
      </c>
      <c r="E16" s="59"/>
      <c r="F16" s="59"/>
      <c r="G16" s="59"/>
      <c r="H16" s="59"/>
      <c r="I16" s="59"/>
      <c r="J16" s="59"/>
      <c r="K16" s="59"/>
      <c r="L16" s="59"/>
      <c r="M16" s="59"/>
      <c r="N16" s="59"/>
    </row>
    <row r="17" spans="1:14" s="57" customFormat="1" ht="15.6">
      <c r="A17" s="58" t="s">
        <v>132</v>
      </c>
      <c r="B17" s="59">
        <v>1765</v>
      </c>
      <c r="C17" s="59">
        <v>1765</v>
      </c>
      <c r="D17" s="59">
        <v>1728.6755897307098</v>
      </c>
      <c r="E17" s="59"/>
      <c r="F17" s="59"/>
      <c r="G17" s="59"/>
      <c r="H17" s="59"/>
      <c r="I17" s="59"/>
      <c r="J17" s="59"/>
      <c r="K17" s="59"/>
      <c r="L17" s="59"/>
      <c r="M17" s="59"/>
      <c r="N17" s="59"/>
    </row>
    <row r="18" spans="1:14" s="57" customFormat="1" ht="15.6">
      <c r="A18" s="58" t="s">
        <v>350</v>
      </c>
      <c r="B18" s="59">
        <v>1400</v>
      </c>
      <c r="C18" s="59">
        <v>1400</v>
      </c>
      <c r="D18" s="59">
        <v>1400</v>
      </c>
      <c r="E18" s="59"/>
      <c r="F18" s="59"/>
      <c r="G18" s="59"/>
      <c r="H18" s="59"/>
      <c r="I18" s="59"/>
      <c r="J18" s="59"/>
      <c r="K18" s="59"/>
      <c r="L18" s="59"/>
      <c r="M18" s="59"/>
      <c r="N18" s="59"/>
    </row>
    <row r="19" spans="1:14" s="57" customFormat="1" ht="15.6">
      <c r="A19" s="58" t="s">
        <v>301</v>
      </c>
      <c r="B19" s="59">
        <v>1837.3797354593796</v>
      </c>
      <c r="C19" s="59">
        <v>1837.3797354593796</v>
      </c>
      <c r="D19" s="59">
        <v>1837.3797354593796</v>
      </c>
      <c r="E19" s="59"/>
      <c r="F19" s="59"/>
      <c r="G19" s="59"/>
      <c r="H19" s="59"/>
      <c r="I19" s="59"/>
      <c r="J19" s="59"/>
      <c r="K19" s="59"/>
      <c r="L19" s="59"/>
      <c r="M19" s="59"/>
      <c r="N19" s="59"/>
    </row>
    <row r="20" spans="1:14" s="57" customFormat="1" ht="15.6">
      <c r="A20" s="58" t="s">
        <v>605</v>
      </c>
      <c r="B20" s="59">
        <v>1410.8142999566346</v>
      </c>
      <c r="C20" s="59">
        <v>1410.8142999566346</v>
      </c>
      <c r="D20" s="59">
        <v>1410.8142999566346</v>
      </c>
      <c r="E20" s="59"/>
      <c r="F20" s="59"/>
      <c r="G20" s="59"/>
      <c r="H20" s="59"/>
      <c r="I20" s="59"/>
      <c r="J20" s="59"/>
      <c r="K20" s="59"/>
      <c r="L20" s="59"/>
      <c r="M20" s="59"/>
      <c r="N20" s="59"/>
    </row>
    <row r="21" spans="1:14" s="57" customFormat="1" ht="15.6">
      <c r="A21" s="58" t="s">
        <v>864</v>
      </c>
      <c r="B21" s="59">
        <v>1281.9933227421211</v>
      </c>
      <c r="C21" s="59">
        <v>1281.9933227421211</v>
      </c>
      <c r="D21" s="59">
        <v>1281.9933227421211</v>
      </c>
      <c r="E21" s="59"/>
      <c r="F21" s="59"/>
      <c r="G21" s="59"/>
      <c r="H21" s="59"/>
      <c r="I21" s="59"/>
      <c r="J21" s="59"/>
      <c r="K21" s="59"/>
      <c r="L21" s="59"/>
      <c r="M21" s="59"/>
      <c r="N21" s="59"/>
    </row>
    <row r="22" spans="1:14" s="57" customFormat="1" ht="15.6">
      <c r="A22" s="58" t="s">
        <v>571</v>
      </c>
      <c r="B22" s="59">
        <v>1497.37983018202</v>
      </c>
      <c r="C22" s="59">
        <v>1497.37983018202</v>
      </c>
      <c r="D22" s="59">
        <v>1497.37983018202</v>
      </c>
      <c r="E22" s="59"/>
      <c r="F22" s="59"/>
      <c r="G22" s="59"/>
      <c r="H22" s="59"/>
      <c r="I22" s="59"/>
      <c r="J22" s="59"/>
      <c r="K22" s="59"/>
      <c r="L22" s="59"/>
      <c r="M22" s="59"/>
      <c r="N22" s="59"/>
    </row>
    <row r="23" spans="1:14" s="57" customFormat="1" ht="15.6">
      <c r="A23" s="58" t="s">
        <v>424</v>
      </c>
      <c r="B23" s="59">
        <v>1469.697966960789</v>
      </c>
      <c r="C23" s="59">
        <v>1469.697966960789</v>
      </c>
      <c r="D23" s="59">
        <v>1469.697966960789</v>
      </c>
      <c r="E23" s="59"/>
      <c r="F23" s="59"/>
      <c r="G23" s="59"/>
      <c r="H23" s="59"/>
      <c r="I23" s="59"/>
      <c r="J23" s="59"/>
      <c r="K23" s="59"/>
      <c r="L23" s="59"/>
      <c r="M23" s="59"/>
      <c r="N23" s="59"/>
    </row>
    <row r="24" spans="1:14" s="57" customFormat="1" ht="15.6">
      <c r="A24" s="58" t="s">
        <v>792</v>
      </c>
      <c r="B24" s="59">
        <v>1279.8603870232353</v>
      </c>
      <c r="C24" s="59">
        <v>1279.8603870232353</v>
      </c>
      <c r="D24" s="59">
        <v>1279.8603870232353</v>
      </c>
      <c r="E24" s="59"/>
      <c r="F24" s="59"/>
      <c r="G24" s="59"/>
      <c r="H24" s="59"/>
      <c r="I24" s="59"/>
      <c r="J24" s="59"/>
      <c r="K24" s="59"/>
      <c r="L24" s="59"/>
      <c r="M24" s="59"/>
      <c r="N24" s="59"/>
    </row>
    <row r="25" spans="1:14" s="57" customFormat="1" ht="15.6">
      <c r="A25" s="58" t="s">
        <v>93</v>
      </c>
      <c r="B25" s="59">
        <v>1627</v>
      </c>
      <c r="C25" s="59">
        <v>1627</v>
      </c>
      <c r="D25" s="59">
        <v>1627</v>
      </c>
      <c r="E25" s="59"/>
      <c r="F25" s="59"/>
      <c r="G25" s="59"/>
      <c r="H25" s="59"/>
      <c r="I25" s="59"/>
      <c r="J25" s="59"/>
      <c r="K25" s="59"/>
      <c r="L25" s="59"/>
      <c r="M25" s="59"/>
      <c r="N25" s="59"/>
    </row>
    <row r="26" spans="1:14" s="57" customFormat="1" ht="15.6">
      <c r="A26" s="58" t="s">
        <v>156</v>
      </c>
      <c r="B26" s="59">
        <v>1738.0081300810164</v>
      </c>
      <c r="C26" s="59">
        <v>1738.0081300810164</v>
      </c>
      <c r="D26" s="59">
        <v>1738.0081300810164</v>
      </c>
      <c r="E26" s="59"/>
      <c r="F26" s="59"/>
      <c r="G26" s="59"/>
      <c r="H26" s="59"/>
      <c r="I26" s="59"/>
      <c r="J26" s="59"/>
      <c r="K26" s="59"/>
      <c r="L26" s="59"/>
      <c r="M26" s="59"/>
      <c r="N26" s="59"/>
    </row>
    <row r="27" spans="1:14" s="57" customFormat="1" ht="15.6">
      <c r="A27" s="58" t="s">
        <v>418</v>
      </c>
      <c r="B27" s="59">
        <v>1800</v>
      </c>
      <c r="C27" s="59">
        <v>1800</v>
      </c>
      <c r="D27" s="59">
        <v>1800</v>
      </c>
      <c r="E27" s="59"/>
      <c r="F27" s="59"/>
      <c r="G27" s="59"/>
      <c r="H27" s="59"/>
      <c r="I27" s="59"/>
      <c r="J27" s="59"/>
      <c r="K27" s="59"/>
      <c r="L27" s="59"/>
      <c r="M27" s="59"/>
      <c r="N27" s="59"/>
    </row>
    <row r="28" spans="1:14" s="57" customFormat="1" ht="15.6">
      <c r="A28" s="58" t="s">
        <v>1159</v>
      </c>
      <c r="B28" s="59">
        <v>1435.2993648590184</v>
      </c>
      <c r="C28" s="59">
        <v>1435.2993648590184</v>
      </c>
      <c r="D28" s="59">
        <v>1435.2993648590184</v>
      </c>
      <c r="E28" s="59"/>
      <c r="F28" s="59"/>
      <c r="G28" s="59"/>
      <c r="H28" s="59"/>
      <c r="I28" s="59"/>
      <c r="J28" s="59"/>
      <c r="K28" s="59"/>
      <c r="L28" s="59"/>
      <c r="M28" s="59"/>
      <c r="N28" s="59"/>
    </row>
    <row r="29" spans="1:14" s="57" customFormat="1" ht="15.6">
      <c r="A29" s="58" t="s">
        <v>415</v>
      </c>
      <c r="B29" s="59">
        <v>1200</v>
      </c>
      <c r="C29" s="59">
        <v>1200</v>
      </c>
      <c r="D29" s="59">
        <v>1200</v>
      </c>
      <c r="E29" s="59"/>
      <c r="F29" s="59"/>
      <c r="G29" s="59"/>
      <c r="H29" s="59"/>
      <c r="I29" s="59"/>
      <c r="J29" s="59"/>
      <c r="K29" s="59"/>
      <c r="L29" s="59"/>
      <c r="M29" s="59"/>
      <c r="N29" s="59"/>
    </row>
    <row r="30" spans="1:14" s="57" customFormat="1" ht="15.6">
      <c r="A30" s="58" t="s">
        <v>933</v>
      </c>
      <c r="B30" s="59">
        <v>1387.4963707437564</v>
      </c>
      <c r="C30" s="59">
        <v>1387.4963707437564</v>
      </c>
      <c r="D30" s="59">
        <v>1387.4963707437564</v>
      </c>
      <c r="E30" s="59"/>
      <c r="F30" s="59"/>
      <c r="G30" s="59"/>
      <c r="H30" s="59"/>
      <c r="I30" s="59"/>
      <c r="J30" s="59"/>
      <c r="K30" s="59"/>
      <c r="L30" s="59"/>
      <c r="M30" s="59"/>
      <c r="N30" s="59"/>
    </row>
    <row r="31" spans="1:14" s="57" customFormat="1" ht="15.6">
      <c r="A31" s="58" t="s">
        <v>581</v>
      </c>
      <c r="B31" s="59">
        <v>1494</v>
      </c>
      <c r="C31" s="59">
        <v>1494</v>
      </c>
      <c r="D31" s="59">
        <v>1494</v>
      </c>
      <c r="E31" s="59"/>
      <c r="F31" s="59"/>
      <c r="G31" s="59"/>
      <c r="H31" s="59"/>
      <c r="I31" s="59"/>
      <c r="J31" s="59"/>
      <c r="K31" s="59"/>
      <c r="L31" s="59"/>
      <c r="M31" s="59"/>
      <c r="N31" s="59"/>
    </row>
    <row r="32" spans="1:14" s="57" customFormat="1" ht="15.6">
      <c r="A32" s="58" t="s">
        <v>1026</v>
      </c>
      <c r="B32" s="59">
        <v>1346.6400174338396</v>
      </c>
      <c r="C32" s="59">
        <v>1346.6400174338396</v>
      </c>
      <c r="D32" s="59">
        <v>1346.6400174338396</v>
      </c>
      <c r="E32" s="59"/>
      <c r="F32" s="59"/>
      <c r="G32" s="59"/>
      <c r="H32" s="59"/>
      <c r="I32" s="59"/>
      <c r="J32" s="59"/>
      <c r="K32" s="59"/>
      <c r="L32" s="59"/>
      <c r="M32" s="59"/>
      <c r="N32" s="59"/>
    </row>
    <row r="33" spans="1:14" s="57" customFormat="1" ht="15.6">
      <c r="A33" s="58" t="s">
        <v>69</v>
      </c>
      <c r="B33" s="59">
        <v>1800</v>
      </c>
      <c r="C33" s="59">
        <v>1800</v>
      </c>
      <c r="D33" s="59">
        <v>1800</v>
      </c>
      <c r="E33" s="59"/>
      <c r="F33" s="59"/>
      <c r="G33" s="59"/>
      <c r="H33" s="59"/>
      <c r="I33" s="59"/>
      <c r="J33" s="59"/>
      <c r="K33" s="59"/>
      <c r="L33" s="59"/>
      <c r="M33" s="59"/>
      <c r="N33" s="59"/>
    </row>
    <row r="34" spans="1:14" s="57" customFormat="1" ht="15.6">
      <c r="A34" s="58" t="s">
        <v>433</v>
      </c>
      <c r="B34" s="59">
        <v>1606.7821982629243</v>
      </c>
      <c r="C34" s="59">
        <v>1606.7821982629243</v>
      </c>
      <c r="D34" s="59">
        <v>1606.7821982629243</v>
      </c>
      <c r="E34" s="59"/>
      <c r="F34" s="59"/>
      <c r="G34" s="59"/>
      <c r="H34" s="59"/>
      <c r="I34" s="59"/>
      <c r="J34" s="59"/>
      <c r="K34" s="59"/>
      <c r="L34" s="59"/>
      <c r="M34" s="59"/>
      <c r="N34" s="59"/>
    </row>
    <row r="35" spans="1:14" s="57" customFormat="1" ht="15.6">
      <c r="A35" s="58" t="s">
        <v>713</v>
      </c>
      <c r="B35" s="59">
        <v>1586.1469722125232</v>
      </c>
      <c r="C35" s="59">
        <v>1586.1469722125232</v>
      </c>
      <c r="D35" s="59">
        <v>1586.1469722125232</v>
      </c>
      <c r="E35" s="59"/>
      <c r="F35" s="59"/>
      <c r="G35" s="59"/>
      <c r="H35" s="59"/>
      <c r="I35" s="59"/>
      <c r="J35" s="59"/>
      <c r="K35" s="59"/>
      <c r="L35" s="59"/>
      <c r="M35" s="59"/>
      <c r="N35" s="59"/>
    </row>
    <row r="36" spans="1:14" s="57" customFormat="1" ht="15.6">
      <c r="A36" s="58" t="s">
        <v>681</v>
      </c>
      <c r="B36" s="59">
        <v>1180.8805071991731</v>
      </c>
      <c r="C36" s="59">
        <v>1180.8805071991731</v>
      </c>
      <c r="D36" s="59">
        <v>1180.8805071991731</v>
      </c>
      <c r="E36" s="59"/>
      <c r="F36" s="59"/>
      <c r="G36" s="59"/>
      <c r="H36" s="59"/>
      <c r="I36" s="59"/>
      <c r="J36" s="59"/>
      <c r="K36" s="59"/>
      <c r="L36" s="59"/>
      <c r="M36" s="59"/>
      <c r="N36" s="59"/>
    </row>
    <row r="37" spans="1:14" s="57" customFormat="1" ht="15.6">
      <c r="A37" s="58" t="s">
        <v>934</v>
      </c>
      <c r="B37" s="59">
        <v>1452.4801897025841</v>
      </c>
      <c r="C37" s="59">
        <v>1452.4801897025841</v>
      </c>
      <c r="D37" s="59">
        <v>1452.4801897025841</v>
      </c>
      <c r="E37" s="59"/>
      <c r="F37" s="59"/>
      <c r="G37" s="59"/>
      <c r="H37" s="59"/>
      <c r="I37" s="59"/>
      <c r="J37" s="59"/>
      <c r="K37" s="59"/>
      <c r="L37" s="59"/>
      <c r="M37" s="59"/>
      <c r="N37" s="59"/>
    </row>
    <row r="38" spans="1:14" s="57" customFormat="1" ht="15.6">
      <c r="A38" s="58" t="s">
        <v>935</v>
      </c>
      <c r="B38" s="59">
        <v>1449</v>
      </c>
      <c r="C38" s="59">
        <v>1449</v>
      </c>
      <c r="D38" s="59">
        <v>1382.0202370639577</v>
      </c>
      <c r="E38" s="59"/>
      <c r="F38" s="59"/>
      <c r="G38" s="59"/>
      <c r="H38" s="59"/>
      <c r="I38" s="59"/>
      <c r="J38" s="59"/>
      <c r="K38" s="59"/>
      <c r="L38" s="59"/>
      <c r="M38" s="59"/>
      <c r="N38" s="59"/>
    </row>
    <row r="39" spans="1:14" s="57" customFormat="1" ht="15.6">
      <c r="A39" s="58" t="s">
        <v>799</v>
      </c>
      <c r="B39" s="59">
        <v>1241</v>
      </c>
      <c r="C39" s="59">
        <v>1241</v>
      </c>
      <c r="D39" s="59">
        <v>1241</v>
      </c>
      <c r="E39" s="59"/>
      <c r="F39" s="59"/>
      <c r="G39" s="59"/>
      <c r="H39" s="59"/>
      <c r="I39" s="59"/>
      <c r="J39" s="59"/>
      <c r="K39" s="59"/>
      <c r="L39" s="59"/>
      <c r="M39" s="59"/>
      <c r="N39" s="59"/>
    </row>
    <row r="40" spans="1:14" s="57" customFormat="1" ht="15.6">
      <c r="A40" s="58" t="s">
        <v>708</v>
      </c>
      <c r="B40" s="59">
        <v>1678.063045325546</v>
      </c>
      <c r="C40" s="59">
        <v>1678.063045325546</v>
      </c>
      <c r="D40" s="59">
        <v>1617.3055622280854</v>
      </c>
      <c r="E40" s="59"/>
      <c r="F40" s="59"/>
      <c r="G40" s="59"/>
      <c r="H40" s="59"/>
      <c r="I40" s="59"/>
      <c r="J40" s="59"/>
      <c r="K40" s="59"/>
      <c r="L40" s="59"/>
      <c r="M40" s="59"/>
      <c r="N40" s="59"/>
    </row>
    <row r="41" spans="1:14" s="57" customFormat="1" ht="15.6">
      <c r="A41" s="58" t="s">
        <v>344</v>
      </c>
      <c r="B41" s="59">
        <v>1600</v>
      </c>
      <c r="C41" s="59">
        <v>1600</v>
      </c>
      <c r="D41" s="59">
        <v>1600</v>
      </c>
      <c r="E41" s="59"/>
      <c r="F41" s="59"/>
      <c r="G41" s="59"/>
      <c r="H41" s="59"/>
      <c r="I41" s="59"/>
      <c r="J41" s="59"/>
      <c r="K41" s="59"/>
      <c r="L41" s="59"/>
      <c r="M41" s="59"/>
      <c r="N41" s="59"/>
    </row>
    <row r="42" spans="1:14" s="57" customFormat="1" ht="15.6">
      <c r="A42" s="58" t="s">
        <v>458</v>
      </c>
      <c r="B42" s="59">
        <v>1422.7362379185902</v>
      </c>
      <c r="C42" s="59">
        <v>1422.7362379185902</v>
      </c>
      <c r="D42" s="59">
        <v>1422.7362379185902</v>
      </c>
      <c r="E42" s="59"/>
      <c r="F42" s="59"/>
      <c r="G42" s="59"/>
      <c r="H42" s="59"/>
      <c r="I42" s="59"/>
      <c r="J42" s="59"/>
      <c r="K42" s="59"/>
      <c r="L42" s="59"/>
      <c r="M42" s="59"/>
      <c r="N42" s="59"/>
    </row>
    <row r="43" spans="1:14" s="57" customFormat="1" ht="15.6">
      <c r="A43" s="58" t="s">
        <v>936</v>
      </c>
      <c r="B43" s="59">
        <v>1670.8622709293081</v>
      </c>
      <c r="C43" s="59">
        <v>1670.8622709293081</v>
      </c>
      <c r="D43" s="59">
        <v>1648.0679615062431</v>
      </c>
      <c r="E43" s="59"/>
      <c r="F43" s="59"/>
      <c r="G43" s="59"/>
      <c r="H43" s="59"/>
      <c r="I43" s="59"/>
      <c r="J43" s="59"/>
      <c r="K43" s="59"/>
      <c r="L43" s="59"/>
      <c r="M43" s="59"/>
      <c r="N43" s="59"/>
    </row>
    <row r="44" spans="1:14" s="57" customFormat="1" ht="15.6">
      <c r="A44" s="58" t="s">
        <v>888</v>
      </c>
      <c r="B44" s="59">
        <v>1900</v>
      </c>
      <c r="C44" s="59">
        <v>1900</v>
      </c>
      <c r="D44" s="59">
        <v>1900</v>
      </c>
      <c r="E44" s="59"/>
      <c r="F44" s="59"/>
      <c r="G44" s="59"/>
      <c r="H44" s="59"/>
      <c r="I44" s="59"/>
      <c r="J44" s="59"/>
      <c r="K44" s="59"/>
      <c r="L44" s="59"/>
      <c r="M44" s="59"/>
      <c r="N44" s="59"/>
    </row>
    <row r="45" spans="1:14" s="57" customFormat="1" ht="15.6">
      <c r="A45" s="58" t="s">
        <v>82</v>
      </c>
      <c r="B45" s="59">
        <v>1600</v>
      </c>
      <c r="C45" s="59">
        <v>1600</v>
      </c>
      <c r="D45" s="59">
        <v>1600</v>
      </c>
      <c r="E45" s="59"/>
      <c r="F45" s="59"/>
      <c r="G45" s="59"/>
      <c r="H45" s="59"/>
      <c r="I45" s="59"/>
      <c r="J45" s="59"/>
      <c r="K45" s="59"/>
      <c r="L45" s="59"/>
      <c r="M45" s="59"/>
      <c r="N45" s="59"/>
    </row>
    <row r="46" spans="1:14" s="57" customFormat="1" ht="15.6">
      <c r="A46" s="58" t="s">
        <v>654</v>
      </c>
      <c r="B46" s="59">
        <v>1487.0790987485525</v>
      </c>
      <c r="C46" s="59">
        <v>1487.0790987485525</v>
      </c>
      <c r="D46" s="59">
        <v>1487.0790987485525</v>
      </c>
      <c r="E46" s="59"/>
      <c r="F46" s="59"/>
      <c r="G46" s="59"/>
      <c r="H46" s="59"/>
      <c r="I46" s="59"/>
      <c r="J46" s="59"/>
      <c r="K46" s="59"/>
      <c r="L46" s="59"/>
      <c r="M46" s="59"/>
      <c r="N46" s="59"/>
    </row>
    <row r="47" spans="1:14" s="57" customFormat="1" ht="15.6">
      <c r="A47" s="58" t="s">
        <v>655</v>
      </c>
      <c r="B47" s="59">
        <v>1473.4245877144135</v>
      </c>
      <c r="C47" s="59">
        <v>1473.4245877144135</v>
      </c>
      <c r="D47" s="59">
        <v>1473.4245877144135</v>
      </c>
      <c r="E47" s="59"/>
      <c r="F47" s="59"/>
      <c r="G47" s="59"/>
      <c r="H47" s="59"/>
      <c r="I47" s="59"/>
      <c r="J47" s="59"/>
      <c r="K47" s="59"/>
      <c r="L47" s="59"/>
      <c r="M47" s="59"/>
      <c r="N47" s="59"/>
    </row>
    <row r="48" spans="1:14" s="57" customFormat="1" ht="15.6">
      <c r="A48" s="58" t="s">
        <v>750</v>
      </c>
      <c r="B48" s="59">
        <v>1663.4481434315871</v>
      </c>
      <c r="C48" s="59">
        <v>1663.4481434315871</v>
      </c>
      <c r="D48" s="59">
        <v>1663.4481434315871</v>
      </c>
      <c r="E48" s="59"/>
      <c r="F48" s="59"/>
      <c r="G48" s="59"/>
      <c r="H48" s="59"/>
      <c r="I48" s="59"/>
      <c r="J48" s="59"/>
      <c r="K48" s="59"/>
      <c r="L48" s="59"/>
      <c r="M48" s="59"/>
      <c r="N48" s="59"/>
    </row>
    <row r="49" spans="1:14" s="57" customFormat="1" ht="15.6">
      <c r="A49" s="58" t="s">
        <v>1220</v>
      </c>
      <c r="B49" s="59">
        <v>1357.5196113336792</v>
      </c>
      <c r="C49" s="59">
        <v>1357.5196113336792</v>
      </c>
      <c r="D49" s="59">
        <v>1357.5196113336792</v>
      </c>
      <c r="E49" s="59"/>
      <c r="F49" s="59"/>
      <c r="G49" s="59"/>
      <c r="H49" s="59"/>
      <c r="I49" s="59"/>
      <c r="J49" s="59"/>
      <c r="K49" s="59"/>
      <c r="L49" s="59"/>
      <c r="M49" s="59"/>
      <c r="N49" s="59"/>
    </row>
    <row r="50" spans="1:14" s="57" customFormat="1" ht="15.6">
      <c r="A50" s="58" t="s">
        <v>391</v>
      </c>
      <c r="B50" s="59">
        <v>1400.8108476230389</v>
      </c>
      <c r="C50" s="59">
        <v>1400.8108476230389</v>
      </c>
      <c r="D50" s="59">
        <v>1400.8108476230389</v>
      </c>
      <c r="E50" s="59"/>
      <c r="F50" s="59"/>
      <c r="G50" s="59"/>
      <c r="H50" s="59"/>
      <c r="I50" s="59"/>
      <c r="J50" s="59"/>
      <c r="K50" s="59"/>
      <c r="L50" s="59"/>
      <c r="M50" s="59"/>
      <c r="N50" s="59"/>
    </row>
    <row r="51" spans="1:14" s="57" customFormat="1" ht="15.6">
      <c r="A51" s="58" t="s">
        <v>968</v>
      </c>
      <c r="B51" s="59">
        <v>1402.476203047871</v>
      </c>
      <c r="C51" s="59">
        <v>1402.476203047871</v>
      </c>
      <c r="D51" s="59">
        <v>1402.476203047871</v>
      </c>
      <c r="E51" s="59"/>
      <c r="F51" s="59"/>
      <c r="G51" s="59"/>
      <c r="H51" s="59"/>
      <c r="I51" s="59"/>
      <c r="J51" s="59"/>
      <c r="K51" s="59"/>
      <c r="L51" s="59"/>
      <c r="M51" s="59"/>
      <c r="N51" s="59"/>
    </row>
    <row r="52" spans="1:14" s="57" customFormat="1" ht="15.6">
      <c r="A52" s="58" t="s">
        <v>993</v>
      </c>
      <c r="B52" s="59">
        <v>1311</v>
      </c>
      <c r="C52" s="59">
        <v>1311</v>
      </c>
      <c r="D52" s="59">
        <v>1311</v>
      </c>
      <c r="E52" s="59"/>
      <c r="F52" s="59"/>
      <c r="G52" s="59"/>
      <c r="H52" s="59"/>
      <c r="I52" s="59"/>
      <c r="J52" s="59"/>
      <c r="K52" s="59"/>
      <c r="L52" s="59"/>
      <c r="M52" s="59"/>
      <c r="N52" s="59"/>
    </row>
    <row r="53" spans="1:14" s="57" customFormat="1" ht="15.6">
      <c r="A53" s="58" t="s">
        <v>994</v>
      </c>
      <c r="B53" s="59">
        <v>1484</v>
      </c>
      <c r="C53" s="59">
        <v>1484</v>
      </c>
      <c r="D53" s="59">
        <v>1564.6313092208111</v>
      </c>
      <c r="E53" s="59"/>
      <c r="F53" s="59"/>
      <c r="G53" s="59"/>
      <c r="H53" s="59"/>
      <c r="I53" s="59"/>
      <c r="J53" s="59"/>
      <c r="K53" s="59"/>
      <c r="L53" s="59"/>
      <c r="M53" s="59"/>
      <c r="N53" s="59"/>
    </row>
    <row r="54" spans="1:14" s="57" customFormat="1" ht="15.6">
      <c r="A54" s="58" t="s">
        <v>961</v>
      </c>
      <c r="B54" s="59">
        <v>1491.8706499606335</v>
      </c>
      <c r="C54" s="59">
        <v>1491.8706499606335</v>
      </c>
      <c r="D54" s="59">
        <v>1492.3145528696734</v>
      </c>
      <c r="E54" s="59"/>
      <c r="F54" s="59"/>
      <c r="G54" s="59"/>
      <c r="H54" s="59"/>
      <c r="I54" s="59"/>
      <c r="J54" s="59"/>
      <c r="K54" s="59"/>
      <c r="L54" s="59"/>
      <c r="M54" s="59"/>
      <c r="N54" s="59"/>
    </row>
    <row r="55" spans="1:14" s="57" customFormat="1" ht="15.6">
      <c r="A55" s="58" t="s">
        <v>123</v>
      </c>
      <c r="B55" s="59">
        <v>1558</v>
      </c>
      <c r="C55" s="59">
        <v>1558</v>
      </c>
      <c r="D55" s="59">
        <v>1558</v>
      </c>
      <c r="E55" s="59"/>
      <c r="F55" s="59"/>
      <c r="G55" s="59"/>
      <c r="H55" s="59"/>
      <c r="I55" s="59"/>
      <c r="J55" s="59"/>
      <c r="K55" s="59"/>
      <c r="L55" s="59"/>
      <c r="M55" s="59"/>
      <c r="N55" s="59"/>
    </row>
    <row r="56" spans="1:14" s="57" customFormat="1" ht="15.6">
      <c r="A56" s="58" t="s">
        <v>41</v>
      </c>
      <c r="B56" s="59">
        <v>1200</v>
      </c>
      <c r="C56" s="59">
        <v>1200</v>
      </c>
      <c r="D56" s="59">
        <v>1200</v>
      </c>
      <c r="E56" s="59"/>
      <c r="F56" s="59"/>
      <c r="G56" s="59"/>
      <c r="H56" s="59"/>
      <c r="I56" s="59"/>
      <c r="J56" s="59"/>
      <c r="K56" s="59"/>
      <c r="L56" s="59"/>
      <c r="M56" s="59"/>
      <c r="N56" s="59"/>
    </row>
    <row r="57" spans="1:14" s="57" customFormat="1" ht="15.6">
      <c r="A57" s="58" t="s">
        <v>694</v>
      </c>
      <c r="B57" s="59">
        <v>1815</v>
      </c>
      <c r="C57" s="59">
        <v>1815</v>
      </c>
      <c r="D57" s="59">
        <v>1812.8208182733667</v>
      </c>
      <c r="E57" s="59"/>
      <c r="F57" s="59"/>
      <c r="G57" s="59"/>
      <c r="H57" s="59"/>
      <c r="I57" s="59"/>
      <c r="J57" s="59"/>
      <c r="K57" s="59"/>
      <c r="L57" s="59"/>
      <c r="M57" s="59"/>
      <c r="N57" s="59"/>
    </row>
    <row r="58" spans="1:14" s="57" customFormat="1" ht="15.6">
      <c r="A58" s="58" t="s">
        <v>152</v>
      </c>
      <c r="B58" s="59">
        <v>1745.6620058251563</v>
      </c>
      <c r="C58" s="59">
        <v>1714.6187323032073</v>
      </c>
      <c r="D58" s="59">
        <v>1644.0054911962141</v>
      </c>
      <c r="E58" s="59"/>
      <c r="F58" s="59"/>
      <c r="G58" s="59"/>
      <c r="H58" s="59"/>
      <c r="I58" s="59"/>
      <c r="J58" s="59"/>
      <c r="K58" s="59"/>
      <c r="L58" s="59"/>
      <c r="M58" s="59"/>
      <c r="N58" s="59"/>
    </row>
    <row r="59" spans="1:14" s="57" customFormat="1" ht="15.6">
      <c r="A59" s="58" t="s">
        <v>495</v>
      </c>
      <c r="B59" s="59">
        <v>1717</v>
      </c>
      <c r="C59" s="59">
        <v>1717</v>
      </c>
      <c r="D59" s="59">
        <v>1723.8029731166271</v>
      </c>
      <c r="E59" s="59"/>
      <c r="F59" s="59"/>
      <c r="G59" s="59"/>
      <c r="H59" s="59"/>
      <c r="I59" s="59"/>
      <c r="J59" s="59"/>
      <c r="K59" s="59"/>
      <c r="L59" s="59"/>
      <c r="M59" s="59"/>
      <c r="N59" s="59"/>
    </row>
    <row r="60" spans="1:14" s="57" customFormat="1" ht="15.6">
      <c r="A60" s="58" t="s">
        <v>1199</v>
      </c>
      <c r="B60" s="59">
        <v>1253.8347657542674</v>
      </c>
      <c r="C60" s="59">
        <v>1253.8347657542674</v>
      </c>
      <c r="D60" s="59">
        <v>1253.8347657542674</v>
      </c>
      <c r="E60" s="59"/>
      <c r="F60" s="59"/>
      <c r="G60" s="59"/>
      <c r="H60" s="59"/>
      <c r="I60" s="59"/>
      <c r="J60" s="59"/>
      <c r="K60" s="59"/>
      <c r="L60" s="59"/>
      <c r="M60" s="59"/>
      <c r="N60" s="59"/>
    </row>
    <row r="61" spans="1:14" s="57" customFormat="1" ht="15.6">
      <c r="A61" s="58" t="s">
        <v>995</v>
      </c>
      <c r="B61" s="59">
        <v>1319.6388084726402</v>
      </c>
      <c r="C61" s="59">
        <v>1319.6388084726402</v>
      </c>
      <c r="D61" s="59">
        <v>1319.6388084726402</v>
      </c>
      <c r="E61" s="59"/>
      <c r="F61" s="59"/>
      <c r="G61" s="59"/>
      <c r="H61" s="59"/>
      <c r="I61" s="59"/>
      <c r="J61" s="59"/>
      <c r="K61" s="59"/>
      <c r="L61" s="59"/>
      <c r="M61" s="59"/>
      <c r="N61" s="59"/>
    </row>
    <row r="62" spans="1:14" s="57" customFormat="1" ht="15.6">
      <c r="A62" s="58" t="s">
        <v>608</v>
      </c>
      <c r="B62" s="59">
        <v>1386.841349106096</v>
      </c>
      <c r="C62" s="59">
        <v>1386.841349106096</v>
      </c>
      <c r="D62" s="59">
        <v>1386.841349106096</v>
      </c>
      <c r="E62" s="59"/>
      <c r="F62" s="59"/>
      <c r="G62" s="59"/>
      <c r="H62" s="59"/>
      <c r="I62" s="59"/>
      <c r="J62" s="59"/>
      <c r="K62" s="59"/>
      <c r="L62" s="59"/>
      <c r="M62" s="59"/>
      <c r="N62" s="59"/>
    </row>
    <row r="63" spans="1:14" s="57" customFormat="1" ht="15.6">
      <c r="A63" s="58" t="s">
        <v>767</v>
      </c>
      <c r="B63" s="59">
        <v>1358.8465170073657</v>
      </c>
      <c r="C63" s="59">
        <v>1358.8465170073657</v>
      </c>
      <c r="D63" s="59">
        <v>1358.8465170073657</v>
      </c>
      <c r="E63" s="59"/>
      <c r="F63" s="59"/>
      <c r="G63" s="59"/>
      <c r="H63" s="59"/>
      <c r="I63" s="59"/>
      <c r="J63" s="59"/>
      <c r="K63" s="59"/>
      <c r="L63" s="59"/>
      <c r="M63" s="59"/>
      <c r="N63" s="59"/>
    </row>
    <row r="64" spans="1:14" s="57" customFormat="1" ht="15.6">
      <c r="A64" s="58" t="s">
        <v>774</v>
      </c>
      <c r="B64" s="59">
        <v>1415.9880325722822</v>
      </c>
      <c r="C64" s="59">
        <v>1415.9880325722822</v>
      </c>
      <c r="D64" s="59">
        <v>1415.9880325722822</v>
      </c>
      <c r="E64" s="59"/>
      <c r="F64" s="59"/>
      <c r="G64" s="59"/>
      <c r="H64" s="59"/>
      <c r="I64" s="59"/>
      <c r="J64" s="59"/>
      <c r="K64" s="59"/>
      <c r="L64" s="59"/>
      <c r="M64" s="59"/>
      <c r="N64" s="59"/>
    </row>
    <row r="65" spans="1:14" s="57" customFormat="1" ht="15.6">
      <c r="A65" s="58" t="s">
        <v>682</v>
      </c>
      <c r="B65" s="59">
        <v>1402.4278435231247</v>
      </c>
      <c r="C65" s="59">
        <v>1402.4278435231247</v>
      </c>
      <c r="D65" s="59">
        <v>1402.4278435231247</v>
      </c>
      <c r="E65" s="59"/>
      <c r="F65" s="59"/>
      <c r="G65" s="59"/>
      <c r="H65" s="59"/>
      <c r="I65" s="59"/>
      <c r="J65" s="59"/>
      <c r="K65" s="59"/>
      <c r="L65" s="59"/>
      <c r="M65" s="59"/>
      <c r="N65" s="59"/>
    </row>
    <row r="66" spans="1:14" s="57" customFormat="1" ht="15.6">
      <c r="A66" s="58" t="s">
        <v>582</v>
      </c>
      <c r="B66" s="59">
        <v>1465</v>
      </c>
      <c r="C66" s="59">
        <v>1465</v>
      </c>
      <c r="D66" s="59">
        <v>1465</v>
      </c>
      <c r="E66" s="59"/>
      <c r="F66" s="59"/>
      <c r="G66" s="59"/>
      <c r="H66" s="59"/>
      <c r="I66" s="59"/>
      <c r="J66" s="59"/>
      <c r="K66" s="59"/>
      <c r="L66" s="59"/>
      <c r="M66" s="59"/>
      <c r="N66" s="59"/>
    </row>
    <row r="67" spans="1:14" s="57" customFormat="1" ht="15.6">
      <c r="A67" s="58" t="s">
        <v>70</v>
      </c>
      <c r="B67" s="59">
        <v>1737.9666060742938</v>
      </c>
      <c r="C67" s="59">
        <v>1737.9666060742938</v>
      </c>
      <c r="D67" s="59">
        <v>1737.9666060742938</v>
      </c>
      <c r="E67" s="59"/>
      <c r="F67" s="59"/>
      <c r="G67" s="59"/>
      <c r="H67" s="59"/>
      <c r="I67" s="59"/>
      <c r="J67" s="59"/>
      <c r="K67" s="59"/>
      <c r="L67" s="59"/>
      <c r="M67" s="59"/>
      <c r="N67" s="59"/>
    </row>
    <row r="68" spans="1:14" s="57" customFormat="1" ht="15.6">
      <c r="A68" s="58" t="s">
        <v>691</v>
      </c>
      <c r="B68" s="59">
        <v>1672</v>
      </c>
      <c r="C68" s="59">
        <v>1672</v>
      </c>
      <c r="D68" s="59">
        <v>1672</v>
      </c>
      <c r="E68" s="59"/>
      <c r="F68" s="59"/>
      <c r="G68" s="59"/>
      <c r="H68" s="59"/>
      <c r="I68" s="59"/>
      <c r="J68" s="59"/>
      <c r="K68" s="59"/>
      <c r="L68" s="59"/>
      <c r="M68" s="59"/>
      <c r="N68" s="59"/>
    </row>
    <row r="69" spans="1:14" s="57" customFormat="1" ht="15.6">
      <c r="A69" s="58" t="s">
        <v>827</v>
      </c>
      <c r="B69" s="59">
        <v>1392.0165543177909</v>
      </c>
      <c r="C69" s="59">
        <v>1392.0165543177909</v>
      </c>
      <c r="D69" s="59">
        <v>1392.0165543177909</v>
      </c>
      <c r="E69" s="59"/>
      <c r="F69" s="59"/>
      <c r="G69" s="59"/>
      <c r="H69" s="59"/>
      <c r="I69" s="59"/>
      <c r="J69" s="59"/>
      <c r="K69" s="59"/>
      <c r="L69" s="59"/>
      <c r="M69" s="59"/>
      <c r="N69" s="59"/>
    </row>
    <row r="70" spans="1:14" s="57" customFormat="1" ht="15.6">
      <c r="A70" s="58" t="s">
        <v>692</v>
      </c>
      <c r="B70" s="59">
        <v>1675.7986962106077</v>
      </c>
      <c r="C70" s="59">
        <v>1675.7986962106077</v>
      </c>
      <c r="D70" s="59">
        <v>1675.7986962106077</v>
      </c>
      <c r="E70" s="59"/>
      <c r="F70" s="59"/>
      <c r="G70" s="59"/>
      <c r="H70" s="59"/>
      <c r="I70" s="59"/>
      <c r="J70" s="59"/>
      <c r="K70" s="59"/>
      <c r="L70" s="59"/>
      <c r="M70" s="59"/>
      <c r="N70" s="59"/>
    </row>
    <row r="71" spans="1:14" s="57" customFormat="1" ht="15.6">
      <c r="A71" s="58" t="s">
        <v>726</v>
      </c>
      <c r="B71" s="59">
        <v>1650.9574504011878</v>
      </c>
      <c r="C71" s="59">
        <v>1650.9574504011878</v>
      </c>
      <c r="D71" s="59">
        <v>1650.9574504011878</v>
      </c>
      <c r="E71" s="59"/>
      <c r="F71" s="59"/>
      <c r="G71" s="59"/>
      <c r="H71" s="59"/>
      <c r="I71" s="59"/>
      <c r="J71" s="59"/>
      <c r="K71" s="59"/>
      <c r="L71" s="59"/>
      <c r="M71" s="59"/>
      <c r="N71" s="59"/>
    </row>
    <row r="72" spans="1:14" s="57" customFormat="1" ht="15.6">
      <c r="A72" s="58" t="s">
        <v>67</v>
      </c>
      <c r="B72" s="59">
        <v>1800</v>
      </c>
      <c r="C72" s="59">
        <v>1800</v>
      </c>
      <c r="D72" s="59">
        <v>1800</v>
      </c>
      <c r="E72" s="59"/>
      <c r="F72" s="59"/>
      <c r="G72" s="59"/>
      <c r="H72" s="59"/>
      <c r="I72" s="59"/>
      <c r="J72" s="59"/>
      <c r="K72" s="59"/>
      <c r="L72" s="59"/>
      <c r="M72" s="59"/>
      <c r="N72" s="59"/>
    </row>
    <row r="73" spans="1:14" s="57" customFormat="1" ht="15.6">
      <c r="A73" s="58" t="s">
        <v>861</v>
      </c>
      <c r="B73" s="59">
        <v>1194.9127149723845</v>
      </c>
      <c r="C73" s="59">
        <v>1194.9127149723845</v>
      </c>
      <c r="D73" s="59">
        <v>1194.9127149723845</v>
      </c>
      <c r="E73" s="59"/>
      <c r="F73" s="59"/>
      <c r="G73" s="59"/>
      <c r="H73" s="59"/>
      <c r="I73" s="59"/>
      <c r="J73" s="59"/>
      <c r="K73" s="59"/>
      <c r="L73" s="59"/>
      <c r="M73" s="59"/>
      <c r="N73" s="59"/>
    </row>
    <row r="74" spans="1:14" s="57" customFormat="1" ht="15.6">
      <c r="A74" s="58" t="s">
        <v>32</v>
      </c>
      <c r="B74" s="59">
        <v>1400</v>
      </c>
      <c r="C74" s="59">
        <v>1400</v>
      </c>
      <c r="D74" s="59">
        <v>1400</v>
      </c>
      <c r="E74" s="59"/>
      <c r="F74" s="59"/>
      <c r="G74" s="59"/>
      <c r="H74" s="59"/>
      <c r="I74" s="59"/>
      <c r="J74" s="59"/>
      <c r="K74" s="59"/>
      <c r="L74" s="59"/>
      <c r="M74" s="59"/>
      <c r="N74" s="59"/>
    </row>
    <row r="75" spans="1:14" s="57" customFormat="1" ht="15.6">
      <c r="A75" s="58" t="s">
        <v>1119</v>
      </c>
      <c r="B75" s="59">
        <v>1267</v>
      </c>
      <c r="C75" s="59">
        <v>1267</v>
      </c>
      <c r="D75" s="59">
        <v>1267</v>
      </c>
      <c r="E75" s="59"/>
      <c r="F75" s="59"/>
      <c r="G75" s="59"/>
      <c r="H75" s="59"/>
      <c r="I75" s="59"/>
      <c r="J75" s="59"/>
      <c r="K75" s="59"/>
      <c r="L75" s="59"/>
      <c r="M75" s="59"/>
      <c r="N75" s="59"/>
    </row>
    <row r="76" spans="1:14" s="57" customFormat="1" ht="15.6">
      <c r="A76" s="58" t="s">
        <v>869</v>
      </c>
      <c r="B76" s="59">
        <v>1342.070994342115</v>
      </c>
      <c r="C76" s="59">
        <v>1342.070994342115</v>
      </c>
      <c r="D76" s="59">
        <v>1342.070994342115</v>
      </c>
      <c r="E76" s="59"/>
      <c r="F76" s="59"/>
      <c r="G76" s="59"/>
      <c r="H76" s="59"/>
      <c r="I76" s="59"/>
      <c r="J76" s="59"/>
      <c r="K76" s="59"/>
      <c r="L76" s="59"/>
      <c r="M76" s="59"/>
      <c r="N76" s="59"/>
    </row>
    <row r="77" spans="1:14" s="57" customFormat="1" ht="15.6">
      <c r="A77" s="58" t="s">
        <v>733</v>
      </c>
      <c r="B77" s="59">
        <v>1692</v>
      </c>
      <c r="C77" s="59">
        <v>1692</v>
      </c>
      <c r="D77" s="59">
        <v>1692</v>
      </c>
      <c r="E77" s="59"/>
      <c r="F77" s="59"/>
      <c r="G77" s="59"/>
      <c r="H77" s="59"/>
      <c r="I77" s="59"/>
      <c r="J77" s="59"/>
      <c r="K77" s="59"/>
      <c r="L77" s="59"/>
      <c r="M77" s="59"/>
      <c r="N77" s="59"/>
    </row>
    <row r="78" spans="1:14" s="57" customFormat="1" ht="15.6">
      <c r="A78" s="58" t="s">
        <v>870</v>
      </c>
      <c r="B78" s="59">
        <v>1304.0037224772177</v>
      </c>
      <c r="C78" s="59">
        <v>1304.0037224772177</v>
      </c>
      <c r="D78" s="59">
        <v>1304.0037224772177</v>
      </c>
      <c r="E78" s="59"/>
      <c r="F78" s="59"/>
      <c r="G78" s="59"/>
      <c r="H78" s="59"/>
      <c r="I78" s="59"/>
      <c r="J78" s="59"/>
      <c r="K78" s="59"/>
      <c r="L78" s="59"/>
      <c r="M78" s="59"/>
      <c r="N78" s="59"/>
    </row>
    <row r="79" spans="1:14" s="57" customFormat="1" ht="15.6">
      <c r="A79" s="58" t="s">
        <v>1200</v>
      </c>
      <c r="B79" s="59">
        <v>1246.4392617051753</v>
      </c>
      <c r="C79" s="59">
        <v>1312.2397898607428</v>
      </c>
      <c r="D79" s="59">
        <v>1387.7997509751929</v>
      </c>
      <c r="E79" s="59"/>
      <c r="F79" s="59"/>
      <c r="G79" s="59"/>
      <c r="H79" s="59"/>
      <c r="I79" s="59"/>
      <c r="J79" s="59"/>
      <c r="K79" s="59"/>
      <c r="L79" s="59"/>
      <c r="M79" s="59"/>
      <c r="N79" s="59"/>
    </row>
    <row r="80" spans="1:14" s="57" customFormat="1" ht="15.6">
      <c r="A80" s="58" t="s">
        <v>491</v>
      </c>
      <c r="B80" s="59">
        <v>1575.2057072755406</v>
      </c>
      <c r="C80" s="59">
        <v>1575.2057072755406</v>
      </c>
      <c r="D80" s="59">
        <v>1575.2057072755406</v>
      </c>
      <c r="E80" s="59"/>
      <c r="F80" s="59"/>
      <c r="G80" s="59"/>
      <c r="H80" s="59"/>
      <c r="I80" s="59"/>
      <c r="J80" s="59"/>
      <c r="K80" s="59"/>
      <c r="L80" s="59"/>
      <c r="M80" s="59"/>
      <c r="N80" s="59"/>
    </row>
    <row r="81" spans="1:14" s="57" customFormat="1" ht="15.6">
      <c r="A81" s="58" t="s">
        <v>313</v>
      </c>
      <c r="B81" s="59">
        <v>1900</v>
      </c>
      <c r="C81" s="59">
        <v>1900</v>
      </c>
      <c r="D81" s="59">
        <v>1900</v>
      </c>
      <c r="E81" s="59"/>
      <c r="F81" s="59"/>
      <c r="G81" s="59"/>
      <c r="H81" s="59"/>
      <c r="I81" s="59"/>
      <c r="J81" s="59"/>
      <c r="K81" s="59"/>
      <c r="L81" s="59"/>
      <c r="M81" s="59"/>
      <c r="N81" s="59"/>
    </row>
    <row r="82" spans="1:14" s="57" customFormat="1" ht="15.6">
      <c r="A82" s="58" t="s">
        <v>1069</v>
      </c>
      <c r="B82" s="59">
        <v>1201</v>
      </c>
      <c r="C82" s="59">
        <v>1201</v>
      </c>
      <c r="D82" s="59">
        <v>1201</v>
      </c>
      <c r="E82" s="59"/>
      <c r="F82" s="59"/>
      <c r="G82" s="59"/>
      <c r="H82" s="59"/>
      <c r="I82" s="59"/>
      <c r="J82" s="59"/>
      <c r="K82" s="59"/>
      <c r="L82" s="59"/>
      <c r="M82" s="59"/>
      <c r="N82" s="59"/>
    </row>
    <row r="83" spans="1:14" s="57" customFormat="1" ht="15.6">
      <c r="A83" s="58" t="s">
        <v>296</v>
      </c>
      <c r="B83" s="59">
        <v>1455</v>
      </c>
      <c r="C83" s="59">
        <v>1455</v>
      </c>
      <c r="D83" s="59">
        <v>1453.4167342478945</v>
      </c>
      <c r="E83" s="59"/>
      <c r="F83" s="59"/>
      <c r="G83" s="59"/>
      <c r="H83" s="59"/>
      <c r="I83" s="59"/>
      <c r="J83" s="59"/>
      <c r="K83" s="59"/>
      <c r="L83" s="59"/>
      <c r="M83" s="59"/>
      <c r="N83" s="59"/>
    </row>
    <row r="84" spans="1:14" s="57" customFormat="1" ht="15.6">
      <c r="A84" s="58" t="s">
        <v>325</v>
      </c>
      <c r="B84" s="59">
        <v>1400</v>
      </c>
      <c r="C84" s="59">
        <v>1400</v>
      </c>
      <c r="D84" s="59">
        <v>1400</v>
      </c>
      <c r="E84" s="59"/>
      <c r="F84" s="59"/>
      <c r="G84" s="59"/>
      <c r="H84" s="59"/>
      <c r="I84" s="59"/>
      <c r="J84" s="59"/>
      <c r="K84" s="59"/>
      <c r="L84" s="59"/>
      <c r="M84" s="59"/>
      <c r="N84" s="59"/>
    </row>
    <row r="85" spans="1:14" s="57" customFormat="1" ht="15.6">
      <c r="A85" s="58" t="s">
        <v>80</v>
      </c>
      <c r="B85" s="59">
        <v>1751</v>
      </c>
      <c r="C85" s="59">
        <v>1751</v>
      </c>
      <c r="D85" s="59">
        <v>1751</v>
      </c>
      <c r="E85" s="59"/>
      <c r="F85" s="59"/>
      <c r="G85" s="59"/>
      <c r="H85" s="59"/>
      <c r="I85" s="59"/>
      <c r="J85" s="59"/>
      <c r="K85" s="59"/>
      <c r="L85" s="59"/>
      <c r="M85" s="59"/>
      <c r="N85" s="59"/>
    </row>
    <row r="86" spans="1:14" s="57" customFormat="1" ht="15.6">
      <c r="A86" s="58" t="s">
        <v>46</v>
      </c>
      <c r="B86" s="59">
        <v>1400</v>
      </c>
      <c r="C86" s="59">
        <v>1400</v>
      </c>
      <c r="D86" s="59">
        <v>1400</v>
      </c>
      <c r="E86" s="59"/>
      <c r="F86" s="59"/>
      <c r="G86" s="59"/>
      <c r="H86" s="59"/>
      <c r="I86" s="59"/>
      <c r="J86" s="59"/>
      <c r="K86" s="59"/>
      <c r="L86" s="59"/>
      <c r="M86" s="59"/>
      <c r="N86" s="59"/>
    </row>
    <row r="87" spans="1:14" s="57" customFormat="1" ht="15.6">
      <c r="A87" s="58" t="s">
        <v>61</v>
      </c>
      <c r="B87" s="59">
        <v>1400</v>
      </c>
      <c r="C87" s="59">
        <v>1400</v>
      </c>
      <c r="D87" s="59">
        <v>1400</v>
      </c>
      <c r="E87" s="59"/>
      <c r="F87" s="59"/>
      <c r="G87" s="59"/>
      <c r="H87" s="59"/>
      <c r="I87" s="59"/>
      <c r="J87" s="59"/>
      <c r="K87" s="59"/>
      <c r="L87" s="59"/>
      <c r="M87" s="59"/>
      <c r="N87" s="59"/>
    </row>
    <row r="88" spans="1:14" s="57" customFormat="1" ht="15.6">
      <c r="A88" s="58" t="s">
        <v>461</v>
      </c>
      <c r="B88" s="59">
        <v>1289.2994204784154</v>
      </c>
      <c r="C88" s="59">
        <v>1289.2994204784154</v>
      </c>
      <c r="D88" s="59">
        <v>1289.2994204784154</v>
      </c>
      <c r="E88" s="59"/>
      <c r="F88" s="59"/>
      <c r="G88" s="59"/>
      <c r="H88" s="59"/>
      <c r="I88" s="59"/>
      <c r="J88" s="59"/>
      <c r="K88" s="59"/>
      <c r="L88" s="59"/>
      <c r="M88" s="59"/>
      <c r="N88" s="59"/>
    </row>
    <row r="89" spans="1:14" s="57" customFormat="1" ht="15.6">
      <c r="A89" s="58" t="s">
        <v>1034</v>
      </c>
      <c r="B89" s="59">
        <v>1393</v>
      </c>
      <c r="C89" s="59">
        <v>1393</v>
      </c>
      <c r="D89" s="59">
        <v>1393</v>
      </c>
      <c r="E89" s="59"/>
      <c r="F89" s="59"/>
      <c r="G89" s="59"/>
      <c r="H89" s="59"/>
      <c r="I89" s="59"/>
      <c r="J89" s="59"/>
      <c r="K89" s="59"/>
      <c r="L89" s="59"/>
      <c r="M89" s="59"/>
      <c r="N89" s="59"/>
    </row>
    <row r="90" spans="1:14" s="57" customFormat="1" ht="15.6">
      <c r="A90" s="58" t="s">
        <v>1103</v>
      </c>
      <c r="B90" s="59">
        <v>1493</v>
      </c>
      <c r="C90" s="59">
        <v>1493</v>
      </c>
      <c r="D90" s="59">
        <v>1493</v>
      </c>
      <c r="E90" s="59"/>
      <c r="F90" s="59"/>
      <c r="G90" s="59"/>
      <c r="H90" s="59"/>
      <c r="I90" s="59"/>
      <c r="J90" s="59"/>
      <c r="K90" s="59"/>
      <c r="L90" s="59"/>
      <c r="M90" s="59"/>
      <c r="N90" s="59"/>
    </row>
    <row r="91" spans="1:14" s="57" customFormat="1" ht="15.6">
      <c r="A91" s="58" t="s">
        <v>1054</v>
      </c>
      <c r="B91" s="59">
        <v>1413</v>
      </c>
      <c r="C91" s="59">
        <v>1413</v>
      </c>
      <c r="D91" s="59">
        <v>1446.630532203616</v>
      </c>
      <c r="E91" s="59"/>
      <c r="F91" s="59"/>
      <c r="G91" s="59"/>
      <c r="H91" s="59"/>
      <c r="I91" s="59"/>
      <c r="J91" s="59"/>
      <c r="K91" s="59"/>
      <c r="L91" s="59"/>
      <c r="M91" s="59"/>
      <c r="N91" s="59"/>
    </row>
    <row r="92" spans="1:14" s="57" customFormat="1" ht="15.6">
      <c r="A92" s="58" t="s">
        <v>709</v>
      </c>
      <c r="B92" s="59">
        <v>1766</v>
      </c>
      <c r="C92" s="59">
        <v>1766</v>
      </c>
      <c r="D92" s="59">
        <v>1774.688193273292</v>
      </c>
      <c r="E92" s="59"/>
      <c r="F92" s="59"/>
      <c r="G92" s="59"/>
      <c r="H92" s="59"/>
      <c r="I92" s="59"/>
      <c r="J92" s="59"/>
      <c r="K92" s="59"/>
      <c r="L92" s="59"/>
      <c r="M92" s="59"/>
      <c r="N92" s="59"/>
    </row>
    <row r="93" spans="1:14" s="57" customFormat="1" ht="15.6">
      <c r="A93" s="58" t="s">
        <v>859</v>
      </c>
      <c r="B93" s="59">
        <v>1188.7710770472356</v>
      </c>
      <c r="C93" s="59">
        <v>1188.7710770472356</v>
      </c>
      <c r="D93" s="59">
        <v>1188.7710770472356</v>
      </c>
      <c r="E93" s="59"/>
      <c r="F93" s="59"/>
      <c r="G93" s="59"/>
      <c r="H93" s="59"/>
      <c r="I93" s="59"/>
      <c r="J93" s="59"/>
      <c r="K93" s="59"/>
      <c r="L93" s="59"/>
      <c r="M93" s="59"/>
      <c r="N93" s="59"/>
    </row>
    <row r="94" spans="1:14" s="57" customFormat="1" ht="15.6">
      <c r="A94" s="58" t="s">
        <v>388</v>
      </c>
      <c r="B94" s="59">
        <v>1474.6431677093224</v>
      </c>
      <c r="C94" s="59">
        <v>1474.6431677093224</v>
      </c>
      <c r="D94" s="59">
        <v>1474.6431677093224</v>
      </c>
      <c r="E94" s="59"/>
      <c r="F94" s="59"/>
      <c r="G94" s="59"/>
      <c r="H94" s="59"/>
      <c r="I94" s="59"/>
      <c r="J94" s="59"/>
      <c r="K94" s="59"/>
      <c r="L94" s="59"/>
      <c r="M94" s="59"/>
      <c r="N94" s="59"/>
    </row>
    <row r="95" spans="1:14" s="57" customFormat="1" ht="15.6">
      <c r="A95" s="58" t="s">
        <v>1120</v>
      </c>
      <c r="B95" s="59">
        <v>1367</v>
      </c>
      <c r="C95" s="59">
        <v>1367</v>
      </c>
      <c r="D95" s="59">
        <v>1367</v>
      </c>
      <c r="E95" s="59"/>
      <c r="F95" s="59"/>
      <c r="G95" s="59"/>
      <c r="H95" s="59"/>
      <c r="I95" s="59"/>
      <c r="J95" s="59"/>
      <c r="K95" s="59"/>
      <c r="L95" s="59"/>
      <c r="M95" s="59"/>
      <c r="N95" s="59"/>
    </row>
    <row r="96" spans="1:14" s="57" customFormat="1" ht="15.6">
      <c r="A96" s="58" t="s">
        <v>1073</v>
      </c>
      <c r="B96" s="59">
        <v>1125</v>
      </c>
      <c r="C96" s="59">
        <v>1125</v>
      </c>
      <c r="D96" s="59">
        <v>1125</v>
      </c>
      <c r="E96" s="59"/>
      <c r="F96" s="59"/>
      <c r="G96" s="59"/>
      <c r="H96" s="59"/>
      <c r="I96" s="59"/>
      <c r="J96" s="59"/>
      <c r="K96" s="59"/>
      <c r="L96" s="59"/>
      <c r="M96" s="59"/>
      <c r="N96" s="59"/>
    </row>
    <row r="97" spans="1:14" s="57" customFormat="1" ht="15.6">
      <c r="A97" s="58" t="s">
        <v>841</v>
      </c>
      <c r="B97" s="59">
        <v>1478</v>
      </c>
      <c r="C97" s="59">
        <v>1478</v>
      </c>
      <c r="D97" s="59">
        <v>1478</v>
      </c>
      <c r="E97" s="59"/>
      <c r="F97" s="59"/>
      <c r="G97" s="59"/>
      <c r="H97" s="59"/>
      <c r="I97" s="59"/>
      <c r="J97" s="59"/>
      <c r="K97" s="59"/>
      <c r="L97" s="59"/>
      <c r="M97" s="59"/>
      <c r="N97" s="59"/>
    </row>
    <row r="98" spans="1:14" s="57" customFormat="1" ht="15.6">
      <c r="A98" s="58" t="s">
        <v>8</v>
      </c>
      <c r="B98" s="59">
        <v>1900</v>
      </c>
      <c r="C98" s="59">
        <v>1900</v>
      </c>
      <c r="D98" s="59">
        <v>1900</v>
      </c>
      <c r="E98" s="59"/>
      <c r="F98" s="59"/>
      <c r="G98" s="59"/>
      <c r="H98" s="59"/>
      <c r="I98" s="59"/>
      <c r="J98" s="59"/>
      <c r="K98" s="59"/>
      <c r="L98" s="59"/>
      <c r="M98" s="59"/>
      <c r="N98" s="59"/>
    </row>
    <row r="99" spans="1:14" s="57" customFormat="1" ht="15.6">
      <c r="A99" s="58" t="s">
        <v>457</v>
      </c>
      <c r="B99" s="59">
        <v>1387.099735734362</v>
      </c>
      <c r="C99" s="59">
        <v>1387.099735734362</v>
      </c>
      <c r="D99" s="59">
        <v>1387.099735734362</v>
      </c>
      <c r="E99" s="59"/>
      <c r="F99" s="59"/>
      <c r="G99" s="59"/>
      <c r="H99" s="59"/>
      <c r="I99" s="59"/>
      <c r="J99" s="59"/>
      <c r="K99" s="59"/>
      <c r="L99" s="59"/>
      <c r="M99" s="59"/>
      <c r="N99" s="59"/>
    </row>
    <row r="100" spans="1:14" s="57" customFormat="1" ht="15.6">
      <c r="A100" s="58" t="s">
        <v>1146</v>
      </c>
      <c r="B100" s="59">
        <v>1250.0222370983954</v>
      </c>
      <c r="C100" s="59">
        <v>1250.0222370983954</v>
      </c>
      <c r="D100" s="59">
        <v>1250.0222370983954</v>
      </c>
      <c r="E100" s="59"/>
      <c r="F100" s="59"/>
      <c r="G100" s="59"/>
      <c r="H100" s="59"/>
      <c r="I100" s="59"/>
      <c r="J100" s="59"/>
      <c r="K100" s="59"/>
      <c r="L100" s="59"/>
      <c r="M100" s="59"/>
      <c r="N100" s="59"/>
    </row>
    <row r="101" spans="1:14" s="57" customFormat="1" ht="15.6">
      <c r="A101" s="58" t="s">
        <v>75</v>
      </c>
      <c r="B101" s="59">
        <v>1710.3030897132351</v>
      </c>
      <c r="C101" s="59">
        <v>1710.3030897132351</v>
      </c>
      <c r="D101" s="59">
        <v>1710.3030897132351</v>
      </c>
      <c r="E101" s="59"/>
      <c r="F101" s="59"/>
      <c r="G101" s="59"/>
      <c r="H101" s="59"/>
      <c r="I101" s="59"/>
      <c r="J101" s="59"/>
      <c r="K101" s="59"/>
      <c r="L101" s="59"/>
      <c r="M101" s="59"/>
      <c r="N101" s="59"/>
    </row>
    <row r="102" spans="1:14" s="57" customFormat="1" ht="15.6">
      <c r="A102" s="58" t="s">
        <v>974</v>
      </c>
      <c r="B102" s="59">
        <v>1229</v>
      </c>
      <c r="C102" s="59">
        <v>1229</v>
      </c>
      <c r="D102" s="59">
        <v>1229</v>
      </c>
      <c r="E102" s="59"/>
      <c r="F102" s="59"/>
      <c r="G102" s="59"/>
      <c r="H102" s="59"/>
      <c r="I102" s="59"/>
      <c r="J102" s="59"/>
      <c r="K102" s="59"/>
      <c r="L102" s="59"/>
      <c r="M102" s="59"/>
      <c r="N102" s="59"/>
    </row>
    <row r="103" spans="1:14" s="57" customFormat="1" ht="15.6">
      <c r="A103" s="58" t="s">
        <v>1061</v>
      </c>
      <c r="B103" s="59">
        <v>1344</v>
      </c>
      <c r="C103" s="59">
        <v>1344</v>
      </c>
      <c r="D103" s="59">
        <v>1352.7606634955646</v>
      </c>
      <c r="E103" s="59"/>
      <c r="F103" s="59"/>
      <c r="G103" s="59"/>
      <c r="H103" s="59"/>
      <c r="I103" s="59"/>
      <c r="J103" s="59"/>
      <c r="K103" s="59"/>
      <c r="L103" s="59"/>
      <c r="M103" s="59"/>
      <c r="N103" s="59"/>
    </row>
    <row r="104" spans="1:14" s="57" customFormat="1" ht="15.6">
      <c r="A104" s="58" t="s">
        <v>88</v>
      </c>
      <c r="B104" s="59">
        <v>1506</v>
      </c>
      <c r="C104" s="59">
        <v>1506</v>
      </c>
      <c r="D104" s="59">
        <v>1506</v>
      </c>
      <c r="E104" s="59"/>
      <c r="F104" s="59"/>
      <c r="G104" s="59"/>
      <c r="H104" s="59"/>
      <c r="I104" s="59"/>
      <c r="J104" s="59"/>
      <c r="K104" s="59"/>
      <c r="L104" s="59"/>
      <c r="M104" s="59"/>
      <c r="N104" s="59"/>
    </row>
    <row r="105" spans="1:14" s="57" customFormat="1" ht="15.6">
      <c r="A105" s="58" t="s">
        <v>793</v>
      </c>
      <c r="B105" s="59">
        <v>1361.4329689581571</v>
      </c>
      <c r="C105" s="59">
        <v>1361.4329689581571</v>
      </c>
      <c r="D105" s="59">
        <v>1361.4329689581571</v>
      </c>
      <c r="E105" s="59"/>
      <c r="F105" s="59"/>
      <c r="G105" s="59"/>
      <c r="H105" s="59"/>
      <c r="I105" s="59"/>
      <c r="J105" s="59"/>
      <c r="K105" s="59"/>
      <c r="L105" s="59"/>
      <c r="M105" s="59"/>
      <c r="N105" s="59"/>
    </row>
    <row r="106" spans="1:14" s="57" customFormat="1" ht="15.6">
      <c r="A106" s="58" t="s">
        <v>794</v>
      </c>
      <c r="B106" s="59">
        <v>1287.0252791849625</v>
      </c>
      <c r="C106" s="59">
        <v>1287.0252791849625</v>
      </c>
      <c r="D106" s="59">
        <v>1287.0252791849625</v>
      </c>
      <c r="E106" s="59"/>
      <c r="F106" s="59"/>
      <c r="G106" s="59"/>
      <c r="H106" s="59"/>
      <c r="I106" s="59"/>
      <c r="J106" s="59"/>
      <c r="K106" s="59"/>
      <c r="L106" s="59"/>
      <c r="M106" s="59"/>
      <c r="N106" s="59"/>
    </row>
    <row r="107" spans="1:14" s="57" customFormat="1" ht="15.6">
      <c r="A107" s="58" t="s">
        <v>835</v>
      </c>
      <c r="B107" s="59">
        <v>1209.5774273048016</v>
      </c>
      <c r="C107" s="59">
        <v>1209.5774273048016</v>
      </c>
      <c r="D107" s="59">
        <v>1209.5774273048016</v>
      </c>
      <c r="E107" s="59"/>
      <c r="F107" s="59"/>
      <c r="G107" s="59"/>
      <c r="H107" s="59"/>
      <c r="I107" s="59"/>
      <c r="J107" s="59"/>
      <c r="K107" s="59"/>
      <c r="L107" s="59"/>
      <c r="M107" s="59"/>
      <c r="N107" s="59"/>
    </row>
    <row r="108" spans="1:14" s="57" customFormat="1" ht="15.6">
      <c r="A108" s="58" t="s">
        <v>836</v>
      </c>
      <c r="B108" s="59">
        <v>1174.6698376764377</v>
      </c>
      <c r="C108" s="59">
        <v>1174.6698376764377</v>
      </c>
      <c r="D108" s="59">
        <v>1174.6698376764377</v>
      </c>
      <c r="E108" s="59"/>
      <c r="F108" s="59"/>
      <c r="G108" s="59"/>
      <c r="H108" s="59"/>
      <c r="I108" s="59"/>
      <c r="J108" s="59"/>
      <c r="K108" s="59"/>
      <c r="L108" s="59"/>
      <c r="M108" s="59"/>
      <c r="N108" s="59"/>
    </row>
    <row r="109" spans="1:14" s="57" customFormat="1" ht="15.6">
      <c r="A109" s="58" t="s">
        <v>1240</v>
      </c>
      <c r="B109" s="59">
        <v>1515</v>
      </c>
      <c r="C109" s="59">
        <v>1515</v>
      </c>
      <c r="D109" s="59">
        <v>1515</v>
      </c>
      <c r="E109" s="59"/>
      <c r="F109" s="59"/>
      <c r="G109" s="59"/>
      <c r="H109" s="59"/>
      <c r="I109" s="59"/>
      <c r="J109" s="59"/>
      <c r="K109" s="59"/>
      <c r="L109" s="59"/>
      <c r="M109" s="59"/>
      <c r="N109" s="59"/>
    </row>
    <row r="110" spans="1:14" s="57" customFormat="1" ht="15.6">
      <c r="A110" s="58" t="s">
        <v>1121</v>
      </c>
      <c r="B110" s="59">
        <v>1372</v>
      </c>
      <c r="C110" s="59">
        <v>1372</v>
      </c>
      <c r="D110" s="59">
        <v>1372</v>
      </c>
      <c r="E110" s="59"/>
      <c r="F110" s="59"/>
      <c r="G110" s="59"/>
      <c r="H110" s="59"/>
      <c r="I110" s="59"/>
      <c r="J110" s="59"/>
      <c r="K110" s="59"/>
      <c r="L110" s="59"/>
      <c r="M110" s="59"/>
      <c r="N110" s="59"/>
    </row>
    <row r="111" spans="1:14" s="57" customFormat="1" ht="15.6">
      <c r="A111" s="58" t="s">
        <v>1032</v>
      </c>
      <c r="B111" s="59">
        <v>1221.212093826301</v>
      </c>
      <c r="C111" s="59">
        <v>1221.212093826301</v>
      </c>
      <c r="D111" s="59">
        <v>1221.212093826301</v>
      </c>
      <c r="E111" s="59"/>
      <c r="F111" s="59"/>
      <c r="G111" s="59"/>
      <c r="H111" s="59"/>
      <c r="I111" s="59"/>
      <c r="J111" s="59"/>
      <c r="K111" s="59"/>
      <c r="L111" s="59"/>
      <c r="M111" s="59"/>
      <c r="N111" s="59"/>
    </row>
    <row r="112" spans="1:14" s="57" customFormat="1" ht="15.6">
      <c r="A112" s="58" t="s">
        <v>546</v>
      </c>
      <c r="B112" s="59">
        <v>1473.6069729900853</v>
      </c>
      <c r="C112" s="59">
        <v>1473.6069729900853</v>
      </c>
      <c r="D112" s="59">
        <v>1473.6069729900853</v>
      </c>
      <c r="E112" s="59"/>
      <c r="F112" s="59"/>
      <c r="G112" s="59"/>
      <c r="H112" s="59"/>
      <c r="I112" s="59"/>
      <c r="J112" s="59"/>
      <c r="K112" s="59"/>
      <c r="L112" s="59"/>
      <c r="M112" s="59"/>
      <c r="N112" s="59"/>
    </row>
    <row r="113" spans="1:14" s="57" customFormat="1" ht="15.6">
      <c r="A113" s="58" t="s">
        <v>678</v>
      </c>
      <c r="B113" s="59">
        <v>1422.0331126000347</v>
      </c>
      <c r="C113" s="59">
        <v>1422.0331126000347</v>
      </c>
      <c r="D113" s="59">
        <v>1422.0331126000347</v>
      </c>
      <c r="E113" s="59"/>
      <c r="F113" s="59"/>
      <c r="G113" s="59"/>
      <c r="H113" s="59"/>
      <c r="I113" s="59"/>
      <c r="J113" s="59"/>
      <c r="K113" s="59"/>
      <c r="L113" s="59"/>
      <c r="M113" s="59"/>
      <c r="N113" s="59"/>
    </row>
    <row r="114" spans="1:14" s="57" customFormat="1" ht="15.6">
      <c r="A114" s="58" t="s">
        <v>189</v>
      </c>
      <c r="B114" s="59">
        <v>1600</v>
      </c>
      <c r="C114" s="59">
        <v>1600</v>
      </c>
      <c r="D114" s="59">
        <v>1600</v>
      </c>
      <c r="E114" s="59"/>
      <c r="F114" s="59"/>
      <c r="G114" s="59"/>
      <c r="H114" s="59"/>
      <c r="I114" s="59"/>
      <c r="J114" s="59"/>
      <c r="K114" s="59"/>
      <c r="L114" s="59"/>
      <c r="M114" s="59"/>
      <c r="N114" s="59"/>
    </row>
    <row r="115" spans="1:14" s="57" customFormat="1" ht="15.6">
      <c r="A115" s="58" t="s">
        <v>953</v>
      </c>
      <c r="B115" s="59">
        <v>1452.1741594689024</v>
      </c>
      <c r="C115" s="59">
        <v>1452.1741594689024</v>
      </c>
      <c r="D115" s="59">
        <v>1512.21989279885</v>
      </c>
      <c r="E115" s="59"/>
      <c r="F115" s="59"/>
      <c r="G115" s="59"/>
      <c r="H115" s="59"/>
      <c r="I115" s="59"/>
      <c r="J115" s="59"/>
      <c r="K115" s="59"/>
      <c r="L115" s="59"/>
      <c r="M115" s="59"/>
      <c r="N115" s="59"/>
    </row>
    <row r="116" spans="1:14" s="57" customFormat="1" ht="15.6">
      <c r="A116" s="58" t="s">
        <v>319</v>
      </c>
      <c r="B116" s="59">
        <v>1200</v>
      </c>
      <c r="C116" s="59">
        <v>1200</v>
      </c>
      <c r="D116" s="59">
        <v>1171.7028229400498</v>
      </c>
      <c r="E116" s="59"/>
      <c r="F116" s="59"/>
      <c r="G116" s="59"/>
      <c r="H116" s="59"/>
      <c r="I116" s="59"/>
      <c r="J116" s="59"/>
      <c r="K116" s="59"/>
      <c r="L116" s="59"/>
      <c r="M116" s="59"/>
      <c r="N116" s="59"/>
    </row>
    <row r="117" spans="1:14" s="57" customFormat="1" ht="15.6">
      <c r="A117" s="58" t="s">
        <v>583</v>
      </c>
      <c r="B117" s="59">
        <v>1609.6460176130206</v>
      </c>
      <c r="C117" s="59">
        <v>1609.6460176130206</v>
      </c>
      <c r="D117" s="59">
        <v>1609.6460176130206</v>
      </c>
      <c r="E117" s="59"/>
      <c r="F117" s="59"/>
      <c r="G117" s="59"/>
      <c r="H117" s="59"/>
      <c r="I117" s="59"/>
      <c r="J117" s="59"/>
      <c r="K117" s="59"/>
      <c r="L117" s="59"/>
      <c r="M117" s="59"/>
      <c r="N117" s="59"/>
    </row>
    <row r="118" spans="1:14" s="57" customFormat="1" ht="15.6">
      <c r="A118" s="58" t="s">
        <v>1074</v>
      </c>
      <c r="B118" s="59">
        <v>1333.4638203911411</v>
      </c>
      <c r="C118" s="59">
        <v>1343.1077675557633</v>
      </c>
      <c r="D118" s="59">
        <v>1343.1077675557633</v>
      </c>
      <c r="E118" s="59"/>
      <c r="F118" s="59"/>
      <c r="G118" s="59"/>
      <c r="H118" s="59"/>
      <c r="I118" s="59"/>
      <c r="J118" s="59"/>
      <c r="K118" s="59"/>
      <c r="L118" s="59"/>
      <c r="M118" s="59"/>
      <c r="N118" s="59"/>
    </row>
    <row r="119" spans="1:14" s="57" customFormat="1" ht="15.6">
      <c r="A119" s="58" t="s">
        <v>1268</v>
      </c>
      <c r="B119" s="59"/>
      <c r="C119" s="59">
        <v>1300</v>
      </c>
      <c r="D119" s="59">
        <v>1336.1404334361819</v>
      </c>
      <c r="E119" s="59"/>
      <c r="F119" s="59"/>
      <c r="G119" s="59"/>
      <c r="H119" s="59"/>
      <c r="I119" s="59"/>
      <c r="J119" s="59"/>
      <c r="K119" s="59"/>
      <c r="L119" s="59"/>
      <c r="M119" s="59"/>
      <c r="N119" s="59"/>
    </row>
    <row r="120" spans="1:14" s="57" customFormat="1" ht="15.6">
      <c r="A120" s="58" t="s">
        <v>962</v>
      </c>
      <c r="B120" s="59">
        <v>1414</v>
      </c>
      <c r="C120" s="59">
        <v>1414</v>
      </c>
      <c r="D120" s="59">
        <v>1414</v>
      </c>
      <c r="E120" s="59"/>
      <c r="F120" s="59"/>
      <c r="G120" s="59"/>
      <c r="H120" s="59"/>
      <c r="I120" s="59"/>
      <c r="J120" s="59"/>
      <c r="K120" s="59"/>
      <c r="L120" s="59"/>
      <c r="M120" s="59"/>
      <c r="N120" s="59"/>
    </row>
    <row r="121" spans="1:14" s="57" customFormat="1" ht="15.6">
      <c r="A121" s="58" t="s">
        <v>584</v>
      </c>
      <c r="B121" s="59">
        <v>1648.2500670510019</v>
      </c>
      <c r="C121" s="59">
        <v>1648.2500670510019</v>
      </c>
      <c r="D121" s="59">
        <v>1648.2500670510019</v>
      </c>
      <c r="E121" s="59"/>
      <c r="F121" s="59"/>
      <c r="G121" s="59"/>
      <c r="H121" s="59"/>
      <c r="I121" s="59"/>
      <c r="J121" s="59"/>
      <c r="K121" s="59"/>
      <c r="L121" s="59"/>
      <c r="M121" s="59"/>
      <c r="N121" s="59"/>
    </row>
    <row r="122" spans="1:14" s="57" customFormat="1" ht="15.6">
      <c r="A122" s="58" t="s">
        <v>170</v>
      </c>
      <c r="B122" s="59">
        <v>1788</v>
      </c>
      <c r="C122" s="59">
        <v>1788</v>
      </c>
      <c r="D122" s="59">
        <v>1788</v>
      </c>
      <c r="E122" s="59"/>
      <c r="F122" s="59"/>
      <c r="G122" s="59"/>
      <c r="H122" s="59"/>
      <c r="I122" s="59"/>
      <c r="J122" s="59"/>
      <c r="K122" s="59"/>
      <c r="L122" s="59"/>
      <c r="M122" s="59"/>
      <c r="N122" s="59"/>
    </row>
    <row r="123" spans="1:14" s="57" customFormat="1" ht="15.6">
      <c r="A123" s="58" t="s">
        <v>206</v>
      </c>
      <c r="B123" s="59">
        <v>1200</v>
      </c>
      <c r="C123" s="59">
        <v>1200</v>
      </c>
      <c r="D123" s="59">
        <v>1200</v>
      </c>
      <c r="E123" s="59"/>
      <c r="F123" s="59"/>
      <c r="G123" s="59"/>
      <c r="H123" s="59"/>
      <c r="I123" s="59"/>
      <c r="J123" s="59"/>
      <c r="K123" s="59"/>
      <c r="L123" s="59"/>
      <c r="M123" s="59"/>
      <c r="N123" s="59"/>
    </row>
    <row r="124" spans="1:14" s="57" customFormat="1" ht="15.6">
      <c r="A124" s="58" t="s">
        <v>1201</v>
      </c>
      <c r="B124" s="59">
        <v>1305.7866042027531</v>
      </c>
      <c r="C124" s="59">
        <v>1305.7866042027531</v>
      </c>
      <c r="D124" s="59">
        <v>1305.7866042027531</v>
      </c>
      <c r="E124" s="59"/>
      <c r="F124" s="59"/>
      <c r="G124" s="59"/>
      <c r="H124" s="59"/>
      <c r="I124" s="59"/>
      <c r="J124" s="59"/>
      <c r="K124" s="59"/>
      <c r="L124" s="59"/>
      <c r="M124" s="59"/>
      <c r="N124" s="59"/>
    </row>
    <row r="125" spans="1:14" s="57" customFormat="1" ht="15.6">
      <c r="A125" s="58" t="s">
        <v>1059</v>
      </c>
      <c r="B125" s="59">
        <v>1324</v>
      </c>
      <c r="C125" s="59">
        <v>1324</v>
      </c>
      <c r="D125" s="59">
        <v>1324</v>
      </c>
      <c r="E125" s="59"/>
      <c r="F125" s="59"/>
      <c r="G125" s="59"/>
      <c r="H125" s="59"/>
      <c r="I125" s="59"/>
      <c r="J125" s="59"/>
      <c r="K125" s="59"/>
      <c r="L125" s="59"/>
      <c r="M125" s="59"/>
      <c r="N125" s="59"/>
    </row>
    <row r="126" spans="1:14" s="57" customFormat="1" ht="15.6">
      <c r="A126" s="58" t="s">
        <v>865</v>
      </c>
      <c r="B126" s="59">
        <v>1279.4510058445496</v>
      </c>
      <c r="C126" s="59">
        <v>1279.4510058445496</v>
      </c>
      <c r="D126" s="59">
        <v>1279.4510058445496</v>
      </c>
      <c r="E126" s="59"/>
      <c r="F126" s="59"/>
      <c r="G126" s="59"/>
      <c r="H126" s="59"/>
      <c r="I126" s="59"/>
      <c r="J126" s="59"/>
      <c r="K126" s="59"/>
      <c r="L126" s="59"/>
      <c r="M126" s="59"/>
      <c r="N126" s="59"/>
    </row>
    <row r="127" spans="1:14" s="57" customFormat="1" ht="15.6">
      <c r="A127" s="58" t="s">
        <v>298</v>
      </c>
      <c r="B127" s="59">
        <v>1800</v>
      </c>
      <c r="C127" s="59">
        <v>1800</v>
      </c>
      <c r="D127" s="59">
        <v>1800</v>
      </c>
      <c r="E127" s="59"/>
      <c r="F127" s="59"/>
      <c r="G127" s="59"/>
      <c r="H127" s="59"/>
      <c r="I127" s="59"/>
      <c r="J127" s="59"/>
      <c r="K127" s="59"/>
      <c r="L127" s="59"/>
      <c r="M127" s="59"/>
      <c r="N127" s="59"/>
    </row>
    <row r="128" spans="1:14" s="57" customFormat="1" ht="15.6">
      <c r="A128" s="58" t="s">
        <v>585</v>
      </c>
      <c r="B128" s="59">
        <v>1447.8762379246664</v>
      </c>
      <c r="C128" s="59">
        <v>1447.8762379246664</v>
      </c>
      <c r="D128" s="59">
        <v>1447.8762379246664</v>
      </c>
      <c r="E128" s="59"/>
      <c r="F128" s="59"/>
      <c r="G128" s="59"/>
      <c r="H128" s="59"/>
      <c r="I128" s="59"/>
      <c r="J128" s="59"/>
      <c r="K128" s="59"/>
      <c r="L128" s="59"/>
      <c r="M128" s="59"/>
      <c r="N128" s="59"/>
    </row>
    <row r="129" spans="1:14" s="57" customFormat="1" ht="15.6">
      <c r="A129" s="58" t="s">
        <v>355</v>
      </c>
      <c r="B129" s="59">
        <v>1900</v>
      </c>
      <c r="C129" s="59">
        <v>1900</v>
      </c>
      <c r="D129" s="59">
        <v>1900</v>
      </c>
      <c r="E129" s="59"/>
      <c r="F129" s="59"/>
      <c r="G129" s="59"/>
      <c r="H129" s="59"/>
      <c r="I129" s="59"/>
      <c r="J129" s="59"/>
      <c r="K129" s="59"/>
      <c r="L129" s="59"/>
      <c r="M129" s="59"/>
      <c r="N129" s="59"/>
    </row>
    <row r="130" spans="1:14" s="57" customFormat="1" ht="15.6">
      <c r="A130" s="58" t="s">
        <v>109</v>
      </c>
      <c r="B130" s="59">
        <v>1200</v>
      </c>
      <c r="C130" s="59">
        <v>1200</v>
      </c>
      <c r="D130" s="59">
        <v>1200</v>
      </c>
      <c r="E130" s="59"/>
      <c r="F130" s="59"/>
      <c r="G130" s="59"/>
      <c r="H130" s="59"/>
      <c r="I130" s="59"/>
      <c r="J130" s="59"/>
      <c r="K130" s="59"/>
      <c r="L130" s="59"/>
      <c r="M130" s="59"/>
      <c r="N130" s="59"/>
    </row>
    <row r="131" spans="1:14" s="57" customFormat="1" ht="15.6">
      <c r="A131" s="58" t="s">
        <v>39</v>
      </c>
      <c r="B131" s="59">
        <v>0</v>
      </c>
      <c r="C131" s="59">
        <v>0</v>
      </c>
      <c r="D131" s="59">
        <v>0</v>
      </c>
      <c r="E131" s="59"/>
      <c r="F131" s="59"/>
      <c r="G131" s="59"/>
      <c r="H131" s="59"/>
      <c r="I131" s="59"/>
      <c r="J131" s="59"/>
      <c r="K131" s="59"/>
      <c r="L131" s="59"/>
      <c r="M131" s="59"/>
      <c r="N131" s="59"/>
    </row>
    <row r="132" spans="1:14" s="57" customFormat="1" ht="15.6">
      <c r="A132" s="58" t="s">
        <v>871</v>
      </c>
      <c r="B132" s="59">
        <v>1514.3892485741101</v>
      </c>
      <c r="C132" s="59">
        <v>1514.3892485741101</v>
      </c>
      <c r="D132" s="59">
        <v>1514.3892485741101</v>
      </c>
      <c r="E132" s="59"/>
      <c r="F132" s="59"/>
      <c r="G132" s="59"/>
      <c r="H132" s="59"/>
      <c r="I132" s="59"/>
      <c r="J132" s="59"/>
      <c r="K132" s="59"/>
      <c r="L132" s="59"/>
      <c r="M132" s="59"/>
      <c r="N132" s="59"/>
    </row>
    <row r="133" spans="1:14" s="57" customFormat="1" ht="15.6">
      <c r="A133" s="58" t="s">
        <v>1075</v>
      </c>
      <c r="B133" s="59">
        <v>1222.1798684538271</v>
      </c>
      <c r="C133" s="59">
        <v>1222.1798684538271</v>
      </c>
      <c r="D133" s="59">
        <v>1222.1798684538271</v>
      </c>
      <c r="E133" s="59"/>
      <c r="F133" s="59"/>
      <c r="G133" s="59"/>
      <c r="H133" s="59"/>
      <c r="I133" s="59"/>
      <c r="J133" s="59"/>
      <c r="K133" s="59"/>
      <c r="L133" s="59"/>
      <c r="M133" s="59"/>
      <c r="N133" s="59"/>
    </row>
    <row r="134" spans="1:14" s="57" customFormat="1" ht="15.6">
      <c r="A134" s="58" t="s">
        <v>1219</v>
      </c>
      <c r="B134" s="59">
        <v>1192</v>
      </c>
      <c r="C134" s="59">
        <v>1192</v>
      </c>
      <c r="D134" s="59">
        <v>1192</v>
      </c>
      <c r="E134" s="59"/>
      <c r="F134" s="59"/>
      <c r="G134" s="59"/>
      <c r="H134" s="59"/>
      <c r="I134" s="59"/>
      <c r="J134" s="59"/>
      <c r="K134" s="59"/>
      <c r="L134" s="59"/>
      <c r="M134" s="59"/>
      <c r="N134" s="59"/>
    </row>
    <row r="135" spans="1:14" s="57" customFormat="1" ht="15.6">
      <c r="A135" s="58" t="s">
        <v>1076</v>
      </c>
      <c r="B135" s="59">
        <v>1245</v>
      </c>
      <c r="C135" s="59">
        <v>1245</v>
      </c>
      <c r="D135" s="59">
        <v>1245</v>
      </c>
      <c r="E135" s="59"/>
      <c r="F135" s="59"/>
      <c r="G135" s="59"/>
      <c r="H135" s="59"/>
      <c r="I135" s="59"/>
      <c r="J135" s="59"/>
      <c r="K135" s="59"/>
      <c r="L135" s="59"/>
      <c r="M135" s="59"/>
      <c r="N135" s="59"/>
    </row>
    <row r="136" spans="1:14" s="57" customFormat="1" ht="15.6">
      <c r="A136" s="58" t="s">
        <v>720</v>
      </c>
      <c r="B136" s="59">
        <v>1529.545758067783</v>
      </c>
      <c r="C136" s="59">
        <v>1495.3431399366625</v>
      </c>
      <c r="D136" s="59">
        <v>1552.7040316229936</v>
      </c>
      <c r="E136" s="59"/>
      <c r="F136" s="59"/>
      <c r="G136" s="59"/>
      <c r="H136" s="59"/>
      <c r="I136" s="59"/>
      <c r="J136" s="59"/>
      <c r="K136" s="59"/>
      <c r="L136" s="59"/>
      <c r="M136" s="59"/>
      <c r="N136" s="59"/>
    </row>
    <row r="137" spans="1:14" s="57" customFormat="1" ht="15.6">
      <c r="A137" s="58" t="s">
        <v>765</v>
      </c>
      <c r="B137" s="59">
        <v>1834</v>
      </c>
      <c r="C137" s="59">
        <v>1834</v>
      </c>
      <c r="D137" s="59">
        <v>1834</v>
      </c>
      <c r="E137" s="59"/>
      <c r="F137" s="59"/>
      <c r="G137" s="59"/>
      <c r="H137" s="59"/>
      <c r="I137" s="59"/>
      <c r="J137" s="59"/>
      <c r="K137" s="59"/>
      <c r="L137" s="59"/>
      <c r="M137" s="59"/>
      <c r="N137" s="59"/>
    </row>
    <row r="138" spans="1:14" s="57" customFormat="1" ht="15.6">
      <c r="A138" s="58" t="s">
        <v>716</v>
      </c>
      <c r="B138" s="59">
        <v>1538.8711078253748</v>
      </c>
      <c r="C138" s="59">
        <v>1538.8711078253748</v>
      </c>
      <c r="D138" s="59">
        <v>1538.8711078253748</v>
      </c>
      <c r="E138" s="59"/>
      <c r="F138" s="59"/>
      <c r="G138" s="59"/>
      <c r="H138" s="59"/>
      <c r="I138" s="59"/>
      <c r="J138" s="59"/>
      <c r="K138" s="59"/>
      <c r="L138" s="59"/>
      <c r="M138" s="59"/>
      <c r="N138" s="59"/>
    </row>
    <row r="139" spans="1:14" s="57" customFormat="1" ht="15.6">
      <c r="A139" s="58" t="s">
        <v>731</v>
      </c>
      <c r="B139" s="59">
        <v>1482</v>
      </c>
      <c r="C139" s="59">
        <v>1482</v>
      </c>
      <c r="D139" s="59">
        <v>1484.8149435982186</v>
      </c>
      <c r="E139" s="59"/>
      <c r="F139" s="59"/>
      <c r="G139" s="59"/>
      <c r="H139" s="59"/>
      <c r="I139" s="59"/>
      <c r="J139" s="59"/>
      <c r="K139" s="59"/>
      <c r="L139" s="59"/>
      <c r="M139" s="59"/>
      <c r="N139" s="59"/>
    </row>
    <row r="140" spans="1:14" s="57" customFormat="1" ht="15.6">
      <c r="A140" s="58" t="s">
        <v>1241</v>
      </c>
      <c r="B140" s="59">
        <v>1154.2285288840526</v>
      </c>
      <c r="C140" s="59">
        <v>1154.2285288840526</v>
      </c>
      <c r="D140" s="59">
        <v>1154.2285288840526</v>
      </c>
      <c r="E140" s="59"/>
      <c r="F140" s="59"/>
      <c r="G140" s="59"/>
      <c r="H140" s="59"/>
      <c r="I140" s="59"/>
      <c r="J140" s="59"/>
      <c r="K140" s="59"/>
      <c r="L140" s="59"/>
      <c r="M140" s="59"/>
      <c r="N140" s="59"/>
    </row>
    <row r="141" spans="1:14" s="57" customFormat="1" ht="15.6">
      <c r="A141" s="58" t="s">
        <v>1242</v>
      </c>
      <c r="B141" s="59">
        <v>1170.7877743285235</v>
      </c>
      <c r="C141" s="59">
        <v>1170.7877743285235</v>
      </c>
      <c r="D141" s="59">
        <v>1170.7877743285235</v>
      </c>
      <c r="E141" s="59"/>
      <c r="F141" s="59"/>
      <c r="G141" s="59"/>
      <c r="H141" s="59"/>
      <c r="I141" s="59"/>
      <c r="J141" s="59"/>
      <c r="K141" s="59"/>
      <c r="L141" s="59"/>
      <c r="M141" s="59"/>
      <c r="N141" s="59"/>
    </row>
    <row r="142" spans="1:14" s="57" customFormat="1" ht="15.6">
      <c r="A142" s="58" t="s">
        <v>996</v>
      </c>
      <c r="B142" s="59">
        <v>1431.1916663049501</v>
      </c>
      <c r="C142" s="59">
        <v>1431.1916663049501</v>
      </c>
      <c r="D142" s="59">
        <v>1431.1916663049501</v>
      </c>
      <c r="E142" s="59"/>
      <c r="F142" s="59"/>
      <c r="G142" s="59"/>
      <c r="H142" s="59"/>
      <c r="I142" s="59"/>
      <c r="J142" s="59"/>
      <c r="K142" s="59"/>
      <c r="L142" s="59"/>
      <c r="M142" s="59"/>
      <c r="N142" s="59"/>
    </row>
    <row r="143" spans="1:14" s="57" customFormat="1" ht="15.6">
      <c r="A143" s="58" t="s">
        <v>175</v>
      </c>
      <c r="B143" s="59">
        <v>1514</v>
      </c>
      <c r="C143" s="59">
        <v>1514</v>
      </c>
      <c r="D143" s="59">
        <v>1514</v>
      </c>
      <c r="E143" s="59"/>
      <c r="F143" s="59"/>
      <c r="G143" s="59"/>
      <c r="H143" s="59"/>
      <c r="I143" s="59"/>
      <c r="J143" s="59"/>
      <c r="K143" s="59"/>
      <c r="L143" s="59"/>
      <c r="M143" s="59"/>
      <c r="N143" s="59"/>
    </row>
    <row r="144" spans="1:14" s="57" customFormat="1" ht="15.6">
      <c r="A144" s="58" t="s">
        <v>889</v>
      </c>
      <c r="B144" s="59">
        <v>1836.5080673658324</v>
      </c>
      <c r="C144" s="59">
        <v>1836.5080673658324</v>
      </c>
      <c r="D144" s="59">
        <v>1836.5080673658324</v>
      </c>
      <c r="E144" s="59"/>
      <c r="F144" s="59"/>
      <c r="G144" s="59"/>
      <c r="H144" s="59"/>
      <c r="I144" s="59"/>
      <c r="J144" s="59"/>
      <c r="K144" s="59"/>
      <c r="L144" s="59"/>
      <c r="M144" s="59"/>
      <c r="N144" s="59"/>
    </row>
    <row r="145" spans="1:14" s="57" customFormat="1" ht="15.6">
      <c r="A145" s="58" t="s">
        <v>727</v>
      </c>
      <c r="B145" s="59">
        <v>0</v>
      </c>
      <c r="C145" s="59">
        <v>0</v>
      </c>
      <c r="D145" s="59">
        <v>0</v>
      </c>
      <c r="E145" s="59"/>
      <c r="F145" s="59"/>
      <c r="G145" s="59"/>
      <c r="H145" s="59"/>
      <c r="I145" s="59"/>
      <c r="J145" s="59"/>
      <c r="K145" s="59"/>
      <c r="L145" s="59"/>
      <c r="M145" s="59"/>
      <c r="N145" s="59"/>
    </row>
    <row r="146" spans="1:14" s="57" customFormat="1" ht="15.6">
      <c r="A146" s="58" t="s">
        <v>464</v>
      </c>
      <c r="B146" s="59">
        <v>1216.0657717009099</v>
      </c>
      <c r="C146" s="59">
        <v>1216.0657717009099</v>
      </c>
      <c r="D146" s="59">
        <v>1216.0657717009099</v>
      </c>
      <c r="E146" s="59"/>
      <c r="F146" s="59"/>
      <c r="G146" s="59"/>
      <c r="H146" s="59"/>
      <c r="I146" s="59"/>
      <c r="J146" s="59"/>
      <c r="K146" s="59"/>
      <c r="L146" s="59"/>
      <c r="M146" s="59"/>
      <c r="N146" s="59"/>
    </row>
    <row r="147" spans="1:14" s="57" customFormat="1" ht="15.6">
      <c r="A147" s="58" t="s">
        <v>322</v>
      </c>
      <c r="B147" s="59">
        <v>1409.2476270675795</v>
      </c>
      <c r="C147" s="59">
        <v>1409.2476270675795</v>
      </c>
      <c r="D147" s="59">
        <v>1409.2476270675795</v>
      </c>
      <c r="E147" s="59"/>
      <c r="F147" s="59"/>
      <c r="G147" s="59"/>
      <c r="H147" s="59"/>
      <c r="I147" s="59"/>
      <c r="J147" s="59"/>
      <c r="K147" s="59"/>
      <c r="L147" s="59"/>
      <c r="M147" s="59"/>
      <c r="N147" s="59"/>
    </row>
    <row r="148" spans="1:14" s="57" customFormat="1" ht="15.6">
      <c r="A148" s="58" t="s">
        <v>0</v>
      </c>
      <c r="B148" s="59">
        <v>1834.4438518326642</v>
      </c>
      <c r="C148" s="59">
        <v>1834.4438518326642</v>
      </c>
      <c r="D148" s="59">
        <v>1834.4438518326642</v>
      </c>
      <c r="E148" s="59"/>
      <c r="F148" s="59"/>
      <c r="G148" s="59"/>
      <c r="H148" s="59"/>
      <c r="I148" s="59"/>
      <c r="J148" s="59"/>
      <c r="K148" s="59"/>
      <c r="L148" s="59"/>
      <c r="M148" s="59"/>
      <c r="N148" s="59"/>
    </row>
    <row r="149" spans="1:14" s="57" customFormat="1" ht="15.6">
      <c r="A149" s="58" t="s">
        <v>1160</v>
      </c>
      <c r="B149" s="59">
        <v>1250.1286910916826</v>
      </c>
      <c r="C149" s="59">
        <v>1250.1286910916826</v>
      </c>
      <c r="D149" s="59">
        <v>1250.1286910916826</v>
      </c>
      <c r="E149" s="59"/>
      <c r="F149" s="59"/>
      <c r="G149" s="59"/>
      <c r="H149" s="59"/>
      <c r="I149" s="59"/>
      <c r="J149" s="59"/>
      <c r="K149" s="59"/>
      <c r="L149" s="59"/>
      <c r="M149" s="59"/>
      <c r="N149" s="59"/>
    </row>
    <row r="150" spans="1:14" s="57" customFormat="1" ht="15.6">
      <c r="A150" s="58" t="s">
        <v>527</v>
      </c>
      <c r="B150" s="59">
        <v>1268</v>
      </c>
      <c r="C150" s="59">
        <v>1268</v>
      </c>
      <c r="D150" s="59">
        <v>1268</v>
      </c>
      <c r="E150" s="59"/>
      <c r="F150" s="59"/>
      <c r="G150" s="59"/>
      <c r="H150" s="59"/>
      <c r="I150" s="59"/>
      <c r="J150" s="59"/>
      <c r="K150" s="59"/>
      <c r="L150" s="59"/>
      <c r="M150" s="59"/>
      <c r="N150" s="59"/>
    </row>
    <row r="151" spans="1:14" s="57" customFormat="1" ht="15.6">
      <c r="A151" s="58" t="s">
        <v>997</v>
      </c>
      <c r="B151" s="59">
        <v>1379</v>
      </c>
      <c r="C151" s="59">
        <v>1379</v>
      </c>
      <c r="D151" s="59">
        <v>1379</v>
      </c>
      <c r="E151" s="59"/>
      <c r="F151" s="59"/>
      <c r="G151" s="59"/>
      <c r="H151" s="59"/>
      <c r="I151" s="59"/>
      <c r="J151" s="59"/>
      <c r="K151" s="59"/>
      <c r="L151" s="59"/>
      <c r="M151" s="59"/>
      <c r="N151" s="59"/>
    </row>
    <row r="152" spans="1:14" s="57" customFormat="1" ht="15.6">
      <c r="A152" s="58" t="s">
        <v>848</v>
      </c>
      <c r="B152" s="59">
        <v>1216</v>
      </c>
      <c r="C152" s="59">
        <v>1216</v>
      </c>
      <c r="D152" s="59">
        <v>1216</v>
      </c>
      <c r="E152" s="59"/>
      <c r="F152" s="59"/>
      <c r="G152" s="59"/>
      <c r="H152" s="59"/>
      <c r="I152" s="59"/>
      <c r="J152" s="59"/>
      <c r="K152" s="59"/>
      <c r="L152" s="59"/>
      <c r="M152" s="59"/>
      <c r="N152" s="59"/>
    </row>
    <row r="153" spans="1:14" s="57" customFormat="1" ht="15.6">
      <c r="A153" s="58" t="s">
        <v>425</v>
      </c>
      <c r="B153" s="59">
        <v>1200</v>
      </c>
      <c r="C153" s="59">
        <v>1200</v>
      </c>
      <c r="D153" s="59">
        <v>1200</v>
      </c>
      <c r="E153" s="59"/>
      <c r="F153" s="59"/>
      <c r="G153" s="59"/>
      <c r="H153" s="59"/>
      <c r="I153" s="59"/>
      <c r="J153" s="59"/>
      <c r="K153" s="59"/>
      <c r="L153" s="59"/>
      <c r="M153" s="59"/>
      <c r="N153" s="59"/>
    </row>
    <row r="154" spans="1:14" s="57" customFormat="1" ht="15.6">
      <c r="A154" s="58" t="s">
        <v>547</v>
      </c>
      <c r="B154" s="59">
        <v>1202.9887692526706</v>
      </c>
      <c r="C154" s="59">
        <v>1202.9887692526706</v>
      </c>
      <c r="D154" s="59">
        <v>1202.9887692526706</v>
      </c>
      <c r="E154" s="59"/>
      <c r="F154" s="59"/>
      <c r="G154" s="59"/>
      <c r="H154" s="59"/>
      <c r="I154" s="59"/>
      <c r="J154" s="59"/>
      <c r="K154" s="59"/>
      <c r="L154" s="59"/>
      <c r="M154" s="59"/>
      <c r="N154" s="59"/>
    </row>
    <row r="155" spans="1:14" s="57" customFormat="1" ht="15.6">
      <c r="A155" s="58" t="s">
        <v>351</v>
      </c>
      <c r="B155" s="59">
        <v>1600</v>
      </c>
      <c r="C155" s="59">
        <v>1600</v>
      </c>
      <c r="D155" s="59">
        <v>1600</v>
      </c>
      <c r="E155" s="59"/>
      <c r="F155" s="59"/>
      <c r="G155" s="59"/>
      <c r="H155" s="59"/>
      <c r="I155" s="59"/>
      <c r="J155" s="59"/>
      <c r="K155" s="59"/>
      <c r="L155" s="59"/>
      <c r="M155" s="59"/>
      <c r="N155" s="59"/>
    </row>
    <row r="156" spans="1:14" s="57" customFormat="1" ht="15.6">
      <c r="A156" s="58" t="s">
        <v>826</v>
      </c>
      <c r="B156" s="59">
        <v>1194.8698418955501</v>
      </c>
      <c r="C156" s="59">
        <v>1194.8698418955501</v>
      </c>
      <c r="D156" s="59">
        <v>1194.8698418955501</v>
      </c>
      <c r="E156" s="59"/>
      <c r="F156" s="59"/>
      <c r="G156" s="59"/>
      <c r="H156" s="59"/>
      <c r="I156" s="59"/>
      <c r="J156" s="59"/>
      <c r="K156" s="59"/>
      <c r="L156" s="59"/>
      <c r="M156" s="59"/>
      <c r="N156" s="59"/>
    </row>
    <row r="157" spans="1:14" s="57" customFormat="1" ht="15.6">
      <c r="A157" s="58" t="s">
        <v>740</v>
      </c>
      <c r="B157" s="59">
        <v>1683.7267516140676</v>
      </c>
      <c r="C157" s="59">
        <v>1683.7267516140676</v>
      </c>
      <c r="D157" s="59">
        <v>1683.7267516140676</v>
      </c>
      <c r="E157" s="59"/>
      <c r="F157" s="59"/>
      <c r="G157" s="59"/>
      <c r="H157" s="59"/>
      <c r="I157" s="59"/>
      <c r="J157" s="59"/>
      <c r="K157" s="59"/>
      <c r="L157" s="59"/>
      <c r="M157" s="59"/>
      <c r="N157" s="59"/>
    </row>
    <row r="158" spans="1:14" s="57" customFormat="1" ht="15.6">
      <c r="A158" s="58" t="s">
        <v>157</v>
      </c>
      <c r="B158" s="59">
        <v>1815.9778554284137</v>
      </c>
      <c r="C158" s="59">
        <v>1815.9778554284137</v>
      </c>
      <c r="D158" s="59">
        <v>1815.9778554284137</v>
      </c>
      <c r="E158" s="59"/>
      <c r="F158" s="59"/>
      <c r="G158" s="59"/>
      <c r="H158" s="59"/>
      <c r="I158" s="59"/>
      <c r="J158" s="59"/>
      <c r="K158" s="59"/>
      <c r="L158" s="59"/>
      <c r="M158" s="59"/>
      <c r="N158" s="59"/>
    </row>
    <row r="159" spans="1:14" s="57" customFormat="1" ht="15.6">
      <c r="A159" s="58" t="s">
        <v>820</v>
      </c>
      <c r="B159" s="59">
        <v>1657</v>
      </c>
      <c r="C159" s="59">
        <v>1657</v>
      </c>
      <c r="D159" s="59">
        <v>1657</v>
      </c>
      <c r="E159" s="59"/>
      <c r="F159" s="59"/>
      <c r="G159" s="59"/>
      <c r="H159" s="59"/>
      <c r="I159" s="59"/>
      <c r="J159" s="59"/>
      <c r="K159" s="59"/>
      <c r="L159" s="59"/>
      <c r="M159" s="59"/>
      <c r="N159" s="59"/>
    </row>
    <row r="160" spans="1:14" s="57" customFormat="1" ht="15.6">
      <c r="A160" s="58" t="s">
        <v>1035</v>
      </c>
      <c r="B160" s="59">
        <v>1424.0084376660557</v>
      </c>
      <c r="C160" s="59">
        <v>1424.0084376660557</v>
      </c>
      <c r="D160" s="59">
        <v>1424.0084376660557</v>
      </c>
      <c r="E160" s="59"/>
      <c r="F160" s="59"/>
      <c r="G160" s="59"/>
      <c r="H160" s="59"/>
      <c r="I160" s="59"/>
      <c r="J160" s="59"/>
      <c r="K160" s="59"/>
      <c r="L160" s="59"/>
      <c r="M160" s="59"/>
      <c r="N160" s="59"/>
    </row>
    <row r="161" spans="1:14" s="57" customFormat="1" ht="15.6">
      <c r="A161" s="58" t="s">
        <v>728</v>
      </c>
      <c r="B161" s="59">
        <v>1692</v>
      </c>
      <c r="C161" s="59">
        <v>1692</v>
      </c>
      <c r="D161" s="59">
        <v>1692</v>
      </c>
      <c r="E161" s="59"/>
      <c r="F161" s="59"/>
      <c r="G161" s="59"/>
      <c r="H161" s="59"/>
      <c r="I161" s="59"/>
      <c r="J161" s="59"/>
      <c r="K161" s="59"/>
      <c r="L161" s="59"/>
      <c r="M161" s="59"/>
      <c r="N161" s="59"/>
    </row>
    <row r="162" spans="1:14" s="57" customFormat="1" ht="15.6">
      <c r="A162" s="58" t="s">
        <v>130</v>
      </c>
      <c r="B162" s="59">
        <v>1730</v>
      </c>
      <c r="C162" s="59">
        <v>1730</v>
      </c>
      <c r="D162" s="59">
        <v>1691.9742405531156</v>
      </c>
      <c r="E162" s="59"/>
      <c r="F162" s="59"/>
      <c r="G162" s="59"/>
      <c r="H162" s="59"/>
      <c r="I162" s="59"/>
      <c r="J162" s="59"/>
      <c r="K162" s="59"/>
      <c r="L162" s="59"/>
      <c r="M162" s="59"/>
      <c r="N162" s="59"/>
    </row>
    <row r="163" spans="1:14" s="57" customFormat="1" ht="15.6">
      <c r="A163" s="58" t="s">
        <v>135</v>
      </c>
      <c r="B163" s="59">
        <v>1900</v>
      </c>
      <c r="C163" s="59">
        <v>1900</v>
      </c>
      <c r="D163" s="59">
        <v>1900</v>
      </c>
      <c r="E163" s="59"/>
      <c r="F163" s="59"/>
      <c r="G163" s="59"/>
      <c r="H163" s="59"/>
      <c r="I163" s="59"/>
      <c r="J163" s="59"/>
      <c r="K163" s="59"/>
      <c r="L163" s="59"/>
      <c r="M163" s="59"/>
      <c r="N163" s="59"/>
    </row>
    <row r="164" spans="1:14" s="57" customFormat="1" ht="15.6">
      <c r="A164" s="58" t="s">
        <v>96</v>
      </c>
      <c r="B164" s="59">
        <v>1652.5472499702976</v>
      </c>
      <c r="C164" s="59">
        <v>1652.5472499702976</v>
      </c>
      <c r="D164" s="59">
        <v>1620.0071752995086</v>
      </c>
      <c r="E164" s="59"/>
      <c r="F164" s="59"/>
      <c r="G164" s="59"/>
      <c r="H164" s="59"/>
      <c r="I164" s="59"/>
      <c r="J164" s="59"/>
      <c r="K164" s="59"/>
      <c r="L164" s="59"/>
      <c r="M164" s="59"/>
      <c r="N164" s="59"/>
    </row>
    <row r="165" spans="1:14" s="57" customFormat="1" ht="15.6">
      <c r="A165" s="58" t="s">
        <v>111</v>
      </c>
      <c r="B165" s="59">
        <v>1719</v>
      </c>
      <c r="C165" s="59">
        <v>1719</v>
      </c>
      <c r="D165" s="59">
        <v>1684.1368332916275</v>
      </c>
      <c r="E165" s="59"/>
      <c r="F165" s="59"/>
      <c r="G165" s="59"/>
      <c r="H165" s="59"/>
      <c r="I165" s="59"/>
      <c r="J165" s="59"/>
      <c r="K165" s="59"/>
      <c r="L165" s="59"/>
      <c r="M165" s="59"/>
      <c r="N165" s="59"/>
    </row>
    <row r="166" spans="1:14" s="57" customFormat="1" ht="15.6">
      <c r="A166" s="58" t="s">
        <v>121</v>
      </c>
      <c r="B166" s="59">
        <v>1900</v>
      </c>
      <c r="C166" s="59">
        <v>1900</v>
      </c>
      <c r="D166" s="59">
        <v>1900</v>
      </c>
      <c r="E166" s="59"/>
      <c r="F166" s="59"/>
      <c r="G166" s="59"/>
      <c r="H166" s="59"/>
      <c r="I166" s="59"/>
      <c r="J166" s="59"/>
      <c r="K166" s="59"/>
      <c r="L166" s="59"/>
      <c r="M166" s="59"/>
      <c r="N166" s="59"/>
    </row>
    <row r="167" spans="1:14" s="57" customFormat="1" ht="15.6">
      <c r="A167" s="58" t="s">
        <v>717</v>
      </c>
      <c r="B167" s="59">
        <v>1846</v>
      </c>
      <c r="C167" s="59">
        <v>1846</v>
      </c>
      <c r="D167" s="59">
        <v>1846</v>
      </c>
      <c r="E167" s="59"/>
      <c r="F167" s="59"/>
      <c r="G167" s="59"/>
      <c r="H167" s="59"/>
      <c r="I167" s="59"/>
      <c r="J167" s="59"/>
      <c r="K167" s="59"/>
      <c r="L167" s="59"/>
      <c r="M167" s="59"/>
      <c r="N167" s="59"/>
    </row>
    <row r="168" spans="1:14" s="57" customFormat="1" ht="15.6">
      <c r="A168" s="58" t="s">
        <v>946</v>
      </c>
      <c r="B168" s="59">
        <v>1509</v>
      </c>
      <c r="C168" s="59">
        <v>1509</v>
      </c>
      <c r="D168" s="59">
        <v>1509</v>
      </c>
      <c r="E168" s="59"/>
      <c r="F168" s="59"/>
      <c r="G168" s="59"/>
      <c r="H168" s="59"/>
      <c r="I168" s="59"/>
      <c r="J168" s="59"/>
      <c r="K168" s="59"/>
      <c r="L168" s="59"/>
      <c r="M168" s="59"/>
      <c r="N168" s="59"/>
    </row>
    <row r="169" spans="1:14" s="57" customFormat="1" ht="15.6">
      <c r="A169" s="58" t="s">
        <v>1156</v>
      </c>
      <c r="B169" s="59">
        <v>1213.004948293506</v>
      </c>
      <c r="C169" s="59">
        <v>1213.004948293506</v>
      </c>
      <c r="D169" s="59">
        <v>1213.004948293506</v>
      </c>
      <c r="E169" s="59"/>
      <c r="F169" s="59"/>
      <c r="G169" s="59"/>
      <c r="H169" s="59"/>
      <c r="I169" s="59"/>
      <c r="J169" s="59"/>
      <c r="K169" s="59"/>
      <c r="L169" s="59"/>
      <c r="M169" s="59"/>
      <c r="N169" s="59"/>
    </row>
    <row r="170" spans="1:14" s="57" customFormat="1" ht="15.6">
      <c r="A170" s="58" t="s">
        <v>890</v>
      </c>
      <c r="B170" s="59">
        <v>1286</v>
      </c>
      <c r="C170" s="59">
        <v>1286</v>
      </c>
      <c r="D170" s="59">
        <v>1286</v>
      </c>
      <c r="E170" s="59"/>
      <c r="F170" s="59"/>
      <c r="G170" s="59"/>
      <c r="H170" s="59"/>
      <c r="I170" s="59"/>
      <c r="J170" s="59"/>
      <c r="K170" s="59"/>
      <c r="L170" s="59"/>
      <c r="M170" s="59"/>
      <c r="N170" s="59"/>
    </row>
    <row r="171" spans="1:14" s="57" customFormat="1" ht="15.6">
      <c r="A171" s="58" t="s">
        <v>1122</v>
      </c>
      <c r="B171" s="59">
        <v>1373.8186701167583</v>
      </c>
      <c r="C171" s="59">
        <v>1373.8186701167583</v>
      </c>
      <c r="D171" s="59">
        <v>1373.8186701167583</v>
      </c>
      <c r="E171" s="59"/>
      <c r="F171" s="59"/>
      <c r="G171" s="59"/>
      <c r="H171" s="59"/>
      <c r="I171" s="59"/>
      <c r="J171" s="59"/>
      <c r="K171" s="59"/>
      <c r="L171" s="59"/>
      <c r="M171" s="59"/>
      <c r="N171" s="59"/>
    </row>
    <row r="172" spans="1:14" s="57" customFormat="1" ht="15.6">
      <c r="A172" s="58" t="s">
        <v>1202</v>
      </c>
      <c r="B172" s="59">
        <v>1215.5584125920054</v>
      </c>
      <c r="C172" s="59">
        <v>1215.5584125920054</v>
      </c>
      <c r="D172" s="59">
        <v>1215.5584125920054</v>
      </c>
      <c r="E172" s="59"/>
      <c r="F172" s="59"/>
      <c r="G172" s="59"/>
      <c r="H172" s="59"/>
      <c r="I172" s="59"/>
      <c r="J172" s="59"/>
      <c r="K172" s="59"/>
      <c r="L172" s="59"/>
      <c r="M172" s="59"/>
      <c r="N172" s="59"/>
    </row>
    <row r="173" spans="1:14" s="57" customFormat="1" ht="15.6">
      <c r="A173" s="58" t="s">
        <v>785</v>
      </c>
      <c r="B173" s="59">
        <v>1608.8060612177233</v>
      </c>
      <c r="C173" s="59">
        <v>1608.8060612177233</v>
      </c>
      <c r="D173" s="59">
        <v>1608.8060612177233</v>
      </c>
      <c r="E173" s="59"/>
      <c r="F173" s="59"/>
      <c r="G173" s="59"/>
      <c r="H173" s="59"/>
      <c r="I173" s="59"/>
      <c r="J173" s="59"/>
      <c r="K173" s="59"/>
      <c r="L173" s="59"/>
      <c r="M173" s="59"/>
      <c r="N173" s="59"/>
    </row>
    <row r="174" spans="1:14" s="57" customFormat="1" ht="15.6">
      <c r="A174" s="58" t="s">
        <v>710</v>
      </c>
      <c r="B174" s="59">
        <v>1900</v>
      </c>
      <c r="C174" s="59">
        <v>1900</v>
      </c>
      <c r="D174" s="59">
        <v>1900</v>
      </c>
      <c r="E174" s="59"/>
      <c r="F174" s="59"/>
      <c r="G174" s="59"/>
      <c r="H174" s="59"/>
      <c r="I174" s="59"/>
      <c r="J174" s="59"/>
      <c r="K174" s="59"/>
      <c r="L174" s="59"/>
      <c r="M174" s="59"/>
      <c r="N174" s="59"/>
    </row>
    <row r="175" spans="1:14" s="57" customFormat="1" ht="15.6">
      <c r="A175" s="58" t="s">
        <v>565</v>
      </c>
      <c r="B175" s="59">
        <v>1378.5874831826075</v>
      </c>
      <c r="C175" s="59">
        <v>1378.5874831826075</v>
      </c>
      <c r="D175" s="59">
        <v>1378.5874831826075</v>
      </c>
      <c r="E175" s="59"/>
      <c r="F175" s="59"/>
      <c r="G175" s="59"/>
      <c r="H175" s="59"/>
      <c r="I175" s="59"/>
      <c r="J175" s="59"/>
      <c r="K175" s="59"/>
      <c r="L175" s="59"/>
      <c r="M175" s="59"/>
      <c r="N175" s="59"/>
    </row>
    <row r="176" spans="1:14" s="57" customFormat="1" ht="15.6">
      <c r="A176" s="58" t="s">
        <v>502</v>
      </c>
      <c r="B176" s="59">
        <v>1497</v>
      </c>
      <c r="C176" s="59">
        <v>1497</v>
      </c>
      <c r="D176" s="59">
        <v>1497</v>
      </c>
      <c r="E176" s="59"/>
      <c r="F176" s="59"/>
      <c r="G176" s="59"/>
      <c r="H176" s="59"/>
      <c r="I176" s="59"/>
      <c r="J176" s="59"/>
      <c r="K176" s="59"/>
      <c r="L176" s="59"/>
      <c r="M176" s="59"/>
      <c r="N176" s="59"/>
    </row>
    <row r="177" spans="1:14" s="57" customFormat="1" ht="15.6">
      <c r="A177" s="58" t="s">
        <v>374</v>
      </c>
      <c r="B177" s="59">
        <v>1600</v>
      </c>
      <c r="C177" s="59">
        <v>1600</v>
      </c>
      <c r="D177" s="59">
        <v>1600</v>
      </c>
      <c r="E177" s="59"/>
      <c r="F177" s="59"/>
      <c r="G177" s="59"/>
      <c r="H177" s="59"/>
      <c r="I177" s="59"/>
      <c r="J177" s="59"/>
      <c r="K177" s="59"/>
      <c r="L177" s="59"/>
      <c r="M177" s="59"/>
      <c r="N177" s="59"/>
    </row>
    <row r="178" spans="1:14" s="57" customFormat="1" ht="15.6">
      <c r="A178" s="58" t="s">
        <v>775</v>
      </c>
      <c r="B178" s="59">
        <v>1223.488790484043</v>
      </c>
      <c r="C178" s="59">
        <v>1223.488790484043</v>
      </c>
      <c r="D178" s="59">
        <v>1223.488790484043</v>
      </c>
      <c r="E178" s="59"/>
      <c r="F178" s="59"/>
      <c r="G178" s="59"/>
      <c r="H178" s="59"/>
      <c r="I178" s="59"/>
      <c r="J178" s="59"/>
      <c r="K178" s="59"/>
      <c r="L178" s="59"/>
      <c r="M178" s="59"/>
      <c r="N178" s="59"/>
    </row>
    <row r="179" spans="1:14" s="57" customFormat="1" ht="15.6">
      <c r="A179" s="58" t="s">
        <v>741</v>
      </c>
      <c r="B179" s="59">
        <v>1476</v>
      </c>
      <c r="C179" s="59">
        <v>1476</v>
      </c>
      <c r="D179" s="59">
        <v>1476</v>
      </c>
      <c r="E179" s="59"/>
      <c r="F179" s="59"/>
      <c r="G179" s="59"/>
      <c r="H179" s="59"/>
      <c r="I179" s="59"/>
      <c r="J179" s="59"/>
      <c r="K179" s="59"/>
      <c r="L179" s="59"/>
      <c r="M179" s="59"/>
      <c r="N179" s="59"/>
    </row>
    <row r="180" spans="1:14" s="57" customFormat="1" ht="15.6">
      <c r="A180" s="58" t="s">
        <v>177</v>
      </c>
      <c r="B180" s="59">
        <v>1441</v>
      </c>
      <c r="C180" s="59">
        <v>1441</v>
      </c>
      <c r="D180" s="59">
        <v>1441</v>
      </c>
      <c r="E180" s="59"/>
      <c r="F180" s="59"/>
      <c r="G180" s="59"/>
      <c r="H180" s="59"/>
      <c r="I180" s="59"/>
      <c r="J180" s="59"/>
      <c r="K180" s="59"/>
      <c r="L180" s="59"/>
      <c r="M180" s="59"/>
      <c r="N180" s="59"/>
    </row>
    <row r="181" spans="1:14" s="57" customFormat="1" ht="15.6">
      <c r="A181" s="58" t="s">
        <v>166</v>
      </c>
      <c r="B181" s="59">
        <v>1900</v>
      </c>
      <c r="C181" s="59">
        <v>1900</v>
      </c>
      <c r="D181" s="59">
        <v>1900</v>
      </c>
      <c r="E181" s="59"/>
      <c r="F181" s="59"/>
      <c r="G181" s="59"/>
      <c r="H181" s="59"/>
      <c r="I181" s="59"/>
      <c r="J181" s="59"/>
      <c r="K181" s="59"/>
      <c r="L181" s="59"/>
      <c r="M181" s="59"/>
      <c r="N181" s="59"/>
    </row>
    <row r="182" spans="1:14" s="57" customFormat="1" ht="15.6">
      <c r="A182" s="58" t="s">
        <v>118</v>
      </c>
      <c r="B182" s="59">
        <v>1694</v>
      </c>
      <c r="C182" s="59">
        <v>1694</v>
      </c>
      <c r="D182" s="59">
        <v>1694</v>
      </c>
      <c r="E182" s="59"/>
      <c r="F182" s="59"/>
      <c r="G182" s="59"/>
      <c r="H182" s="59"/>
      <c r="I182" s="59"/>
      <c r="J182" s="59"/>
      <c r="K182" s="59"/>
      <c r="L182" s="59"/>
      <c r="M182" s="59"/>
      <c r="N182" s="59"/>
    </row>
    <row r="183" spans="1:14" s="57" customFormat="1" ht="15.6">
      <c r="A183" s="58" t="s">
        <v>1031</v>
      </c>
      <c r="B183" s="59">
        <v>1354.5461404086723</v>
      </c>
      <c r="C183" s="59">
        <v>1354.5461404086723</v>
      </c>
      <c r="D183" s="59">
        <v>1354.5461404086723</v>
      </c>
      <c r="E183" s="59"/>
      <c r="F183" s="59"/>
      <c r="G183" s="59"/>
      <c r="H183" s="59"/>
      <c r="I183" s="59"/>
      <c r="J183" s="59"/>
      <c r="K183" s="59"/>
      <c r="L183" s="59"/>
      <c r="M183" s="59"/>
      <c r="N183" s="59"/>
    </row>
    <row r="184" spans="1:14" s="57" customFormat="1" ht="15.6">
      <c r="A184" s="58" t="s">
        <v>384</v>
      </c>
      <c r="B184" s="59">
        <v>1383.01008950188</v>
      </c>
      <c r="C184" s="59">
        <v>1383.01008950188</v>
      </c>
      <c r="D184" s="59">
        <v>1383.01008950188</v>
      </c>
      <c r="E184" s="59"/>
      <c r="F184" s="59"/>
      <c r="G184" s="59"/>
      <c r="H184" s="59"/>
      <c r="I184" s="59"/>
      <c r="J184" s="59"/>
      <c r="K184" s="59"/>
      <c r="L184" s="59"/>
      <c r="M184" s="59"/>
      <c r="N184" s="59"/>
    </row>
    <row r="185" spans="1:14" s="57" customFormat="1" ht="15.6">
      <c r="A185" s="58" t="s">
        <v>486</v>
      </c>
      <c r="B185" s="59">
        <v>1419.734799094749</v>
      </c>
      <c r="C185" s="59">
        <v>1419.734799094749</v>
      </c>
      <c r="D185" s="59">
        <v>1419.734799094749</v>
      </c>
      <c r="E185" s="59"/>
      <c r="F185" s="59"/>
      <c r="G185" s="59"/>
      <c r="H185" s="59"/>
      <c r="I185" s="59"/>
      <c r="J185" s="59"/>
      <c r="K185" s="59"/>
      <c r="L185" s="59"/>
      <c r="M185" s="59"/>
      <c r="N185" s="59"/>
    </row>
    <row r="186" spans="1:14" s="57" customFormat="1" ht="15.6">
      <c r="A186" s="58" t="s">
        <v>372</v>
      </c>
      <c r="B186" s="59">
        <v>1200</v>
      </c>
      <c r="C186" s="59">
        <v>1200</v>
      </c>
      <c r="D186" s="59">
        <v>1200</v>
      </c>
      <c r="E186" s="59"/>
      <c r="F186" s="59"/>
      <c r="G186" s="59"/>
      <c r="H186" s="59"/>
      <c r="I186" s="59"/>
      <c r="J186" s="59"/>
      <c r="K186" s="59"/>
      <c r="L186" s="59"/>
      <c r="M186" s="59"/>
      <c r="N186" s="59"/>
    </row>
    <row r="187" spans="1:14" s="57" customFormat="1" ht="15.6">
      <c r="A187" s="58" t="s">
        <v>324</v>
      </c>
      <c r="B187" s="59">
        <v>1200</v>
      </c>
      <c r="C187" s="59">
        <v>1200</v>
      </c>
      <c r="D187" s="59">
        <v>1200</v>
      </c>
      <c r="E187" s="59"/>
      <c r="F187" s="59"/>
      <c r="G187" s="59"/>
      <c r="H187" s="59"/>
      <c r="I187" s="59"/>
      <c r="J187" s="59"/>
      <c r="K187" s="59"/>
      <c r="L187" s="59"/>
      <c r="M187" s="59"/>
      <c r="N187" s="59"/>
    </row>
    <row r="188" spans="1:14" s="57" customFormat="1" ht="15.6">
      <c r="A188" s="58" t="s">
        <v>872</v>
      </c>
      <c r="B188" s="59">
        <v>1450.2070206419687</v>
      </c>
      <c r="C188" s="59">
        <v>1450.2070206419687</v>
      </c>
      <c r="D188" s="59">
        <v>1450.2070206419687</v>
      </c>
      <c r="E188" s="59"/>
      <c r="F188" s="59"/>
      <c r="G188" s="59"/>
      <c r="H188" s="59"/>
      <c r="I188" s="59"/>
      <c r="J188" s="59"/>
      <c r="K188" s="59"/>
      <c r="L188" s="59"/>
      <c r="M188" s="59"/>
      <c r="N188" s="59"/>
    </row>
    <row r="189" spans="1:14" s="57" customFormat="1" ht="15.6">
      <c r="A189" s="58" t="s">
        <v>506</v>
      </c>
      <c r="B189" s="59">
        <v>1411</v>
      </c>
      <c r="C189" s="59">
        <v>1411</v>
      </c>
      <c r="D189" s="59">
        <v>1411</v>
      </c>
      <c r="E189" s="59"/>
      <c r="F189" s="59"/>
      <c r="G189" s="59"/>
      <c r="H189" s="59"/>
      <c r="I189" s="59"/>
      <c r="J189" s="59"/>
      <c r="K189" s="59"/>
      <c r="L189" s="59"/>
      <c r="M189" s="59"/>
      <c r="N189" s="59"/>
    </row>
    <row r="190" spans="1:14" s="57" customFormat="1" ht="15.6">
      <c r="A190" s="58" t="s">
        <v>695</v>
      </c>
      <c r="B190" s="59">
        <v>1478.1480679178783</v>
      </c>
      <c r="C190" s="59">
        <v>1478.1480679178783</v>
      </c>
      <c r="D190" s="59">
        <v>1478.1480679178783</v>
      </c>
      <c r="E190" s="59"/>
      <c r="F190" s="59"/>
      <c r="G190" s="59"/>
      <c r="H190" s="59"/>
      <c r="I190" s="59"/>
      <c r="J190" s="59"/>
      <c r="K190" s="59"/>
      <c r="L190" s="59"/>
      <c r="M190" s="59"/>
      <c r="N190" s="59"/>
    </row>
    <row r="191" spans="1:14" s="57" customFormat="1" ht="15.6">
      <c r="A191" s="58" t="s">
        <v>60</v>
      </c>
      <c r="B191" s="59">
        <v>1600</v>
      </c>
      <c r="C191" s="59">
        <v>1600</v>
      </c>
      <c r="D191" s="59">
        <v>1600</v>
      </c>
      <c r="E191" s="59"/>
      <c r="F191" s="59"/>
      <c r="G191" s="59"/>
      <c r="H191" s="59"/>
      <c r="I191" s="59"/>
      <c r="J191" s="59"/>
      <c r="K191" s="59"/>
      <c r="L191" s="59"/>
      <c r="M191" s="59"/>
      <c r="N191" s="59"/>
    </row>
    <row r="192" spans="1:14" s="57" customFormat="1" ht="15.6">
      <c r="A192" s="58" t="s">
        <v>762</v>
      </c>
      <c r="B192" s="59">
        <v>1536.608573230269</v>
      </c>
      <c r="C192" s="59">
        <v>1536.608573230269</v>
      </c>
      <c r="D192" s="59">
        <v>1536.608573230269</v>
      </c>
      <c r="E192" s="59"/>
      <c r="F192" s="59"/>
      <c r="G192" s="59"/>
      <c r="H192" s="59"/>
      <c r="I192" s="59"/>
      <c r="J192" s="59"/>
      <c r="K192" s="59"/>
      <c r="L192" s="59"/>
      <c r="M192" s="59"/>
      <c r="N192" s="59"/>
    </row>
    <row r="193" spans="1:14" s="57" customFormat="1" ht="15.6">
      <c r="A193" s="58" t="s">
        <v>1123</v>
      </c>
      <c r="B193" s="59">
        <v>1564.949179392604</v>
      </c>
      <c r="C193" s="59">
        <v>1564.949179392604</v>
      </c>
      <c r="D193" s="59">
        <v>1564.949179392604</v>
      </c>
      <c r="E193" s="59"/>
      <c r="F193" s="59"/>
      <c r="G193" s="59"/>
      <c r="H193" s="59"/>
      <c r="I193" s="59"/>
      <c r="J193" s="59"/>
      <c r="K193" s="59"/>
      <c r="L193" s="59"/>
      <c r="M193" s="59"/>
      <c r="N193" s="59"/>
    </row>
    <row r="194" spans="1:14" s="57" customFormat="1" ht="15.6">
      <c r="A194" s="58" t="s">
        <v>451</v>
      </c>
      <c r="B194" s="59">
        <v>1388.6132984044423</v>
      </c>
      <c r="C194" s="59">
        <v>1388.6132984044423</v>
      </c>
      <c r="D194" s="59">
        <v>1388.6132984044423</v>
      </c>
      <c r="E194" s="59"/>
      <c r="F194" s="59"/>
      <c r="G194" s="59"/>
      <c r="H194" s="59"/>
      <c r="I194" s="59"/>
      <c r="J194" s="59"/>
      <c r="K194" s="59"/>
      <c r="L194" s="59"/>
      <c r="M194" s="59"/>
      <c r="N194" s="59"/>
    </row>
    <row r="195" spans="1:14" s="57" customFormat="1" ht="15.6">
      <c r="A195" s="58" t="s">
        <v>964</v>
      </c>
      <c r="B195" s="59">
        <v>1368</v>
      </c>
      <c r="C195" s="59">
        <v>1368</v>
      </c>
      <c r="D195" s="59">
        <v>1368</v>
      </c>
      <c r="E195" s="59"/>
      <c r="F195" s="59"/>
      <c r="G195" s="59"/>
      <c r="H195" s="59"/>
      <c r="I195" s="59"/>
      <c r="J195" s="59"/>
      <c r="K195" s="59"/>
      <c r="L195" s="59"/>
      <c r="M195" s="59"/>
      <c r="N195" s="59"/>
    </row>
    <row r="196" spans="1:14" s="57" customFormat="1" ht="15.6">
      <c r="A196" s="58" t="s">
        <v>290</v>
      </c>
      <c r="B196" s="59">
        <v>1900</v>
      </c>
      <c r="C196" s="59">
        <v>1900</v>
      </c>
      <c r="D196" s="59">
        <v>1900</v>
      </c>
      <c r="E196" s="59"/>
      <c r="F196" s="59"/>
      <c r="G196" s="59"/>
      <c r="H196" s="59"/>
      <c r="I196" s="59"/>
      <c r="J196" s="59"/>
      <c r="K196" s="59"/>
      <c r="L196" s="59"/>
      <c r="M196" s="59"/>
      <c r="N196" s="59"/>
    </row>
    <row r="197" spans="1:14" s="57" customFormat="1" ht="15.6">
      <c r="A197" s="58" t="s">
        <v>1025</v>
      </c>
      <c r="B197" s="59">
        <v>1233.2567372499675</v>
      </c>
      <c r="C197" s="59">
        <v>1233.2567372499675</v>
      </c>
      <c r="D197" s="59">
        <v>1233.2567372499675</v>
      </c>
      <c r="E197" s="59"/>
      <c r="F197" s="59"/>
      <c r="G197" s="59"/>
      <c r="H197" s="59"/>
      <c r="I197" s="59"/>
      <c r="J197" s="59"/>
      <c r="K197" s="59"/>
      <c r="L197" s="59"/>
      <c r="M197" s="59"/>
      <c r="N197" s="59"/>
    </row>
    <row r="198" spans="1:14" s="57" customFormat="1" ht="15.6">
      <c r="A198" s="58" t="s">
        <v>1124</v>
      </c>
      <c r="B198" s="59">
        <v>1300</v>
      </c>
      <c r="C198" s="59">
        <v>1300</v>
      </c>
      <c r="D198" s="59">
        <v>1300</v>
      </c>
      <c r="E198" s="59"/>
      <c r="F198" s="59"/>
      <c r="G198" s="59"/>
      <c r="H198" s="59"/>
      <c r="I198" s="59"/>
      <c r="J198" s="59"/>
      <c r="K198" s="59"/>
      <c r="L198" s="59"/>
      <c r="M198" s="59"/>
      <c r="N198" s="59"/>
    </row>
    <row r="199" spans="1:14" s="57" customFormat="1" ht="15.6">
      <c r="A199" s="58" t="s">
        <v>214</v>
      </c>
      <c r="B199" s="59">
        <v>1200</v>
      </c>
      <c r="C199" s="59">
        <v>1200</v>
      </c>
      <c r="D199" s="59">
        <v>1200</v>
      </c>
      <c r="E199" s="59"/>
      <c r="F199" s="59"/>
      <c r="G199" s="59"/>
      <c r="H199" s="59"/>
      <c r="I199" s="59"/>
      <c r="J199" s="59"/>
      <c r="K199" s="59"/>
      <c r="L199" s="59"/>
      <c r="M199" s="59"/>
      <c r="N199" s="59"/>
    </row>
    <row r="200" spans="1:14" s="57" customFormat="1" ht="15.6">
      <c r="A200" s="58" t="s">
        <v>926</v>
      </c>
      <c r="B200" s="59">
        <v>1161.8131215335943</v>
      </c>
      <c r="C200" s="59">
        <v>1161.8131215335943</v>
      </c>
      <c r="D200" s="59">
        <v>1161.8131215335943</v>
      </c>
      <c r="E200" s="59"/>
      <c r="F200" s="59"/>
      <c r="G200" s="59"/>
      <c r="H200" s="59"/>
      <c r="I200" s="59"/>
      <c r="J200" s="59"/>
      <c r="K200" s="59"/>
      <c r="L200" s="59"/>
      <c r="M200" s="59"/>
      <c r="N200" s="59"/>
    </row>
    <row r="201" spans="1:14" s="57" customFormat="1" ht="15.6">
      <c r="A201" s="58" t="s">
        <v>842</v>
      </c>
      <c r="B201" s="59">
        <v>1661.6878140849713</v>
      </c>
      <c r="C201" s="59">
        <v>1661.6878140849713</v>
      </c>
      <c r="D201" s="59">
        <v>1661.6878140849713</v>
      </c>
      <c r="E201" s="59"/>
      <c r="F201" s="59"/>
      <c r="G201" s="59"/>
      <c r="H201" s="59"/>
      <c r="I201" s="59"/>
      <c r="J201" s="59"/>
      <c r="K201" s="59"/>
      <c r="L201" s="59"/>
      <c r="M201" s="59"/>
      <c r="N201" s="59"/>
    </row>
    <row r="202" spans="1:14" s="57" customFormat="1" ht="15.6">
      <c r="A202" s="58" t="s">
        <v>611</v>
      </c>
      <c r="B202" s="59">
        <v>1271.2356103103027</v>
      </c>
      <c r="C202" s="59">
        <v>1271.2356103103027</v>
      </c>
      <c r="D202" s="59">
        <v>1271.2356103103027</v>
      </c>
      <c r="E202" s="59"/>
      <c r="F202" s="59"/>
      <c r="G202" s="59"/>
      <c r="H202" s="59"/>
      <c r="I202" s="59"/>
      <c r="J202" s="59"/>
      <c r="K202" s="59"/>
      <c r="L202" s="59"/>
      <c r="M202" s="59"/>
      <c r="N202" s="59"/>
    </row>
    <row r="203" spans="1:14" s="57" customFormat="1" ht="15.6">
      <c r="A203" s="58" t="s">
        <v>1060</v>
      </c>
      <c r="B203" s="59">
        <v>1469</v>
      </c>
      <c r="C203" s="59">
        <v>1469</v>
      </c>
      <c r="D203" s="59">
        <v>1469</v>
      </c>
      <c r="E203" s="59"/>
      <c r="F203" s="59"/>
      <c r="G203" s="59"/>
      <c r="H203" s="59"/>
      <c r="I203" s="59"/>
      <c r="J203" s="59"/>
      <c r="K203" s="59"/>
      <c r="L203" s="59"/>
      <c r="M203" s="59"/>
      <c r="N203" s="59"/>
    </row>
    <row r="204" spans="1:14" s="57" customFormat="1" ht="15.6">
      <c r="A204" s="58" t="s">
        <v>873</v>
      </c>
      <c r="B204" s="59">
        <v>1642</v>
      </c>
      <c r="C204" s="59">
        <v>1642</v>
      </c>
      <c r="D204" s="59">
        <v>1642</v>
      </c>
      <c r="E204" s="59"/>
      <c r="F204" s="59"/>
      <c r="G204" s="59"/>
      <c r="H204" s="59"/>
      <c r="I204" s="59"/>
      <c r="J204" s="59"/>
      <c r="K204" s="59"/>
      <c r="L204" s="59"/>
      <c r="M204" s="59"/>
      <c r="N204" s="59"/>
    </row>
    <row r="205" spans="1:14" s="57" customFormat="1" ht="15.6">
      <c r="A205" s="58" t="s">
        <v>145</v>
      </c>
      <c r="B205" s="59">
        <v>1400</v>
      </c>
      <c r="C205" s="59">
        <v>1400</v>
      </c>
      <c r="D205" s="59">
        <v>1400</v>
      </c>
      <c r="E205" s="59"/>
      <c r="F205" s="59"/>
      <c r="G205" s="59"/>
      <c r="H205" s="59"/>
      <c r="I205" s="59"/>
      <c r="J205" s="59"/>
      <c r="K205" s="59"/>
      <c r="L205" s="59"/>
      <c r="M205" s="59"/>
      <c r="N205" s="59"/>
    </row>
    <row r="206" spans="1:14" s="57" customFormat="1" ht="15.6">
      <c r="A206" s="58" t="s">
        <v>1161</v>
      </c>
      <c r="B206" s="59">
        <v>1354</v>
      </c>
      <c r="C206" s="59">
        <v>1354</v>
      </c>
      <c r="D206" s="59">
        <v>1324.0113460270466</v>
      </c>
      <c r="E206" s="59"/>
      <c r="F206" s="59"/>
      <c r="G206" s="59"/>
      <c r="H206" s="59"/>
      <c r="I206" s="59"/>
      <c r="J206" s="59"/>
      <c r="K206" s="59"/>
      <c r="L206" s="59"/>
      <c r="M206" s="59"/>
      <c r="N206" s="59"/>
    </row>
    <row r="207" spans="1:14" s="57" customFormat="1" ht="15.6">
      <c r="A207" s="58" t="s">
        <v>490</v>
      </c>
      <c r="B207" s="59">
        <v>1581.2745720255718</v>
      </c>
      <c r="C207" s="59">
        <v>1581.2745720255718</v>
      </c>
      <c r="D207" s="59">
        <v>1581.2745720255718</v>
      </c>
      <c r="E207" s="59"/>
      <c r="F207" s="59"/>
      <c r="G207" s="59"/>
      <c r="H207" s="59"/>
      <c r="I207" s="59"/>
      <c r="J207" s="59"/>
      <c r="K207" s="59"/>
      <c r="L207" s="59"/>
      <c r="M207" s="59"/>
      <c r="N207" s="59"/>
    </row>
    <row r="208" spans="1:14" s="57" customFormat="1" ht="15.6">
      <c r="A208" s="58" t="s">
        <v>1162</v>
      </c>
      <c r="B208" s="59">
        <v>1483</v>
      </c>
      <c r="C208" s="59">
        <v>1483</v>
      </c>
      <c r="D208" s="59">
        <v>1483</v>
      </c>
      <c r="E208" s="59"/>
      <c r="F208" s="59"/>
      <c r="G208" s="59"/>
      <c r="H208" s="59"/>
      <c r="I208" s="59"/>
      <c r="J208" s="59"/>
      <c r="K208" s="59"/>
      <c r="L208" s="59"/>
      <c r="M208" s="59"/>
      <c r="N208" s="59"/>
    </row>
    <row r="209" spans="1:14" s="57" customFormat="1" ht="15.6">
      <c r="A209" s="58" t="s">
        <v>1077</v>
      </c>
      <c r="B209" s="59">
        <v>1420.8653561646702</v>
      </c>
      <c r="C209" s="59">
        <v>1494.2893766794061</v>
      </c>
      <c r="D209" s="59">
        <v>1494.2893766794061</v>
      </c>
      <c r="E209" s="59"/>
      <c r="F209" s="59"/>
      <c r="G209" s="59"/>
      <c r="H209" s="59"/>
      <c r="I209" s="59"/>
      <c r="J209" s="59"/>
      <c r="K209" s="59"/>
      <c r="L209" s="59"/>
      <c r="M209" s="59"/>
      <c r="N209" s="59"/>
    </row>
    <row r="210" spans="1:14" s="57" customFormat="1" ht="15.6">
      <c r="A210" s="58" t="s">
        <v>4</v>
      </c>
      <c r="B210" s="59">
        <v>1637.5613763192312</v>
      </c>
      <c r="C210" s="59">
        <v>1637.5613763192312</v>
      </c>
      <c r="D210" s="59">
        <v>1637.5613763192312</v>
      </c>
      <c r="E210" s="59"/>
      <c r="F210" s="59"/>
      <c r="G210" s="59"/>
      <c r="H210" s="59"/>
      <c r="I210" s="59"/>
      <c r="J210" s="59"/>
      <c r="K210" s="59"/>
      <c r="L210" s="59"/>
      <c r="M210" s="59"/>
      <c r="N210" s="59"/>
    </row>
    <row r="211" spans="1:14" s="57" customFormat="1" ht="15.6">
      <c r="A211" s="58" t="s">
        <v>947</v>
      </c>
      <c r="B211" s="59">
        <v>1532.6398384516895</v>
      </c>
      <c r="C211" s="59">
        <v>1532.6398384516895</v>
      </c>
      <c r="D211" s="59">
        <v>1532.6398384516895</v>
      </c>
      <c r="E211" s="59"/>
      <c r="F211" s="59"/>
      <c r="G211" s="59"/>
      <c r="H211" s="59"/>
      <c r="I211" s="59"/>
      <c r="J211" s="59"/>
      <c r="K211" s="59"/>
      <c r="L211" s="59"/>
      <c r="M211" s="59"/>
      <c r="N211" s="59"/>
    </row>
    <row r="212" spans="1:14" s="57" customFormat="1" ht="15.6">
      <c r="A212" s="58" t="s">
        <v>1221</v>
      </c>
      <c r="B212" s="59">
        <v>1208.5445494409366</v>
      </c>
      <c r="C212" s="59">
        <v>1208.5445494409366</v>
      </c>
      <c r="D212" s="59">
        <v>1208.5445494409366</v>
      </c>
      <c r="E212" s="59"/>
      <c r="F212" s="59"/>
      <c r="G212" s="59"/>
      <c r="H212" s="59"/>
      <c r="I212" s="59"/>
      <c r="J212" s="59"/>
      <c r="K212" s="59"/>
      <c r="L212" s="59"/>
      <c r="M212" s="59"/>
      <c r="N212" s="59"/>
    </row>
    <row r="213" spans="1:14" s="57" customFormat="1" ht="15.6">
      <c r="A213" s="58" t="s">
        <v>866</v>
      </c>
      <c r="B213" s="59">
        <v>1191.1037764142393</v>
      </c>
      <c r="C213" s="59">
        <v>1191.1037764142393</v>
      </c>
      <c r="D213" s="59">
        <v>1191.1037764142393</v>
      </c>
      <c r="E213" s="59"/>
      <c r="F213" s="59"/>
      <c r="G213" s="59"/>
      <c r="H213" s="59"/>
      <c r="I213" s="59"/>
      <c r="J213" s="59"/>
      <c r="K213" s="59"/>
      <c r="L213" s="59"/>
      <c r="M213" s="59"/>
      <c r="N213" s="59"/>
    </row>
    <row r="214" spans="1:14" s="57" customFormat="1" ht="15.6">
      <c r="A214" s="58" t="s">
        <v>366</v>
      </c>
      <c r="B214" s="59">
        <v>1571.2399768303117</v>
      </c>
      <c r="C214" s="59">
        <v>1531.3913283932045</v>
      </c>
      <c r="D214" s="59">
        <v>1535.9474070723813</v>
      </c>
      <c r="E214" s="59"/>
      <c r="F214" s="59"/>
      <c r="G214" s="59"/>
      <c r="H214" s="59"/>
      <c r="I214" s="59"/>
      <c r="J214" s="59"/>
      <c r="K214" s="59"/>
      <c r="L214" s="59"/>
      <c r="M214" s="59"/>
      <c r="N214" s="59"/>
    </row>
    <row r="215" spans="1:14" s="57" customFormat="1" ht="15.6">
      <c r="A215" s="58" t="s">
        <v>492</v>
      </c>
      <c r="B215" s="59">
        <v>1435</v>
      </c>
      <c r="C215" s="59">
        <v>1435</v>
      </c>
      <c r="D215" s="59">
        <v>1435</v>
      </c>
      <c r="E215" s="59"/>
      <c r="F215" s="59"/>
      <c r="G215" s="59"/>
      <c r="H215" s="59"/>
      <c r="I215" s="59"/>
      <c r="J215" s="59"/>
      <c r="K215" s="59"/>
      <c r="L215" s="59"/>
      <c r="M215" s="59"/>
      <c r="N215" s="59"/>
    </row>
    <row r="216" spans="1:14" s="57" customFormat="1" ht="15.6">
      <c r="A216" s="58" t="s">
        <v>323</v>
      </c>
      <c r="B216" s="59">
        <v>1400</v>
      </c>
      <c r="C216" s="59">
        <v>1400</v>
      </c>
      <c r="D216" s="59">
        <v>1400</v>
      </c>
      <c r="E216" s="59"/>
      <c r="F216" s="59"/>
      <c r="G216" s="59"/>
      <c r="H216" s="59"/>
      <c r="I216" s="59"/>
      <c r="J216" s="59"/>
      <c r="K216" s="59"/>
      <c r="L216" s="59"/>
      <c r="M216" s="59"/>
      <c r="N216" s="59"/>
    </row>
    <row r="217" spans="1:14" s="57" customFormat="1" ht="15.6">
      <c r="A217" s="58" t="s">
        <v>1243</v>
      </c>
      <c r="B217" s="59">
        <v>1220.190427252438</v>
      </c>
      <c r="C217" s="59">
        <v>1220.190427252438</v>
      </c>
      <c r="D217" s="59">
        <v>1238.7691859589565</v>
      </c>
      <c r="E217" s="59"/>
      <c r="F217" s="59"/>
      <c r="G217" s="59"/>
      <c r="H217" s="59"/>
      <c r="I217" s="59"/>
      <c r="J217" s="59"/>
      <c r="K217" s="59"/>
      <c r="L217" s="59"/>
      <c r="M217" s="59"/>
      <c r="N217" s="59"/>
    </row>
    <row r="218" spans="1:14" s="57" customFormat="1" ht="15.6">
      <c r="A218" s="58" t="s">
        <v>586</v>
      </c>
      <c r="B218" s="59">
        <v>1585.7979754188541</v>
      </c>
      <c r="C218" s="59">
        <v>1585.7979754188541</v>
      </c>
      <c r="D218" s="59">
        <v>1585.7979754188541</v>
      </c>
      <c r="E218" s="59"/>
      <c r="F218" s="59"/>
      <c r="G218" s="59"/>
      <c r="H218" s="59"/>
      <c r="I218" s="59"/>
      <c r="J218" s="59"/>
      <c r="K218" s="59"/>
      <c r="L218" s="59"/>
      <c r="M218" s="59"/>
      <c r="N218" s="59"/>
    </row>
    <row r="219" spans="1:14" s="57" customFormat="1" ht="15.6">
      <c r="A219" s="58" t="s">
        <v>1104</v>
      </c>
      <c r="B219" s="59">
        <v>1440</v>
      </c>
      <c r="C219" s="59">
        <v>1440</v>
      </c>
      <c r="D219" s="59">
        <v>1461.7843477438389</v>
      </c>
      <c r="E219" s="59"/>
      <c r="F219" s="59"/>
      <c r="G219" s="59"/>
      <c r="H219" s="59"/>
      <c r="I219" s="59"/>
      <c r="J219" s="59"/>
      <c r="K219" s="59"/>
      <c r="L219" s="59"/>
      <c r="M219" s="59"/>
      <c r="N219" s="59"/>
    </row>
    <row r="220" spans="1:14" s="57" customFormat="1" ht="15.6">
      <c r="A220" s="58" t="s">
        <v>48</v>
      </c>
      <c r="B220" s="59">
        <v>1200</v>
      </c>
      <c r="C220" s="59">
        <v>1200</v>
      </c>
      <c r="D220" s="59">
        <v>1200</v>
      </c>
      <c r="E220" s="59"/>
      <c r="F220" s="59"/>
      <c r="G220" s="59"/>
      <c r="H220" s="59"/>
      <c r="I220" s="59"/>
      <c r="J220" s="59"/>
      <c r="K220" s="59"/>
      <c r="L220" s="59"/>
      <c r="M220" s="59"/>
      <c r="N220" s="59"/>
    </row>
    <row r="221" spans="1:14" s="57" customFormat="1" ht="15.6">
      <c r="A221" s="58" t="s">
        <v>124</v>
      </c>
      <c r="B221" s="59">
        <v>1555.3908365138232</v>
      </c>
      <c r="C221" s="59">
        <v>1555.3908365138232</v>
      </c>
      <c r="D221" s="59">
        <v>1555.3908365138232</v>
      </c>
      <c r="E221" s="59"/>
      <c r="F221" s="59"/>
      <c r="G221" s="59"/>
      <c r="H221" s="59"/>
      <c r="I221" s="59"/>
      <c r="J221" s="59"/>
      <c r="K221" s="59"/>
      <c r="L221" s="59"/>
      <c r="M221" s="59"/>
      <c r="N221" s="59"/>
    </row>
    <row r="222" spans="1:14" s="57" customFormat="1" ht="15.6">
      <c r="A222" s="58" t="s">
        <v>915</v>
      </c>
      <c r="B222" s="59">
        <v>1523</v>
      </c>
      <c r="C222" s="59">
        <v>1523</v>
      </c>
      <c r="D222" s="59">
        <v>1551.5034120419891</v>
      </c>
      <c r="E222" s="59"/>
      <c r="F222" s="59"/>
      <c r="G222" s="59"/>
      <c r="H222" s="59"/>
      <c r="I222" s="59"/>
      <c r="J222" s="59"/>
      <c r="K222" s="59"/>
      <c r="L222" s="59"/>
      <c r="M222" s="59"/>
      <c r="N222" s="59"/>
    </row>
    <row r="223" spans="1:14" s="57" customFormat="1" ht="15.6">
      <c r="A223" s="58" t="s">
        <v>570</v>
      </c>
      <c r="B223" s="59">
        <v>1199.1497727681772</v>
      </c>
      <c r="C223" s="59">
        <v>1199.1497727681772</v>
      </c>
      <c r="D223" s="59">
        <v>1199.1497727681772</v>
      </c>
      <c r="E223" s="59"/>
      <c r="F223" s="59"/>
      <c r="G223" s="59"/>
      <c r="H223" s="59"/>
      <c r="I223" s="59"/>
      <c r="J223" s="59"/>
      <c r="K223" s="59"/>
      <c r="L223" s="59"/>
      <c r="M223" s="59"/>
      <c r="N223" s="59"/>
    </row>
    <row r="224" spans="1:14" s="57" customFormat="1" ht="15.6">
      <c r="A224" s="58" t="s">
        <v>188</v>
      </c>
      <c r="B224" s="59">
        <v>1600</v>
      </c>
      <c r="C224" s="59">
        <v>1600</v>
      </c>
      <c r="D224" s="59">
        <v>1600</v>
      </c>
      <c r="E224" s="59"/>
      <c r="F224" s="59"/>
      <c r="G224" s="59"/>
      <c r="H224" s="59"/>
      <c r="I224" s="59"/>
      <c r="J224" s="59"/>
      <c r="K224" s="59"/>
      <c r="L224" s="59"/>
      <c r="M224" s="59"/>
      <c r="N224" s="59"/>
    </row>
    <row r="225" spans="1:14" s="57" customFormat="1" ht="15.6">
      <c r="A225" s="58" t="s">
        <v>849</v>
      </c>
      <c r="B225" s="59">
        <v>1263.899349932293</v>
      </c>
      <c r="C225" s="59">
        <v>1263.899349932293</v>
      </c>
      <c r="D225" s="59">
        <v>1263.899349932293</v>
      </c>
      <c r="E225" s="59"/>
      <c r="F225" s="59"/>
      <c r="G225" s="59"/>
      <c r="H225" s="59"/>
      <c r="I225" s="59"/>
      <c r="J225" s="59"/>
      <c r="K225" s="59"/>
      <c r="L225" s="59"/>
      <c r="M225" s="59"/>
      <c r="N225" s="59"/>
    </row>
    <row r="226" spans="1:14" s="57" customFormat="1" ht="15.6">
      <c r="A226" s="58" t="s">
        <v>853</v>
      </c>
      <c r="B226" s="59">
        <v>1266.2744869554397</v>
      </c>
      <c r="C226" s="59">
        <v>1266.2744869554397</v>
      </c>
      <c r="D226" s="59">
        <v>1266.2744869554397</v>
      </c>
      <c r="E226" s="59"/>
      <c r="F226" s="59"/>
      <c r="G226" s="59"/>
      <c r="H226" s="59"/>
      <c r="I226" s="59"/>
      <c r="J226" s="59"/>
      <c r="K226" s="59"/>
      <c r="L226" s="59"/>
      <c r="M226" s="59"/>
      <c r="N226" s="59"/>
    </row>
    <row r="227" spans="1:14" s="57" customFormat="1" ht="15.6">
      <c r="A227" s="58" t="s">
        <v>436</v>
      </c>
      <c r="B227" s="59">
        <v>1200</v>
      </c>
      <c r="C227" s="59">
        <v>1200</v>
      </c>
      <c r="D227" s="59">
        <v>1200</v>
      </c>
      <c r="E227" s="59"/>
      <c r="F227" s="59"/>
      <c r="G227" s="59"/>
      <c r="H227" s="59"/>
      <c r="I227" s="59"/>
      <c r="J227" s="59"/>
      <c r="K227" s="59"/>
      <c r="L227" s="59"/>
      <c r="M227" s="59"/>
      <c r="N227" s="59"/>
    </row>
    <row r="228" spans="1:14" s="57" customFormat="1" ht="15.6">
      <c r="A228" s="58" t="s">
        <v>739</v>
      </c>
      <c r="B228" s="59">
        <v>1441</v>
      </c>
      <c r="C228" s="59">
        <v>1441</v>
      </c>
      <c r="D228" s="59">
        <v>1479.735950321764</v>
      </c>
      <c r="E228" s="59"/>
      <c r="F228" s="59"/>
      <c r="G228" s="59"/>
      <c r="H228" s="59"/>
      <c r="I228" s="59"/>
      <c r="J228" s="59"/>
      <c r="K228" s="59"/>
      <c r="L228" s="59"/>
      <c r="M228" s="59"/>
      <c r="N228" s="59"/>
    </row>
    <row r="229" spans="1:14" s="57" customFormat="1" ht="15.6">
      <c r="A229" s="58" t="s">
        <v>782</v>
      </c>
      <c r="B229" s="59">
        <v>1670.5018147110486</v>
      </c>
      <c r="C229" s="59">
        <v>1670.5018147110486</v>
      </c>
      <c r="D229" s="59">
        <v>1670.5018147110486</v>
      </c>
      <c r="E229" s="59"/>
      <c r="F229" s="59"/>
      <c r="G229" s="59"/>
      <c r="H229" s="59"/>
      <c r="I229" s="59"/>
      <c r="J229" s="59"/>
      <c r="K229" s="59"/>
      <c r="L229" s="59"/>
      <c r="M229" s="59"/>
      <c r="N229" s="59"/>
    </row>
    <row r="230" spans="1:14" s="57" customFormat="1" ht="15.6">
      <c r="A230" s="58" t="s">
        <v>1147</v>
      </c>
      <c r="B230" s="59">
        <v>1191.8618217567578</v>
      </c>
      <c r="C230" s="59">
        <v>1191.8618217567578</v>
      </c>
      <c r="D230" s="59">
        <v>1191.8618217567578</v>
      </c>
      <c r="E230" s="59"/>
      <c r="F230" s="59"/>
      <c r="G230" s="59"/>
      <c r="H230" s="59"/>
      <c r="I230" s="59"/>
      <c r="J230" s="59"/>
      <c r="K230" s="59"/>
      <c r="L230" s="59"/>
      <c r="M230" s="59"/>
      <c r="N230" s="59"/>
    </row>
    <row r="231" spans="1:14" s="57" customFormat="1" ht="15.6">
      <c r="A231" s="58" t="s">
        <v>1148</v>
      </c>
      <c r="B231" s="59">
        <v>1168.8367656523408</v>
      </c>
      <c r="C231" s="59">
        <v>1168.8367656523408</v>
      </c>
      <c r="D231" s="59">
        <v>1168.8367656523408</v>
      </c>
      <c r="E231" s="59"/>
      <c r="F231" s="59"/>
      <c r="G231" s="59"/>
      <c r="H231" s="59"/>
      <c r="I231" s="59"/>
      <c r="J231" s="59"/>
      <c r="K231" s="59"/>
      <c r="L231" s="59"/>
      <c r="M231" s="59"/>
      <c r="N231" s="59"/>
    </row>
    <row r="232" spans="1:14" s="57" customFormat="1" ht="15.6">
      <c r="A232" s="58" t="s">
        <v>412</v>
      </c>
      <c r="B232" s="59">
        <v>1200</v>
      </c>
      <c r="C232" s="59">
        <v>1200</v>
      </c>
      <c r="D232" s="59">
        <v>1200</v>
      </c>
      <c r="E232" s="59"/>
      <c r="F232" s="59"/>
      <c r="G232" s="59"/>
      <c r="H232" s="59"/>
      <c r="I232" s="59"/>
      <c r="J232" s="59"/>
      <c r="K232" s="59"/>
      <c r="L232" s="59"/>
      <c r="M232" s="59"/>
      <c r="N232" s="59"/>
    </row>
    <row r="233" spans="1:14" s="57" customFormat="1" ht="15.6">
      <c r="A233" s="58" t="s">
        <v>295</v>
      </c>
      <c r="B233" s="59">
        <v>1573.1821874042023</v>
      </c>
      <c r="C233" s="59">
        <v>1573.1821874042023</v>
      </c>
      <c r="D233" s="59">
        <v>1572.4473682137884</v>
      </c>
      <c r="E233" s="59"/>
      <c r="F233" s="59"/>
      <c r="G233" s="59"/>
      <c r="H233" s="59"/>
      <c r="I233" s="59"/>
      <c r="J233" s="59"/>
      <c r="K233" s="59"/>
      <c r="L233" s="59"/>
      <c r="M233" s="59"/>
      <c r="N233" s="59"/>
    </row>
    <row r="234" spans="1:14" s="57" customFormat="1" ht="15.6">
      <c r="A234" s="58" t="s">
        <v>1125</v>
      </c>
      <c r="B234" s="59">
        <v>1260.8930377023248</v>
      </c>
      <c r="C234" s="59">
        <v>1260.8930377023248</v>
      </c>
      <c r="D234" s="59">
        <v>1280.011522396723</v>
      </c>
      <c r="E234" s="59"/>
      <c r="F234" s="59"/>
      <c r="G234" s="59"/>
      <c r="H234" s="59"/>
      <c r="I234" s="59"/>
      <c r="J234" s="59"/>
      <c r="K234" s="59"/>
      <c r="L234" s="59"/>
      <c r="M234" s="59"/>
      <c r="N234" s="59"/>
    </row>
    <row r="235" spans="1:14" s="57" customFormat="1" ht="15.6">
      <c r="A235" s="58" t="s">
        <v>448</v>
      </c>
      <c r="B235" s="59">
        <v>0</v>
      </c>
      <c r="C235" s="59">
        <v>0</v>
      </c>
      <c r="D235" s="59">
        <v>0</v>
      </c>
      <c r="E235" s="59"/>
      <c r="F235" s="59"/>
      <c r="G235" s="59"/>
      <c r="H235" s="59"/>
      <c r="I235" s="59"/>
      <c r="J235" s="59"/>
      <c r="K235" s="59"/>
      <c r="L235" s="59"/>
      <c r="M235" s="59"/>
      <c r="N235" s="59"/>
    </row>
    <row r="236" spans="1:14" s="57" customFormat="1" ht="15.6">
      <c r="A236" s="58" t="s">
        <v>168</v>
      </c>
      <c r="B236" s="59">
        <v>1610.3081280850326</v>
      </c>
      <c r="C236" s="59">
        <v>1610.3081280850326</v>
      </c>
      <c r="D236" s="59">
        <v>1555.6747063612202</v>
      </c>
      <c r="E236" s="59"/>
      <c r="F236" s="59"/>
      <c r="G236" s="59"/>
      <c r="H236" s="59"/>
      <c r="I236" s="59"/>
      <c r="J236" s="59"/>
      <c r="K236" s="59"/>
      <c r="L236" s="59"/>
      <c r="M236" s="59"/>
      <c r="N236" s="59"/>
    </row>
    <row r="237" spans="1:14" s="57" customFormat="1" ht="15.6">
      <c r="A237" s="58" t="s">
        <v>358</v>
      </c>
      <c r="B237" s="59">
        <v>1400</v>
      </c>
      <c r="C237" s="59">
        <v>1400</v>
      </c>
      <c r="D237" s="59">
        <v>1400</v>
      </c>
      <c r="E237" s="59"/>
      <c r="F237" s="59"/>
      <c r="G237" s="59"/>
      <c r="H237" s="59"/>
      <c r="I237" s="59"/>
      <c r="J237" s="59"/>
      <c r="K237" s="59"/>
      <c r="L237" s="59"/>
      <c r="M237" s="59"/>
      <c r="N237" s="59"/>
    </row>
    <row r="238" spans="1:14" s="57" customFormat="1" ht="15.6">
      <c r="A238" s="58" t="s">
        <v>786</v>
      </c>
      <c r="B238" s="59">
        <v>1508.1789472629521</v>
      </c>
      <c r="C238" s="59">
        <v>1508.1789472629521</v>
      </c>
      <c r="D238" s="59">
        <v>1508.1789472629521</v>
      </c>
      <c r="E238" s="59"/>
      <c r="F238" s="59"/>
      <c r="G238" s="59"/>
      <c r="H238" s="59"/>
      <c r="I238" s="59"/>
      <c r="J238" s="59"/>
      <c r="K238" s="59"/>
      <c r="L238" s="59"/>
      <c r="M238" s="59"/>
      <c r="N238" s="59"/>
    </row>
    <row r="239" spans="1:14" s="57" customFormat="1" ht="15.6">
      <c r="A239" s="58" t="s">
        <v>862</v>
      </c>
      <c r="B239" s="59">
        <v>1234.884786380595</v>
      </c>
      <c r="C239" s="59">
        <v>1234.884786380595</v>
      </c>
      <c r="D239" s="59">
        <v>1234.884786380595</v>
      </c>
      <c r="E239" s="59"/>
      <c r="F239" s="59"/>
      <c r="G239" s="59"/>
      <c r="H239" s="59"/>
      <c r="I239" s="59"/>
      <c r="J239" s="59"/>
      <c r="K239" s="59"/>
      <c r="L239" s="59"/>
      <c r="M239" s="59"/>
      <c r="N239" s="59"/>
    </row>
    <row r="240" spans="1:14" s="57" customFormat="1" ht="15.6">
      <c r="A240" s="58" t="s">
        <v>1203</v>
      </c>
      <c r="B240" s="59">
        <v>1304.6826545025558</v>
      </c>
      <c r="C240" s="59">
        <v>1304.6826545025558</v>
      </c>
      <c r="D240" s="59">
        <v>1304.6826545025558</v>
      </c>
      <c r="E240" s="59"/>
      <c r="F240" s="59"/>
      <c r="G240" s="59"/>
      <c r="H240" s="59"/>
      <c r="I240" s="59"/>
      <c r="J240" s="59"/>
      <c r="K240" s="59"/>
      <c r="L240" s="59"/>
      <c r="M240" s="59"/>
      <c r="N240" s="59"/>
    </row>
    <row r="241" spans="1:14" s="57" customFormat="1" ht="15.6">
      <c r="A241" s="58" t="s">
        <v>1264</v>
      </c>
      <c r="B241" s="59">
        <v>1385.0892431070674</v>
      </c>
      <c r="C241" s="59">
        <v>1385.0892431070674</v>
      </c>
      <c r="D241" s="59">
        <v>1471.766020146247</v>
      </c>
      <c r="E241" s="59"/>
      <c r="F241" s="59"/>
      <c r="G241" s="59"/>
      <c r="H241" s="59"/>
      <c r="I241" s="59"/>
      <c r="J241" s="59"/>
      <c r="K241" s="59"/>
      <c r="L241" s="59"/>
      <c r="M241" s="59"/>
      <c r="N241" s="59"/>
    </row>
    <row r="242" spans="1:14" s="57" customFormat="1" ht="15.6">
      <c r="A242" s="58" t="s">
        <v>1265</v>
      </c>
      <c r="B242" s="59">
        <v>1349</v>
      </c>
      <c r="C242" s="59">
        <v>1349</v>
      </c>
      <c r="D242" s="59">
        <v>1365.0120012280124</v>
      </c>
      <c r="E242" s="59"/>
      <c r="F242" s="59"/>
      <c r="G242" s="59"/>
      <c r="H242" s="59"/>
      <c r="I242" s="59"/>
      <c r="J242" s="59"/>
      <c r="K242" s="59"/>
      <c r="L242" s="59"/>
      <c r="M242" s="59"/>
      <c r="N242" s="59"/>
    </row>
    <row r="243" spans="1:14" s="57" customFormat="1" ht="15.6">
      <c r="A243" s="58" t="s">
        <v>95</v>
      </c>
      <c r="B243" s="59">
        <v>1620.9090173347888</v>
      </c>
      <c r="C243" s="59">
        <v>1620.9090173347888</v>
      </c>
      <c r="D243" s="59">
        <v>1620.9090173347888</v>
      </c>
      <c r="E243" s="59"/>
      <c r="F243" s="59"/>
      <c r="G243" s="59"/>
      <c r="H243" s="59"/>
      <c r="I243" s="59"/>
      <c r="J243" s="59"/>
      <c r="K243" s="59"/>
      <c r="L243" s="59"/>
      <c r="M243" s="59"/>
      <c r="N243" s="59"/>
    </row>
    <row r="244" spans="1:14" s="57" customFormat="1" ht="15.6">
      <c r="A244" s="58" t="s">
        <v>998</v>
      </c>
      <c r="B244" s="59">
        <v>1387</v>
      </c>
      <c r="C244" s="59">
        <v>1387</v>
      </c>
      <c r="D244" s="59">
        <v>1422.5445698499445</v>
      </c>
      <c r="E244" s="59"/>
      <c r="F244" s="59"/>
      <c r="G244" s="59"/>
      <c r="H244" s="59"/>
      <c r="I244" s="59"/>
      <c r="J244" s="59"/>
      <c r="K244" s="59"/>
      <c r="L244" s="59"/>
      <c r="M244" s="59"/>
      <c r="N244" s="59"/>
    </row>
    <row r="245" spans="1:14" s="57" customFormat="1" ht="15.6">
      <c r="A245" s="58" t="s">
        <v>1062</v>
      </c>
      <c r="B245" s="59">
        <v>1237</v>
      </c>
      <c r="C245" s="59">
        <v>1237</v>
      </c>
      <c r="D245" s="59">
        <v>1237</v>
      </c>
      <c r="E245" s="59"/>
      <c r="F245" s="59"/>
      <c r="G245" s="59"/>
      <c r="H245" s="59"/>
      <c r="I245" s="59"/>
      <c r="J245" s="59"/>
      <c r="K245" s="59"/>
      <c r="L245" s="59"/>
      <c r="M245" s="59"/>
      <c r="N245" s="59"/>
    </row>
    <row r="246" spans="1:14" s="57" customFormat="1" ht="15.6">
      <c r="A246" s="58" t="s">
        <v>1244</v>
      </c>
      <c r="B246" s="59">
        <v>1177.5218479290049</v>
      </c>
      <c r="C246" s="59">
        <v>1177.5218479290049</v>
      </c>
      <c r="D246" s="59">
        <v>1177.5218479290049</v>
      </c>
      <c r="E246" s="59"/>
      <c r="F246" s="59"/>
      <c r="G246" s="59"/>
      <c r="H246" s="59"/>
      <c r="I246" s="59"/>
      <c r="J246" s="59"/>
      <c r="K246" s="59"/>
      <c r="L246" s="59"/>
      <c r="M246" s="59"/>
      <c r="N246" s="59"/>
    </row>
    <row r="247" spans="1:14" s="57" customFormat="1" ht="15.6">
      <c r="A247" s="58" t="s">
        <v>1180</v>
      </c>
      <c r="B247" s="59">
        <v>1215.1099107993093</v>
      </c>
      <c r="C247" s="59">
        <v>1215.1099107993093</v>
      </c>
      <c r="D247" s="59">
        <v>1215.1099107993093</v>
      </c>
      <c r="E247" s="59"/>
      <c r="F247" s="59"/>
      <c r="G247" s="59"/>
      <c r="H247" s="59"/>
      <c r="I247" s="59"/>
      <c r="J247" s="59"/>
      <c r="K247" s="59"/>
      <c r="L247" s="59"/>
      <c r="M247" s="59"/>
      <c r="N247" s="59"/>
    </row>
    <row r="248" spans="1:14" s="57" customFormat="1" ht="15.6">
      <c r="A248" s="58" t="s">
        <v>1181</v>
      </c>
      <c r="B248" s="59">
        <v>1132.5323960679141</v>
      </c>
      <c r="C248" s="59">
        <v>1132.5323960679141</v>
      </c>
      <c r="D248" s="59">
        <v>1132.5323960679141</v>
      </c>
      <c r="E248" s="59"/>
      <c r="F248" s="59"/>
      <c r="G248" s="59"/>
      <c r="H248" s="59"/>
      <c r="I248" s="59"/>
      <c r="J248" s="59"/>
      <c r="K248" s="59"/>
      <c r="L248" s="59"/>
      <c r="M248" s="59"/>
      <c r="N248" s="59"/>
    </row>
    <row r="249" spans="1:14" s="57" customFormat="1" ht="15.6">
      <c r="A249" s="58" t="s">
        <v>891</v>
      </c>
      <c r="B249" s="59">
        <v>1208.4507000774488</v>
      </c>
      <c r="C249" s="59">
        <v>1208.4507000774488</v>
      </c>
      <c r="D249" s="59">
        <v>1208.4507000774488</v>
      </c>
      <c r="E249" s="59"/>
      <c r="F249" s="59"/>
      <c r="G249" s="59"/>
      <c r="H249" s="59"/>
      <c r="I249" s="59"/>
      <c r="J249" s="59"/>
      <c r="K249" s="59"/>
      <c r="L249" s="59"/>
      <c r="M249" s="59"/>
      <c r="N249" s="59"/>
    </row>
    <row r="250" spans="1:14" s="57" customFormat="1" ht="15.6">
      <c r="A250" s="58" t="s">
        <v>1105</v>
      </c>
      <c r="B250" s="59">
        <v>1248.212833603973</v>
      </c>
      <c r="C250" s="59">
        <v>1248.212833603973</v>
      </c>
      <c r="D250" s="59">
        <v>1260.1286720425069</v>
      </c>
      <c r="E250" s="59"/>
      <c r="F250" s="59"/>
      <c r="G250" s="59"/>
      <c r="H250" s="59"/>
      <c r="I250" s="59"/>
      <c r="J250" s="59"/>
      <c r="K250" s="59"/>
      <c r="L250" s="59"/>
      <c r="M250" s="59"/>
      <c r="N250" s="59"/>
    </row>
    <row r="251" spans="1:14" s="57" customFormat="1" ht="15.6">
      <c r="A251" s="58" t="s">
        <v>1126</v>
      </c>
      <c r="B251" s="59">
        <v>1174</v>
      </c>
      <c r="C251" s="59">
        <v>1174</v>
      </c>
      <c r="D251" s="59">
        <v>1174</v>
      </c>
      <c r="E251" s="59"/>
      <c r="F251" s="59"/>
      <c r="G251" s="59"/>
      <c r="H251" s="59"/>
      <c r="I251" s="59"/>
      <c r="J251" s="59"/>
      <c r="K251" s="59"/>
      <c r="L251" s="59"/>
      <c r="M251" s="59"/>
      <c r="N251" s="59"/>
    </row>
    <row r="252" spans="1:14" s="57" customFormat="1" ht="15.6">
      <c r="A252" s="58" t="s">
        <v>531</v>
      </c>
      <c r="B252" s="59">
        <v>1069.4882617336013</v>
      </c>
      <c r="C252" s="59">
        <v>1082.8966054118087</v>
      </c>
      <c r="D252" s="59">
        <v>1082.8966054118087</v>
      </c>
      <c r="E252" s="59"/>
      <c r="F252" s="59"/>
      <c r="G252" s="59"/>
      <c r="H252" s="59"/>
      <c r="I252" s="59"/>
      <c r="J252" s="59"/>
      <c r="K252" s="59"/>
      <c r="L252" s="59"/>
      <c r="M252" s="59"/>
      <c r="N252" s="59"/>
    </row>
    <row r="253" spans="1:14" s="57" customFormat="1" ht="15.6">
      <c r="A253" s="58" t="s">
        <v>304</v>
      </c>
      <c r="B253" s="59">
        <v>1646.3258490157273</v>
      </c>
      <c r="C253" s="59">
        <v>1646.3258490157273</v>
      </c>
      <c r="D253" s="59">
        <v>1646.3258490157273</v>
      </c>
      <c r="E253" s="59"/>
      <c r="F253" s="59"/>
      <c r="G253" s="59"/>
      <c r="H253" s="59"/>
      <c r="I253" s="59"/>
      <c r="J253" s="59"/>
      <c r="K253" s="59"/>
      <c r="L253" s="59"/>
      <c r="M253" s="59"/>
      <c r="N253" s="59"/>
    </row>
    <row r="254" spans="1:14" s="57" customFormat="1" ht="15.6">
      <c r="A254" s="58" t="s">
        <v>52</v>
      </c>
      <c r="B254" s="59">
        <v>1900</v>
      </c>
      <c r="C254" s="59">
        <v>1900</v>
      </c>
      <c r="D254" s="59">
        <v>1900</v>
      </c>
      <c r="E254" s="59"/>
      <c r="F254" s="59"/>
      <c r="G254" s="59"/>
      <c r="H254" s="59"/>
      <c r="I254" s="59"/>
      <c r="J254" s="59"/>
      <c r="K254" s="59"/>
      <c r="L254" s="59"/>
      <c r="M254" s="59"/>
      <c r="N254" s="59"/>
    </row>
    <row r="255" spans="1:14" s="57" customFormat="1" ht="15.6">
      <c r="A255" s="58" t="s">
        <v>954</v>
      </c>
      <c r="B255" s="59">
        <v>1254.1024705356958</v>
      </c>
      <c r="C255" s="59">
        <v>1254.1024705356958</v>
      </c>
      <c r="D255" s="59">
        <v>1254.1024705356958</v>
      </c>
      <c r="E255" s="59"/>
      <c r="F255" s="59"/>
      <c r="G255" s="59"/>
      <c r="H255" s="59"/>
      <c r="I255" s="59"/>
      <c r="J255" s="59"/>
      <c r="K255" s="59"/>
      <c r="L255" s="59"/>
      <c r="M255" s="59"/>
      <c r="N255" s="59"/>
    </row>
    <row r="256" spans="1:14" s="57" customFormat="1" ht="15.6">
      <c r="A256" s="58" t="s">
        <v>110</v>
      </c>
      <c r="B256" s="59">
        <v>1547</v>
      </c>
      <c r="C256" s="59">
        <v>1547</v>
      </c>
      <c r="D256" s="59">
        <v>1547</v>
      </c>
      <c r="E256" s="59"/>
      <c r="F256" s="59"/>
      <c r="G256" s="59"/>
      <c r="H256" s="59"/>
      <c r="I256" s="59"/>
      <c r="J256" s="59"/>
      <c r="K256" s="59"/>
      <c r="L256" s="59"/>
      <c r="M256" s="59"/>
      <c r="N256" s="59"/>
    </row>
    <row r="257" spans="1:14" s="57" customFormat="1" ht="15.6">
      <c r="A257" s="58" t="s">
        <v>999</v>
      </c>
      <c r="B257" s="59">
        <v>1521</v>
      </c>
      <c r="C257" s="59">
        <v>1521</v>
      </c>
      <c r="D257" s="59">
        <v>1513.6655960475282</v>
      </c>
      <c r="E257" s="59"/>
      <c r="F257" s="59"/>
      <c r="G257" s="59"/>
      <c r="H257" s="59"/>
      <c r="I257" s="59"/>
      <c r="J257" s="59"/>
      <c r="K257" s="59"/>
      <c r="L257" s="59"/>
      <c r="M257" s="59"/>
      <c r="N257" s="59"/>
    </row>
    <row r="258" spans="1:14" s="57" customFormat="1" ht="15.6">
      <c r="A258" s="58" t="s">
        <v>14</v>
      </c>
      <c r="B258" s="59">
        <v>1579.3667223437599</v>
      </c>
      <c r="C258" s="59">
        <v>1579.3667223437599</v>
      </c>
      <c r="D258" s="59">
        <v>1579.3667223437599</v>
      </c>
      <c r="E258" s="59"/>
      <c r="F258" s="59"/>
      <c r="G258" s="59"/>
      <c r="H258" s="59"/>
      <c r="I258" s="59"/>
      <c r="J258" s="59"/>
      <c r="K258" s="59"/>
      <c r="L258" s="59"/>
      <c r="M258" s="59"/>
      <c r="N258" s="59"/>
    </row>
    <row r="259" spans="1:14" s="57" customFormat="1" ht="15.6">
      <c r="A259" s="58" t="s">
        <v>923</v>
      </c>
      <c r="B259" s="59">
        <v>1180.677215557123</v>
      </c>
      <c r="C259" s="59">
        <v>1180.677215557123</v>
      </c>
      <c r="D259" s="59">
        <v>1180.677215557123</v>
      </c>
      <c r="E259" s="59"/>
      <c r="F259" s="59"/>
      <c r="G259" s="59"/>
      <c r="H259" s="59"/>
      <c r="I259" s="59"/>
      <c r="J259" s="59"/>
      <c r="K259" s="59"/>
      <c r="L259" s="59"/>
      <c r="M259" s="59"/>
      <c r="N259" s="59"/>
    </row>
    <row r="260" spans="1:14" s="57" customFormat="1" ht="15.6">
      <c r="A260" s="58" t="s">
        <v>979</v>
      </c>
      <c r="B260" s="59">
        <v>1174</v>
      </c>
      <c r="C260" s="59">
        <v>1174</v>
      </c>
      <c r="D260" s="59">
        <v>1174</v>
      </c>
      <c r="E260" s="59"/>
      <c r="F260" s="59"/>
      <c r="G260" s="59"/>
      <c r="H260" s="59"/>
      <c r="I260" s="59"/>
      <c r="J260" s="59"/>
      <c r="K260" s="59"/>
      <c r="L260" s="59"/>
      <c r="M260" s="59"/>
      <c r="N260" s="59"/>
    </row>
    <row r="261" spans="1:14" s="57" customFormat="1" ht="15.6">
      <c r="A261" s="58" t="s">
        <v>834</v>
      </c>
      <c r="B261" s="59">
        <v>1295.0686407578801</v>
      </c>
      <c r="C261" s="59">
        <v>1295.0686407578801</v>
      </c>
      <c r="D261" s="59">
        <v>1295.0686407578801</v>
      </c>
      <c r="E261" s="59"/>
      <c r="F261" s="59"/>
      <c r="G261" s="59"/>
      <c r="H261" s="59"/>
      <c r="I261" s="59"/>
      <c r="J261" s="59"/>
      <c r="K261" s="59"/>
      <c r="L261" s="59"/>
      <c r="M261" s="59"/>
      <c r="N261" s="59"/>
    </row>
    <row r="262" spans="1:14" s="57" customFormat="1" ht="15.6">
      <c r="A262" s="58" t="s">
        <v>1269</v>
      </c>
      <c r="B262" s="59"/>
      <c r="C262" s="59">
        <v>1200</v>
      </c>
      <c r="D262" s="59">
        <v>1240.4533202904386</v>
      </c>
      <c r="E262" s="59"/>
      <c r="F262" s="59"/>
      <c r="G262" s="59"/>
      <c r="H262" s="59"/>
      <c r="I262" s="59"/>
      <c r="J262" s="59"/>
      <c r="K262" s="59"/>
      <c r="L262" s="59"/>
      <c r="M262" s="59"/>
      <c r="N262" s="59"/>
    </row>
    <row r="263" spans="1:14" s="57" customFormat="1" ht="15.6">
      <c r="A263" s="58" t="s">
        <v>160</v>
      </c>
      <c r="B263" s="59">
        <v>1640.8142999566346</v>
      </c>
      <c r="C263" s="59">
        <v>1640.8142999566346</v>
      </c>
      <c r="D263" s="59">
        <v>1640.8142999566346</v>
      </c>
      <c r="E263" s="59"/>
      <c r="F263" s="59"/>
      <c r="G263" s="59"/>
      <c r="H263" s="59"/>
      <c r="I263" s="59"/>
      <c r="J263" s="59"/>
      <c r="K263" s="59"/>
      <c r="L263" s="59"/>
      <c r="M263" s="59"/>
      <c r="N263" s="59"/>
    </row>
    <row r="264" spans="1:14" s="57" customFormat="1" ht="15.6">
      <c r="A264" s="58" t="s">
        <v>535</v>
      </c>
      <c r="B264" s="59">
        <v>1628</v>
      </c>
      <c r="C264" s="59">
        <v>1628</v>
      </c>
      <c r="D264" s="59">
        <v>1628</v>
      </c>
      <c r="E264" s="59"/>
      <c r="F264" s="59"/>
      <c r="G264" s="59"/>
      <c r="H264" s="59"/>
      <c r="I264" s="59"/>
      <c r="J264" s="59"/>
      <c r="K264" s="59"/>
      <c r="L264" s="59"/>
      <c r="M264" s="59"/>
      <c r="N264" s="59"/>
    </row>
    <row r="265" spans="1:14" s="57" customFormat="1" ht="15.6">
      <c r="A265" s="58" t="s">
        <v>1249</v>
      </c>
      <c r="B265" s="59">
        <v>1352</v>
      </c>
      <c r="C265" s="59">
        <v>1352</v>
      </c>
      <c r="D265" s="59">
        <v>1440.930409067769</v>
      </c>
      <c r="E265" s="59"/>
      <c r="F265" s="59"/>
      <c r="G265" s="59"/>
      <c r="H265" s="59"/>
      <c r="I265" s="59"/>
      <c r="J265" s="59"/>
      <c r="K265" s="59"/>
      <c r="L265" s="59"/>
      <c r="M265" s="59"/>
      <c r="N265" s="59"/>
    </row>
    <row r="266" spans="1:14" s="57" customFormat="1" ht="15.6">
      <c r="A266" s="58" t="s">
        <v>1250</v>
      </c>
      <c r="B266" s="59">
        <v>1352</v>
      </c>
      <c r="C266" s="59">
        <v>1352</v>
      </c>
      <c r="D266" s="59">
        <v>1410.5445494409366</v>
      </c>
      <c r="E266" s="59"/>
      <c r="F266" s="59"/>
      <c r="G266" s="59"/>
      <c r="H266" s="59"/>
      <c r="I266" s="59"/>
      <c r="J266" s="59"/>
      <c r="K266" s="59"/>
      <c r="L266" s="59"/>
      <c r="M266" s="59"/>
      <c r="N266" s="59"/>
    </row>
    <row r="267" spans="1:14" s="57" customFormat="1" ht="15.6">
      <c r="A267" s="58" t="s">
        <v>1204</v>
      </c>
      <c r="B267" s="59">
        <v>1349</v>
      </c>
      <c r="C267" s="59">
        <v>1349</v>
      </c>
      <c r="D267" s="59">
        <v>1443.1656494433898</v>
      </c>
      <c r="E267" s="59"/>
      <c r="F267" s="59"/>
      <c r="G267" s="59"/>
      <c r="H267" s="59"/>
      <c r="I267" s="59"/>
      <c r="J267" s="59"/>
      <c r="K267" s="59"/>
      <c r="L267" s="59"/>
      <c r="M267" s="59"/>
      <c r="N267" s="59"/>
    </row>
    <row r="268" spans="1:14" s="57" customFormat="1" ht="15.6">
      <c r="A268" s="58" t="s">
        <v>333</v>
      </c>
      <c r="B268" s="59">
        <v>1800</v>
      </c>
      <c r="C268" s="59">
        <v>1800</v>
      </c>
      <c r="D268" s="59">
        <v>1800</v>
      </c>
      <c r="E268" s="59"/>
      <c r="F268" s="59"/>
      <c r="G268" s="59"/>
      <c r="H268" s="59"/>
      <c r="I268" s="59"/>
      <c r="J268" s="59"/>
      <c r="K268" s="59"/>
      <c r="L268" s="59"/>
      <c r="M268" s="59"/>
      <c r="N268" s="59"/>
    </row>
    <row r="269" spans="1:14" s="57" customFormat="1" ht="15.6">
      <c r="A269" s="58" t="s">
        <v>1205</v>
      </c>
      <c r="B269" s="59">
        <v>1268</v>
      </c>
      <c r="C269" s="59">
        <v>1268</v>
      </c>
      <c r="D269" s="59">
        <v>1268</v>
      </c>
      <c r="E269" s="59"/>
      <c r="F269" s="59"/>
      <c r="G269" s="59"/>
      <c r="H269" s="59"/>
      <c r="I269" s="59"/>
      <c r="J269" s="59"/>
      <c r="K269" s="59"/>
      <c r="L269" s="59"/>
      <c r="M269" s="59"/>
      <c r="N269" s="59"/>
    </row>
    <row r="270" spans="1:14" s="57" customFormat="1" ht="15.6">
      <c r="A270" s="58" t="s">
        <v>1000</v>
      </c>
      <c r="B270" s="59">
        <v>1326</v>
      </c>
      <c r="C270" s="59">
        <v>1326</v>
      </c>
      <c r="D270" s="59">
        <v>1326</v>
      </c>
      <c r="E270" s="59"/>
      <c r="F270" s="59"/>
      <c r="G270" s="59"/>
      <c r="H270" s="59"/>
      <c r="I270" s="59"/>
      <c r="J270" s="59"/>
      <c r="K270" s="59"/>
      <c r="L270" s="59"/>
      <c r="M270" s="59"/>
      <c r="N270" s="59"/>
    </row>
    <row r="271" spans="1:14" s="57" customFormat="1" ht="15.6">
      <c r="A271" s="58" t="s">
        <v>1001</v>
      </c>
      <c r="B271" s="59">
        <v>1413.6536893933023</v>
      </c>
      <c r="C271" s="59">
        <v>1413.6536893933023</v>
      </c>
      <c r="D271" s="59">
        <v>1413.6536893933023</v>
      </c>
      <c r="E271" s="59"/>
      <c r="F271" s="59"/>
      <c r="G271" s="59"/>
      <c r="H271" s="59"/>
      <c r="I271" s="59"/>
      <c r="J271" s="59"/>
      <c r="K271" s="59"/>
      <c r="L271" s="59"/>
      <c r="M271" s="59"/>
      <c r="N271" s="59"/>
    </row>
    <row r="272" spans="1:14" s="57" customFormat="1" ht="15.6">
      <c r="A272" s="58" t="s">
        <v>1002</v>
      </c>
      <c r="B272" s="59">
        <v>1331.4505480065075</v>
      </c>
      <c r="C272" s="59">
        <v>1331.4505480065075</v>
      </c>
      <c r="D272" s="59">
        <v>1331.4505480065075</v>
      </c>
      <c r="E272" s="59"/>
      <c r="F272" s="59"/>
      <c r="G272" s="59"/>
      <c r="H272" s="59"/>
      <c r="I272" s="59"/>
      <c r="J272" s="59"/>
      <c r="K272" s="59"/>
      <c r="L272" s="59"/>
      <c r="M272" s="59"/>
      <c r="N272" s="59"/>
    </row>
    <row r="273" spans="1:14" s="57" customFormat="1" ht="15.6">
      <c r="A273" s="58" t="s">
        <v>1063</v>
      </c>
      <c r="B273" s="59">
        <v>1246</v>
      </c>
      <c r="C273" s="59">
        <v>1246</v>
      </c>
      <c r="D273" s="59">
        <v>1246</v>
      </c>
      <c r="E273" s="59"/>
      <c r="F273" s="59"/>
      <c r="G273" s="59"/>
      <c r="H273" s="59"/>
      <c r="I273" s="59"/>
      <c r="J273" s="59"/>
      <c r="K273" s="59"/>
      <c r="L273" s="59"/>
      <c r="M273" s="59"/>
      <c r="N273" s="59"/>
    </row>
    <row r="274" spans="1:14" s="57" customFormat="1" ht="15.6">
      <c r="A274" s="58" t="s">
        <v>155</v>
      </c>
      <c r="B274" s="59">
        <v>1900</v>
      </c>
      <c r="C274" s="59">
        <v>1900</v>
      </c>
      <c r="D274" s="59">
        <v>1900</v>
      </c>
      <c r="E274" s="59"/>
      <c r="F274" s="59"/>
      <c r="G274" s="59"/>
      <c r="H274" s="59"/>
      <c r="I274" s="59"/>
      <c r="J274" s="59"/>
      <c r="K274" s="59"/>
      <c r="L274" s="59"/>
      <c r="M274" s="59"/>
      <c r="N274" s="59"/>
    </row>
    <row r="275" spans="1:14" s="57" customFormat="1" ht="15.6">
      <c r="A275" s="58" t="s">
        <v>892</v>
      </c>
      <c r="B275" s="59">
        <v>1846</v>
      </c>
      <c r="C275" s="59">
        <v>1846</v>
      </c>
      <c r="D275" s="59">
        <v>1846</v>
      </c>
      <c r="E275" s="59"/>
      <c r="F275" s="59"/>
      <c r="G275" s="59"/>
      <c r="H275" s="59"/>
      <c r="I275" s="59"/>
      <c r="J275" s="59"/>
      <c r="K275" s="59"/>
      <c r="L275" s="59"/>
      <c r="M275" s="59"/>
      <c r="N275" s="59"/>
    </row>
    <row r="276" spans="1:14" s="57" customFormat="1" ht="15.6">
      <c r="A276" s="58" t="s">
        <v>1206</v>
      </c>
      <c r="B276" s="59">
        <v>1324</v>
      </c>
      <c r="C276" s="59">
        <v>1324</v>
      </c>
      <c r="D276" s="59">
        <v>1381.3332248937445</v>
      </c>
      <c r="E276" s="59"/>
      <c r="F276" s="59"/>
      <c r="G276" s="59"/>
      <c r="H276" s="59"/>
      <c r="I276" s="59"/>
      <c r="J276" s="59"/>
      <c r="K276" s="59"/>
      <c r="L276" s="59"/>
      <c r="M276" s="59"/>
      <c r="N276" s="59"/>
    </row>
    <row r="277" spans="1:14" s="57" customFormat="1" ht="15.6">
      <c r="A277" s="58" t="s">
        <v>687</v>
      </c>
      <c r="B277" s="59">
        <v>1689.4120540840531</v>
      </c>
      <c r="C277" s="59">
        <v>1689.4120540840531</v>
      </c>
      <c r="D277" s="59">
        <v>1689.4120540840531</v>
      </c>
      <c r="E277" s="59"/>
      <c r="F277" s="59"/>
      <c r="G277" s="59"/>
      <c r="H277" s="59"/>
      <c r="I277" s="59"/>
      <c r="J277" s="59"/>
      <c r="K277" s="59"/>
      <c r="L277" s="59"/>
      <c r="M277" s="59"/>
      <c r="N277" s="59"/>
    </row>
    <row r="278" spans="1:14" s="57" customFormat="1" ht="15.6">
      <c r="A278" s="58" t="s">
        <v>1251</v>
      </c>
      <c r="B278" s="59">
        <v>1208</v>
      </c>
      <c r="C278" s="59">
        <v>1208</v>
      </c>
      <c r="D278" s="59">
        <v>1208</v>
      </c>
      <c r="E278" s="59"/>
      <c r="F278" s="59"/>
      <c r="G278" s="59"/>
      <c r="H278" s="59"/>
      <c r="I278" s="59"/>
      <c r="J278" s="59"/>
      <c r="K278" s="59"/>
      <c r="L278" s="59"/>
      <c r="M278" s="59"/>
      <c r="N278" s="59"/>
    </row>
    <row r="279" spans="1:14" s="57" customFormat="1" ht="15.6">
      <c r="A279" s="58" t="s">
        <v>108</v>
      </c>
      <c r="B279" s="59">
        <v>1900</v>
      </c>
      <c r="C279" s="59">
        <v>1900</v>
      </c>
      <c r="D279" s="59">
        <v>1900</v>
      </c>
      <c r="E279" s="59"/>
      <c r="F279" s="59"/>
      <c r="G279" s="59"/>
      <c r="H279" s="59"/>
      <c r="I279" s="59"/>
      <c r="J279" s="59"/>
      <c r="K279" s="59"/>
      <c r="L279" s="59"/>
      <c r="M279" s="59"/>
      <c r="N279" s="59"/>
    </row>
    <row r="280" spans="1:14" s="57" customFormat="1" ht="15.6">
      <c r="A280" s="58" t="s">
        <v>126</v>
      </c>
      <c r="B280" s="59">
        <v>1900</v>
      </c>
      <c r="C280" s="59">
        <v>1900</v>
      </c>
      <c r="D280" s="59">
        <v>1900</v>
      </c>
      <c r="E280" s="59"/>
      <c r="F280" s="59"/>
      <c r="G280" s="59"/>
      <c r="H280" s="59"/>
      <c r="I280" s="59"/>
      <c r="J280" s="59"/>
      <c r="K280" s="59"/>
      <c r="L280" s="59"/>
      <c r="M280" s="59"/>
      <c r="N280" s="59"/>
    </row>
    <row r="281" spans="1:14" s="57" customFormat="1" ht="15.6">
      <c r="A281" s="58" t="s">
        <v>456</v>
      </c>
      <c r="B281" s="59">
        <v>1436.6556521963387</v>
      </c>
      <c r="C281" s="59">
        <v>1436.6556521963387</v>
      </c>
      <c r="D281" s="59">
        <v>1326.7253315611285</v>
      </c>
      <c r="E281" s="59"/>
      <c r="F281" s="59"/>
      <c r="G281" s="59"/>
      <c r="H281" s="59"/>
      <c r="I281" s="59"/>
      <c r="J281" s="59"/>
      <c r="K281" s="59"/>
      <c r="L281" s="59"/>
      <c r="M281" s="59"/>
      <c r="N281" s="59"/>
    </row>
    <row r="282" spans="1:14" s="57" customFormat="1" ht="15.6">
      <c r="A282" s="58" t="s">
        <v>437</v>
      </c>
      <c r="B282" s="59">
        <v>1277.6649846426653</v>
      </c>
      <c r="C282" s="59">
        <v>1277.6649846426653</v>
      </c>
      <c r="D282" s="59">
        <v>1277.6649846426653</v>
      </c>
      <c r="E282" s="59"/>
      <c r="F282" s="59"/>
      <c r="G282" s="59"/>
      <c r="H282" s="59"/>
      <c r="I282" s="59"/>
      <c r="J282" s="59"/>
      <c r="K282" s="59"/>
      <c r="L282" s="59"/>
      <c r="M282" s="59"/>
      <c r="N282" s="59"/>
    </row>
    <row r="283" spans="1:14" s="57" customFormat="1" ht="15.6">
      <c r="A283" s="58" t="s">
        <v>1078</v>
      </c>
      <c r="B283" s="59">
        <v>1269</v>
      </c>
      <c r="C283" s="59">
        <v>1269</v>
      </c>
      <c r="D283" s="59">
        <v>1269</v>
      </c>
      <c r="E283" s="59"/>
      <c r="F283" s="59"/>
      <c r="G283" s="59"/>
      <c r="H283" s="59"/>
      <c r="I283" s="59"/>
      <c r="J283" s="59"/>
      <c r="K283" s="59"/>
      <c r="L283" s="59"/>
      <c r="M283" s="59"/>
      <c r="N283" s="59"/>
    </row>
    <row r="284" spans="1:14" s="57" customFormat="1" ht="15.6">
      <c r="A284" s="58" t="s">
        <v>1270</v>
      </c>
      <c r="B284" s="59"/>
      <c r="C284" s="59">
        <v>1300</v>
      </c>
      <c r="D284" s="59">
        <v>1352.1388473189515</v>
      </c>
      <c r="E284" s="59"/>
      <c r="F284" s="59"/>
      <c r="G284" s="59"/>
      <c r="H284" s="59"/>
      <c r="I284" s="59"/>
      <c r="J284" s="59"/>
      <c r="K284" s="59"/>
      <c r="L284" s="59"/>
      <c r="M284" s="59"/>
      <c r="N284" s="59"/>
    </row>
    <row r="285" spans="1:14" s="57" customFormat="1" ht="15.6">
      <c r="A285" s="58" t="s">
        <v>1164</v>
      </c>
      <c r="B285" s="59">
        <v>1490.5868152691351</v>
      </c>
      <c r="C285" s="59">
        <v>1490.5868152691351</v>
      </c>
      <c r="D285" s="59">
        <v>1545.6084858199961</v>
      </c>
      <c r="E285" s="59"/>
      <c r="F285" s="59"/>
      <c r="G285" s="59"/>
      <c r="H285" s="59"/>
      <c r="I285" s="59"/>
      <c r="J285" s="59"/>
      <c r="K285" s="59"/>
      <c r="L285" s="59"/>
      <c r="M285" s="59"/>
      <c r="N285" s="59"/>
    </row>
    <row r="286" spans="1:14" s="57" customFormat="1" ht="15.6">
      <c r="A286" s="58" t="s">
        <v>1163</v>
      </c>
      <c r="B286" s="59">
        <v>1280.6940275006912</v>
      </c>
      <c r="C286" s="59">
        <v>1280.6940275006912</v>
      </c>
      <c r="D286" s="59">
        <v>1280.6940275006912</v>
      </c>
      <c r="E286" s="59"/>
      <c r="F286" s="59"/>
      <c r="G286" s="59"/>
      <c r="H286" s="59"/>
      <c r="I286" s="59"/>
      <c r="J286" s="59"/>
      <c r="K286" s="59"/>
      <c r="L286" s="59"/>
      <c r="M286" s="59"/>
      <c r="N286" s="59"/>
    </row>
    <row r="287" spans="1:14" s="57" customFormat="1" ht="15.6">
      <c r="A287" s="58" t="s">
        <v>568</v>
      </c>
      <c r="B287" s="59">
        <v>0</v>
      </c>
      <c r="C287" s="59">
        <v>0</v>
      </c>
      <c r="D287" s="59">
        <v>0</v>
      </c>
      <c r="E287" s="59"/>
      <c r="F287" s="59"/>
      <c r="G287" s="59"/>
      <c r="H287" s="59"/>
      <c r="I287" s="59"/>
      <c r="J287" s="59"/>
      <c r="K287" s="59"/>
      <c r="L287" s="59"/>
      <c r="M287" s="59"/>
      <c r="N287" s="59"/>
    </row>
    <row r="288" spans="1:14" s="57" customFormat="1" ht="15.6">
      <c r="A288" s="58" t="s">
        <v>460</v>
      </c>
      <c r="B288" s="59">
        <v>1216.4908470695868</v>
      </c>
      <c r="C288" s="59">
        <v>1216.4908470695868</v>
      </c>
      <c r="D288" s="59">
        <v>1216.4908470695868</v>
      </c>
      <c r="E288" s="59"/>
      <c r="F288" s="59"/>
      <c r="G288" s="59"/>
      <c r="H288" s="59"/>
      <c r="I288" s="59"/>
      <c r="J288" s="59"/>
      <c r="K288" s="59"/>
      <c r="L288" s="59"/>
      <c r="M288" s="59"/>
      <c r="N288" s="59"/>
    </row>
    <row r="289" spans="1:14" s="57" customFormat="1" ht="15.6">
      <c r="A289" s="58" t="s">
        <v>696</v>
      </c>
      <c r="B289" s="59">
        <v>1184.0028101370415</v>
      </c>
      <c r="C289" s="59">
        <v>1184.0028101370415</v>
      </c>
      <c r="D289" s="59">
        <v>1184.0028101370415</v>
      </c>
      <c r="E289" s="59"/>
      <c r="F289" s="59"/>
      <c r="G289" s="59"/>
      <c r="H289" s="59"/>
      <c r="I289" s="59"/>
      <c r="J289" s="59"/>
      <c r="K289" s="59"/>
      <c r="L289" s="59"/>
      <c r="M289" s="59"/>
      <c r="N289" s="59"/>
    </row>
    <row r="290" spans="1:14" s="57" customFormat="1" ht="15.6">
      <c r="A290" s="58" t="s">
        <v>969</v>
      </c>
      <c r="B290" s="59">
        <v>1408.8466650711241</v>
      </c>
      <c r="C290" s="59">
        <v>1408.8466650711241</v>
      </c>
      <c r="D290" s="59">
        <v>1408.8466650711241</v>
      </c>
      <c r="E290" s="59"/>
      <c r="F290" s="59"/>
      <c r="G290" s="59"/>
      <c r="H290" s="59"/>
      <c r="I290" s="59"/>
      <c r="J290" s="59"/>
      <c r="K290" s="59"/>
      <c r="L290" s="59"/>
      <c r="M290" s="59"/>
      <c r="N290" s="59"/>
    </row>
    <row r="291" spans="1:14" s="57" customFormat="1" ht="15.6">
      <c r="A291" s="58" t="s">
        <v>1003</v>
      </c>
      <c r="B291" s="59">
        <v>1556</v>
      </c>
      <c r="C291" s="59">
        <v>1556</v>
      </c>
      <c r="D291" s="59">
        <v>1556</v>
      </c>
      <c r="E291" s="59"/>
      <c r="F291" s="59"/>
      <c r="G291" s="59"/>
      <c r="H291" s="59"/>
      <c r="I291" s="59"/>
      <c r="J291" s="59"/>
      <c r="K291" s="59"/>
      <c r="L291" s="59"/>
      <c r="M291" s="59"/>
      <c r="N291" s="59"/>
    </row>
    <row r="292" spans="1:14" s="57" customFormat="1" ht="15.6">
      <c r="A292" s="58" t="s">
        <v>180</v>
      </c>
      <c r="B292" s="59">
        <v>1800</v>
      </c>
      <c r="C292" s="59">
        <v>1800</v>
      </c>
      <c r="D292" s="59">
        <v>1800</v>
      </c>
      <c r="E292" s="59"/>
      <c r="F292" s="59"/>
      <c r="G292" s="59"/>
      <c r="H292" s="59"/>
      <c r="I292" s="59"/>
      <c r="J292" s="59"/>
      <c r="K292" s="59"/>
      <c r="L292" s="59"/>
      <c r="M292" s="59"/>
      <c r="N292" s="59"/>
    </row>
    <row r="293" spans="1:14" s="57" customFormat="1" ht="15.6">
      <c r="A293" s="58" t="s">
        <v>377</v>
      </c>
      <c r="B293" s="59">
        <v>1354</v>
      </c>
      <c r="C293" s="59">
        <v>1354</v>
      </c>
      <c r="D293" s="59">
        <v>1354</v>
      </c>
      <c r="E293" s="59"/>
      <c r="F293" s="59"/>
      <c r="G293" s="59"/>
      <c r="H293" s="59"/>
      <c r="I293" s="59"/>
      <c r="J293" s="59"/>
      <c r="K293" s="59"/>
      <c r="L293" s="59"/>
      <c r="M293" s="59"/>
      <c r="N293" s="59"/>
    </row>
    <row r="294" spans="1:14" s="57" customFormat="1" ht="15.6">
      <c r="A294" s="58" t="s">
        <v>378</v>
      </c>
      <c r="B294" s="59">
        <v>1202.6386222793581</v>
      </c>
      <c r="C294" s="59">
        <v>1202.6386222793581</v>
      </c>
      <c r="D294" s="59">
        <v>1202.6386222793581</v>
      </c>
      <c r="E294" s="59"/>
      <c r="F294" s="59"/>
      <c r="G294" s="59"/>
      <c r="H294" s="59"/>
      <c r="I294" s="59"/>
      <c r="J294" s="59"/>
      <c r="K294" s="59"/>
      <c r="L294" s="59"/>
      <c r="M294" s="59"/>
      <c r="N294" s="59"/>
    </row>
    <row r="295" spans="1:14" s="57" customFormat="1" ht="15.6">
      <c r="A295" s="58" t="s">
        <v>528</v>
      </c>
      <c r="B295" s="59">
        <v>1256</v>
      </c>
      <c r="C295" s="59">
        <v>1256</v>
      </c>
      <c r="D295" s="59">
        <v>1256</v>
      </c>
      <c r="E295" s="59"/>
      <c r="F295" s="59"/>
      <c r="G295" s="59"/>
      <c r="H295" s="59"/>
      <c r="I295" s="59"/>
      <c r="J295" s="59"/>
      <c r="K295" s="59"/>
      <c r="L295" s="59"/>
      <c r="M295" s="59"/>
      <c r="N295" s="59"/>
    </row>
    <row r="296" spans="1:14" s="57" customFormat="1" ht="15.6">
      <c r="A296" s="58" t="s">
        <v>55</v>
      </c>
      <c r="B296" s="59">
        <v>1200</v>
      </c>
      <c r="C296" s="59">
        <v>1200</v>
      </c>
      <c r="D296" s="59">
        <v>1200</v>
      </c>
      <c r="E296" s="59"/>
      <c r="F296" s="59"/>
      <c r="G296" s="59"/>
      <c r="H296" s="59"/>
      <c r="I296" s="59"/>
      <c r="J296" s="59"/>
      <c r="K296" s="59"/>
      <c r="L296" s="59"/>
      <c r="M296" s="59"/>
      <c r="N296" s="59"/>
    </row>
    <row r="297" spans="1:14" s="57" customFormat="1" ht="15.6">
      <c r="A297" s="58" t="s">
        <v>916</v>
      </c>
      <c r="B297" s="59">
        <v>1225.4867223028887</v>
      </c>
      <c r="C297" s="59">
        <v>1225.4867223028887</v>
      </c>
      <c r="D297" s="59">
        <v>1225.4867223028887</v>
      </c>
      <c r="E297" s="59"/>
      <c r="F297" s="59"/>
      <c r="G297" s="59"/>
      <c r="H297" s="59"/>
      <c r="I297" s="59"/>
      <c r="J297" s="59"/>
      <c r="K297" s="59"/>
      <c r="L297" s="59"/>
      <c r="M297" s="59"/>
      <c r="N297" s="59"/>
    </row>
    <row r="298" spans="1:14" s="57" customFormat="1" ht="15.6">
      <c r="A298" s="58" t="s">
        <v>311</v>
      </c>
      <c r="B298" s="59">
        <v>1200</v>
      </c>
      <c r="C298" s="59">
        <v>1200</v>
      </c>
      <c r="D298" s="59">
        <v>1200</v>
      </c>
      <c r="E298" s="59"/>
      <c r="F298" s="59"/>
      <c r="G298" s="59"/>
      <c r="H298" s="59"/>
      <c r="I298" s="59"/>
      <c r="J298" s="59"/>
      <c r="K298" s="59"/>
      <c r="L298" s="59"/>
      <c r="M298" s="59"/>
      <c r="N298" s="59"/>
    </row>
    <row r="299" spans="1:14" s="57" customFormat="1" ht="15.6">
      <c r="A299" s="58" t="s">
        <v>1127</v>
      </c>
      <c r="B299" s="59">
        <v>1245.5795346117088</v>
      </c>
      <c r="C299" s="59">
        <v>1245.5795346117088</v>
      </c>
      <c r="D299" s="59">
        <v>1267.7992433666761</v>
      </c>
      <c r="E299" s="59"/>
      <c r="F299" s="59"/>
      <c r="G299" s="59"/>
      <c r="H299" s="59"/>
      <c r="I299" s="59"/>
      <c r="J299" s="59"/>
      <c r="K299" s="59"/>
      <c r="L299" s="59"/>
      <c r="M299" s="59"/>
      <c r="N299" s="59"/>
    </row>
    <row r="300" spans="1:14" s="57" customFormat="1" ht="15.6">
      <c r="A300" s="58" t="s">
        <v>2</v>
      </c>
      <c r="B300" s="59">
        <v>1557.3688938494515</v>
      </c>
      <c r="C300" s="59">
        <v>1557.3688938494515</v>
      </c>
      <c r="D300" s="59">
        <v>1557.3688938494515</v>
      </c>
      <c r="E300" s="59"/>
      <c r="F300" s="59"/>
      <c r="G300" s="59"/>
      <c r="H300" s="59"/>
      <c r="I300" s="59"/>
      <c r="J300" s="59"/>
      <c r="K300" s="59"/>
      <c r="L300" s="59"/>
      <c r="M300" s="59"/>
      <c r="N300" s="59"/>
    </row>
    <row r="301" spans="1:14" s="57" customFormat="1" ht="15.6">
      <c r="A301" s="58" t="s">
        <v>423</v>
      </c>
      <c r="B301" s="59">
        <v>1200</v>
      </c>
      <c r="C301" s="59">
        <v>1200</v>
      </c>
      <c r="D301" s="59">
        <v>1200</v>
      </c>
      <c r="E301" s="59"/>
      <c r="F301" s="59"/>
      <c r="G301" s="59"/>
      <c r="H301" s="59"/>
      <c r="I301" s="59"/>
      <c r="J301" s="59"/>
      <c r="K301" s="59"/>
      <c r="L301" s="59"/>
      <c r="M301" s="59"/>
      <c r="N301" s="59"/>
    </row>
    <row r="302" spans="1:14" s="57" customFormat="1" ht="15.6">
      <c r="A302" s="58" t="s">
        <v>1165</v>
      </c>
      <c r="B302" s="59">
        <v>1459</v>
      </c>
      <c r="C302" s="59">
        <v>1459</v>
      </c>
      <c r="D302" s="59">
        <v>1425.6316104218163</v>
      </c>
      <c r="E302" s="59"/>
      <c r="F302" s="59"/>
      <c r="G302" s="59"/>
      <c r="H302" s="59"/>
      <c r="I302" s="59"/>
      <c r="J302" s="59"/>
      <c r="K302" s="59"/>
      <c r="L302" s="59"/>
      <c r="M302" s="59"/>
      <c r="N302" s="59"/>
    </row>
    <row r="303" spans="1:14" s="57" customFormat="1" ht="15.6">
      <c r="A303" s="58" t="s">
        <v>837</v>
      </c>
      <c r="B303" s="59">
        <v>1208.735950321764</v>
      </c>
      <c r="C303" s="59">
        <v>1208.735950321764</v>
      </c>
      <c r="D303" s="59">
        <v>1208.735950321764</v>
      </c>
      <c r="E303" s="59"/>
      <c r="F303" s="59"/>
      <c r="G303" s="59"/>
      <c r="H303" s="59"/>
      <c r="I303" s="59"/>
      <c r="J303" s="59"/>
      <c r="K303" s="59"/>
      <c r="L303" s="59"/>
      <c r="M303" s="59"/>
      <c r="N303" s="59"/>
    </row>
    <row r="304" spans="1:14" s="57" customFormat="1" ht="15.6">
      <c r="A304" s="58" t="s">
        <v>185</v>
      </c>
      <c r="B304" s="59">
        <v>1465.7145224218496</v>
      </c>
      <c r="C304" s="59">
        <v>1465.7145224218496</v>
      </c>
      <c r="D304" s="59">
        <v>1465.7145224218496</v>
      </c>
      <c r="E304" s="59"/>
      <c r="F304" s="59"/>
      <c r="G304" s="59"/>
      <c r="H304" s="59"/>
      <c r="I304" s="59"/>
      <c r="J304" s="59"/>
      <c r="K304" s="59"/>
      <c r="L304" s="59"/>
      <c r="M304" s="59"/>
      <c r="N304" s="59"/>
    </row>
    <row r="305" spans="1:14" s="57" customFormat="1" ht="15.6">
      <c r="A305" s="58" t="s">
        <v>222</v>
      </c>
      <c r="B305" s="59">
        <v>1600</v>
      </c>
      <c r="C305" s="59">
        <v>1600</v>
      </c>
      <c r="D305" s="59">
        <v>1600</v>
      </c>
      <c r="E305" s="59"/>
      <c r="F305" s="59"/>
      <c r="G305" s="59"/>
      <c r="H305" s="59"/>
      <c r="I305" s="59"/>
      <c r="J305" s="59"/>
      <c r="K305" s="59"/>
      <c r="L305" s="59"/>
      <c r="M305" s="59"/>
      <c r="N305" s="59"/>
    </row>
    <row r="306" spans="1:14" s="57" customFormat="1" ht="15.6">
      <c r="A306" s="58" t="s">
        <v>353</v>
      </c>
      <c r="B306" s="59">
        <v>1504.0955257284877</v>
      </c>
      <c r="C306" s="59">
        <v>1504.0955257284877</v>
      </c>
      <c r="D306" s="59">
        <v>1458.4405640263178</v>
      </c>
      <c r="E306" s="59"/>
      <c r="F306" s="59"/>
      <c r="G306" s="59"/>
      <c r="H306" s="59"/>
      <c r="I306" s="59"/>
      <c r="J306" s="59"/>
      <c r="K306" s="59"/>
      <c r="L306" s="59"/>
      <c r="M306" s="59"/>
      <c r="N306" s="59"/>
    </row>
    <row r="307" spans="1:14" s="57" customFormat="1" ht="15.6">
      <c r="A307" s="58" t="s">
        <v>854</v>
      </c>
      <c r="B307" s="59">
        <v>1266.4602036287424</v>
      </c>
      <c r="C307" s="59">
        <v>1266.4602036287424</v>
      </c>
      <c r="D307" s="59">
        <v>1266.4602036287424</v>
      </c>
      <c r="E307" s="59"/>
      <c r="F307" s="59"/>
      <c r="G307" s="59"/>
      <c r="H307" s="59"/>
      <c r="I307" s="59"/>
      <c r="J307" s="59"/>
      <c r="K307" s="59"/>
      <c r="L307" s="59"/>
      <c r="M307" s="59"/>
      <c r="N307" s="59"/>
    </row>
    <row r="308" spans="1:14" s="57" customFormat="1" ht="15.6">
      <c r="A308" s="58" t="s">
        <v>1252</v>
      </c>
      <c r="B308" s="59">
        <v>1259</v>
      </c>
      <c r="C308" s="59">
        <v>1259</v>
      </c>
      <c r="D308" s="59">
        <v>1301.3171973384458</v>
      </c>
      <c r="E308" s="59"/>
      <c r="F308" s="59"/>
      <c r="G308" s="59"/>
      <c r="H308" s="59"/>
      <c r="I308" s="59"/>
      <c r="J308" s="59"/>
      <c r="K308" s="59"/>
      <c r="L308" s="59"/>
      <c r="M308" s="59"/>
      <c r="N308" s="59"/>
    </row>
    <row r="309" spans="1:14" s="57" customFormat="1" ht="15.6">
      <c r="A309" s="58" t="s">
        <v>341</v>
      </c>
      <c r="B309" s="59">
        <v>1325.8547092567903</v>
      </c>
      <c r="C309" s="59">
        <v>1325.8547092567903</v>
      </c>
      <c r="D309" s="59">
        <v>1325.8547092567903</v>
      </c>
      <c r="E309" s="59"/>
      <c r="F309" s="59"/>
      <c r="G309" s="59"/>
      <c r="H309" s="59"/>
      <c r="I309" s="59"/>
      <c r="J309" s="59"/>
      <c r="K309" s="59"/>
      <c r="L309" s="59"/>
      <c r="M309" s="59"/>
      <c r="N309" s="59"/>
    </row>
    <row r="310" spans="1:14" s="57" customFormat="1" ht="15.6">
      <c r="A310" s="58" t="s">
        <v>497</v>
      </c>
      <c r="B310" s="59">
        <v>0</v>
      </c>
      <c r="C310" s="59">
        <v>0</v>
      </c>
      <c r="D310" s="59">
        <v>0</v>
      </c>
      <c r="E310" s="59"/>
      <c r="F310" s="59"/>
      <c r="G310" s="59"/>
      <c r="H310" s="59"/>
      <c r="I310" s="59"/>
      <c r="J310" s="59"/>
      <c r="K310" s="59"/>
      <c r="L310" s="59"/>
      <c r="M310" s="59"/>
      <c r="N310" s="59"/>
    </row>
    <row r="311" spans="1:14" s="57" customFormat="1" ht="15.6">
      <c r="A311" s="58" t="s">
        <v>202</v>
      </c>
      <c r="B311" s="59">
        <v>1400</v>
      </c>
      <c r="C311" s="59">
        <v>1400</v>
      </c>
      <c r="D311" s="59">
        <v>1400</v>
      </c>
      <c r="E311" s="59"/>
      <c r="F311" s="59"/>
      <c r="G311" s="59"/>
      <c r="H311" s="59"/>
      <c r="I311" s="59"/>
      <c r="J311" s="59"/>
      <c r="K311" s="59"/>
      <c r="L311" s="59"/>
      <c r="M311" s="59"/>
      <c r="N311" s="59"/>
    </row>
    <row r="312" spans="1:14" s="57" customFormat="1" ht="15.6">
      <c r="A312" s="58" t="s">
        <v>937</v>
      </c>
      <c r="B312" s="59">
        <v>1444</v>
      </c>
      <c r="C312" s="59">
        <v>1444</v>
      </c>
      <c r="D312" s="59">
        <v>1444</v>
      </c>
      <c r="E312" s="59"/>
      <c r="F312" s="59"/>
      <c r="G312" s="59"/>
      <c r="H312" s="59"/>
      <c r="I312" s="59"/>
      <c r="J312" s="59"/>
      <c r="K312" s="59"/>
      <c r="L312" s="59"/>
      <c r="M312" s="59"/>
      <c r="N312" s="59"/>
    </row>
    <row r="313" spans="1:14" s="57" customFormat="1" ht="15.6">
      <c r="A313" s="58" t="s">
        <v>1004</v>
      </c>
      <c r="B313" s="59">
        <v>1345</v>
      </c>
      <c r="C313" s="59">
        <v>1345</v>
      </c>
      <c r="D313" s="59">
        <v>1306.8410384196504</v>
      </c>
      <c r="E313" s="59"/>
      <c r="F313" s="59"/>
      <c r="G313" s="59"/>
      <c r="H313" s="59"/>
      <c r="I313" s="59"/>
      <c r="J313" s="59"/>
      <c r="K313" s="59"/>
      <c r="L313" s="59"/>
      <c r="M313" s="59"/>
      <c r="N313" s="59"/>
    </row>
    <row r="314" spans="1:14" s="57" customFormat="1" ht="15.6">
      <c r="A314" s="58" t="s">
        <v>1116</v>
      </c>
      <c r="B314" s="59">
        <v>1263.4897824169027</v>
      </c>
      <c r="C314" s="59">
        <v>1263.4897824169027</v>
      </c>
      <c r="D314" s="59">
        <v>1263.4897824169027</v>
      </c>
      <c r="E314" s="59"/>
      <c r="F314" s="59"/>
      <c r="G314" s="59"/>
      <c r="H314" s="59"/>
      <c r="I314" s="59"/>
      <c r="J314" s="59"/>
      <c r="K314" s="59"/>
      <c r="L314" s="59"/>
      <c r="M314" s="59"/>
      <c r="N314" s="59"/>
    </row>
    <row r="315" spans="1:14" s="57" customFormat="1" ht="15.6">
      <c r="A315" s="58" t="s">
        <v>1117</v>
      </c>
      <c r="B315" s="59">
        <v>1231.7521040577096</v>
      </c>
      <c r="C315" s="59">
        <v>1231.7521040577096</v>
      </c>
      <c r="D315" s="59">
        <v>1231.7521040577096</v>
      </c>
      <c r="E315" s="59"/>
      <c r="F315" s="59"/>
      <c r="G315" s="59"/>
      <c r="H315" s="59"/>
      <c r="I315" s="59"/>
      <c r="J315" s="59"/>
      <c r="K315" s="59"/>
      <c r="L315" s="59"/>
      <c r="M315" s="59"/>
      <c r="N315" s="59"/>
    </row>
    <row r="316" spans="1:14" s="57" customFormat="1" ht="15.6">
      <c r="A316" s="58" t="s">
        <v>443</v>
      </c>
      <c r="B316" s="59">
        <v>1800</v>
      </c>
      <c r="C316" s="59">
        <v>1800</v>
      </c>
      <c r="D316" s="59">
        <v>1800</v>
      </c>
      <c r="E316" s="59"/>
      <c r="F316" s="59"/>
      <c r="G316" s="59"/>
      <c r="H316" s="59"/>
      <c r="I316" s="59"/>
      <c r="J316" s="59"/>
      <c r="K316" s="59"/>
      <c r="L316" s="59"/>
      <c r="M316" s="59"/>
      <c r="N316" s="59"/>
    </row>
    <row r="317" spans="1:14" s="57" customFormat="1" ht="15.6">
      <c r="A317" s="58" t="s">
        <v>617</v>
      </c>
      <c r="B317" s="59">
        <v>1454.6338018826509</v>
      </c>
      <c r="C317" s="59">
        <v>1454.6338018826509</v>
      </c>
      <c r="D317" s="59">
        <v>1454.6338018826509</v>
      </c>
      <c r="E317" s="59"/>
      <c r="F317" s="59"/>
      <c r="G317" s="59"/>
      <c r="H317" s="59"/>
      <c r="I317" s="59"/>
      <c r="J317" s="59"/>
      <c r="K317" s="59"/>
      <c r="L317" s="59"/>
      <c r="M317" s="59"/>
      <c r="N317" s="59"/>
    </row>
    <row r="318" spans="1:14" s="57" customFormat="1" ht="15.6">
      <c r="A318" s="58" t="s">
        <v>1057</v>
      </c>
      <c r="B318" s="59">
        <v>1444.8324677381356</v>
      </c>
      <c r="C318" s="59">
        <v>1444.8324677381356</v>
      </c>
      <c r="D318" s="59">
        <v>1433.5142874063793</v>
      </c>
      <c r="E318" s="59"/>
      <c r="F318" s="59"/>
      <c r="G318" s="59"/>
      <c r="H318" s="59"/>
      <c r="I318" s="59"/>
      <c r="J318" s="59"/>
      <c r="K318" s="59"/>
      <c r="L318" s="59"/>
      <c r="M318" s="59"/>
      <c r="N318" s="59"/>
    </row>
    <row r="319" spans="1:14" s="57" customFormat="1" ht="15.6">
      <c r="A319" s="58" t="s">
        <v>74</v>
      </c>
      <c r="B319" s="59">
        <v>1800</v>
      </c>
      <c r="C319" s="59">
        <v>1800</v>
      </c>
      <c r="D319" s="59">
        <v>1800</v>
      </c>
      <c r="E319" s="59"/>
      <c r="F319" s="59"/>
      <c r="G319" s="59"/>
      <c r="H319" s="59"/>
      <c r="I319" s="59"/>
      <c r="J319" s="59"/>
      <c r="K319" s="59"/>
      <c r="L319" s="59"/>
      <c r="M319" s="59"/>
      <c r="N319" s="59"/>
    </row>
    <row r="320" spans="1:14" s="57" customFormat="1" ht="15.6">
      <c r="A320" s="58" t="s">
        <v>141</v>
      </c>
      <c r="B320" s="59">
        <v>1588.2723488750842</v>
      </c>
      <c r="C320" s="59">
        <v>1588.2723488750842</v>
      </c>
      <c r="D320" s="59">
        <v>1588.2723488750842</v>
      </c>
      <c r="E320" s="59"/>
      <c r="F320" s="59"/>
      <c r="G320" s="59"/>
      <c r="H320" s="59"/>
      <c r="I320" s="59"/>
      <c r="J320" s="59"/>
      <c r="K320" s="59"/>
      <c r="L320" s="59"/>
      <c r="M320" s="59"/>
      <c r="N320" s="59"/>
    </row>
    <row r="321" spans="1:14" s="57" customFormat="1" ht="15.6">
      <c r="A321" s="58" t="s">
        <v>140</v>
      </c>
      <c r="B321" s="59">
        <v>1614</v>
      </c>
      <c r="C321" s="59">
        <v>1614</v>
      </c>
      <c r="D321" s="59">
        <v>1614</v>
      </c>
      <c r="E321" s="59"/>
      <c r="F321" s="59"/>
      <c r="G321" s="59"/>
      <c r="H321" s="59"/>
      <c r="I321" s="59"/>
      <c r="J321" s="59"/>
      <c r="K321" s="59"/>
      <c r="L321" s="59"/>
      <c r="M321" s="59"/>
      <c r="N321" s="59"/>
    </row>
    <row r="322" spans="1:14" s="57" customFormat="1" ht="15.6">
      <c r="A322" s="58" t="s">
        <v>83</v>
      </c>
      <c r="B322" s="59">
        <v>1471.0726421685242</v>
      </c>
      <c r="C322" s="59">
        <v>1471.0726421685242</v>
      </c>
      <c r="D322" s="59">
        <v>1471.0726421685242</v>
      </c>
      <c r="E322" s="59"/>
      <c r="F322" s="59"/>
      <c r="G322" s="59"/>
      <c r="H322" s="59"/>
      <c r="I322" s="59"/>
      <c r="J322" s="59"/>
      <c r="K322" s="59"/>
      <c r="L322" s="59"/>
      <c r="M322" s="59"/>
      <c r="N322" s="59"/>
    </row>
    <row r="323" spans="1:14" s="57" customFormat="1" ht="15.6">
      <c r="A323" s="58" t="s">
        <v>1149</v>
      </c>
      <c r="B323" s="59">
        <v>1150.6158560022609</v>
      </c>
      <c r="C323" s="59">
        <v>1150.6158560022609</v>
      </c>
      <c r="D323" s="59">
        <v>1150.6158560022609</v>
      </c>
      <c r="E323" s="59"/>
      <c r="F323" s="59"/>
      <c r="G323" s="59"/>
      <c r="H323" s="59"/>
      <c r="I323" s="59"/>
      <c r="J323" s="59"/>
      <c r="K323" s="59"/>
      <c r="L323" s="59"/>
      <c r="M323" s="59"/>
      <c r="N323" s="59"/>
    </row>
    <row r="324" spans="1:14" s="57" customFormat="1" ht="15.6">
      <c r="A324" s="58" t="s">
        <v>795</v>
      </c>
      <c r="B324" s="59">
        <v>1280.5357668688334</v>
      </c>
      <c r="C324" s="59">
        <v>1280.5357668688334</v>
      </c>
      <c r="D324" s="59">
        <v>1280.5357668688334</v>
      </c>
      <c r="E324" s="59"/>
      <c r="F324" s="59"/>
      <c r="G324" s="59"/>
      <c r="H324" s="59"/>
      <c r="I324" s="59"/>
      <c r="J324" s="59"/>
      <c r="K324" s="59"/>
      <c r="L324" s="59"/>
      <c r="M324" s="59"/>
      <c r="N324" s="59"/>
    </row>
    <row r="325" spans="1:14" s="57" customFormat="1" ht="15.6">
      <c r="A325" s="58" t="s">
        <v>1114</v>
      </c>
      <c r="B325" s="59">
        <v>1240.4160088255471</v>
      </c>
      <c r="C325" s="59">
        <v>1240.4160088255471</v>
      </c>
      <c r="D325" s="59">
        <v>1240.4160088255471</v>
      </c>
      <c r="E325" s="59"/>
      <c r="F325" s="59"/>
      <c r="G325" s="59"/>
      <c r="H325" s="59"/>
      <c r="I325" s="59"/>
      <c r="J325" s="59"/>
      <c r="K325" s="59"/>
      <c r="L325" s="59"/>
      <c r="M325" s="59"/>
      <c r="N325" s="59"/>
    </row>
    <row r="326" spans="1:14" s="57" customFormat="1" ht="15.6">
      <c r="A326" s="58" t="s">
        <v>31</v>
      </c>
      <c r="B326" s="59">
        <v>1400</v>
      </c>
      <c r="C326" s="59">
        <v>1400</v>
      </c>
      <c r="D326" s="59">
        <v>1400</v>
      </c>
      <c r="E326" s="59"/>
      <c r="F326" s="59"/>
      <c r="G326" s="59"/>
      <c r="H326" s="59"/>
      <c r="I326" s="59"/>
      <c r="J326" s="59"/>
      <c r="K326" s="59"/>
      <c r="L326" s="59"/>
      <c r="M326" s="59"/>
      <c r="N326" s="59"/>
    </row>
    <row r="327" spans="1:14" s="57" customFormat="1" ht="15.6">
      <c r="A327" s="58" t="s">
        <v>673</v>
      </c>
      <c r="B327" s="59">
        <v>1368</v>
      </c>
      <c r="C327" s="59">
        <v>1368</v>
      </c>
      <c r="D327" s="59">
        <v>1368</v>
      </c>
      <c r="E327" s="59"/>
      <c r="F327" s="59"/>
      <c r="G327" s="59"/>
      <c r="H327" s="59"/>
      <c r="I327" s="59"/>
      <c r="J327" s="59"/>
      <c r="K327" s="59"/>
      <c r="L327" s="59"/>
      <c r="M327" s="59"/>
      <c r="N327" s="59"/>
    </row>
    <row r="328" spans="1:14" s="57" customFormat="1" ht="15.6">
      <c r="A328" s="58" t="s">
        <v>501</v>
      </c>
      <c r="B328" s="59">
        <v>1313</v>
      </c>
      <c r="C328" s="59">
        <v>1313</v>
      </c>
      <c r="D328" s="59">
        <v>1313</v>
      </c>
      <c r="E328" s="59"/>
      <c r="F328" s="59"/>
      <c r="G328" s="59"/>
      <c r="H328" s="59"/>
      <c r="I328" s="59"/>
      <c r="J328" s="59"/>
      <c r="K328" s="59"/>
      <c r="L328" s="59"/>
      <c r="M328" s="59"/>
      <c r="N328" s="59"/>
    </row>
    <row r="329" spans="1:14" s="57" customFormat="1" ht="15.6">
      <c r="A329" s="58" t="s">
        <v>714</v>
      </c>
      <c r="B329" s="59">
        <v>1639.9831477392224</v>
      </c>
      <c r="C329" s="59">
        <v>1639.9831477392224</v>
      </c>
      <c r="D329" s="59">
        <v>1639.9831477392224</v>
      </c>
      <c r="E329" s="59"/>
      <c r="F329" s="59"/>
      <c r="G329" s="59"/>
      <c r="H329" s="59"/>
      <c r="I329" s="59"/>
      <c r="J329" s="59"/>
      <c r="K329" s="59"/>
      <c r="L329" s="59"/>
      <c r="M329" s="59"/>
      <c r="N329" s="59"/>
    </row>
    <row r="330" spans="1:14" s="57" customFormat="1" ht="15.6">
      <c r="A330" s="58" t="s">
        <v>749</v>
      </c>
      <c r="B330" s="59">
        <v>1481.1108392777787</v>
      </c>
      <c r="C330" s="59">
        <v>1481.1108392777787</v>
      </c>
      <c r="D330" s="59">
        <v>1481.1108392777787</v>
      </c>
      <c r="E330" s="59"/>
      <c r="F330" s="59"/>
      <c r="G330" s="59"/>
      <c r="H330" s="59"/>
      <c r="I330" s="59"/>
      <c r="J330" s="59"/>
      <c r="K330" s="59"/>
      <c r="L330" s="59"/>
      <c r="M330" s="59"/>
      <c r="N330" s="59"/>
    </row>
    <row r="331" spans="1:14" s="57" customFormat="1" ht="15.6">
      <c r="A331" s="58" t="s">
        <v>579</v>
      </c>
      <c r="B331" s="59">
        <v>1900</v>
      </c>
      <c r="C331" s="59">
        <v>1900</v>
      </c>
      <c r="D331" s="59">
        <v>1900</v>
      </c>
      <c r="E331" s="59"/>
      <c r="F331" s="59"/>
      <c r="G331" s="59"/>
      <c r="H331" s="59"/>
      <c r="I331" s="59"/>
      <c r="J331" s="59"/>
      <c r="K331" s="59"/>
      <c r="L331" s="59"/>
      <c r="M331" s="59"/>
      <c r="N331" s="59"/>
    </row>
    <row r="332" spans="1:14" s="57" customFormat="1" ht="15.6">
      <c r="A332" s="58" t="s">
        <v>196</v>
      </c>
      <c r="B332" s="59">
        <v>1600</v>
      </c>
      <c r="C332" s="59">
        <v>1600</v>
      </c>
      <c r="D332" s="59">
        <v>1600</v>
      </c>
      <c r="E332" s="59"/>
      <c r="F332" s="59"/>
      <c r="G332" s="59"/>
      <c r="H332" s="59"/>
      <c r="I332" s="59"/>
      <c r="J332" s="59"/>
      <c r="K332" s="59"/>
      <c r="L332" s="59"/>
      <c r="M332" s="59"/>
      <c r="N332" s="59"/>
    </row>
    <row r="333" spans="1:14" s="57" customFormat="1" ht="15.6">
      <c r="A333" s="58" t="s">
        <v>49</v>
      </c>
      <c r="B333" s="59">
        <v>1638.0407011073414</v>
      </c>
      <c r="C333" s="59">
        <v>1638.0407011073414</v>
      </c>
      <c r="D333" s="59">
        <v>1638.0407011073414</v>
      </c>
      <c r="E333" s="59"/>
      <c r="F333" s="59"/>
      <c r="G333" s="59"/>
      <c r="H333" s="59"/>
      <c r="I333" s="59"/>
      <c r="J333" s="59"/>
      <c r="K333" s="59"/>
      <c r="L333" s="59"/>
      <c r="M333" s="59"/>
      <c r="N333" s="59"/>
    </row>
    <row r="334" spans="1:14" s="57" customFormat="1" ht="15.6">
      <c r="A334" s="58" t="s">
        <v>1207</v>
      </c>
      <c r="B334" s="59">
        <v>1316</v>
      </c>
      <c r="C334" s="59">
        <v>1316</v>
      </c>
      <c r="D334" s="59">
        <v>1335.9907543201841</v>
      </c>
      <c r="E334" s="59"/>
      <c r="F334" s="59"/>
      <c r="G334" s="59"/>
      <c r="H334" s="59"/>
      <c r="I334" s="59"/>
      <c r="J334" s="59"/>
      <c r="K334" s="59"/>
      <c r="L334" s="59"/>
      <c r="M334" s="59"/>
      <c r="N334" s="59"/>
    </row>
    <row r="335" spans="1:14" s="57" customFormat="1" ht="15.6">
      <c r="A335" s="58" t="s">
        <v>98</v>
      </c>
      <c r="B335" s="59">
        <v>1900</v>
      </c>
      <c r="C335" s="59">
        <v>1900</v>
      </c>
      <c r="D335" s="59">
        <v>1900</v>
      </c>
      <c r="E335" s="59"/>
      <c r="F335" s="59"/>
      <c r="G335" s="59"/>
      <c r="H335" s="59"/>
      <c r="I335" s="59"/>
      <c r="J335" s="59"/>
      <c r="K335" s="59"/>
      <c r="L335" s="59"/>
      <c r="M335" s="59"/>
      <c r="N335" s="59"/>
    </row>
    <row r="336" spans="1:14" s="57" customFormat="1" ht="15.6">
      <c r="A336" s="58" t="s">
        <v>757</v>
      </c>
      <c r="B336" s="59">
        <v>1252.0535093477411</v>
      </c>
      <c r="C336" s="59">
        <v>1252.0535093477411</v>
      </c>
      <c r="D336" s="59">
        <v>1252.0535093477411</v>
      </c>
      <c r="E336" s="59"/>
      <c r="F336" s="59"/>
      <c r="G336" s="59"/>
      <c r="H336" s="59"/>
      <c r="I336" s="59"/>
      <c r="J336" s="59"/>
      <c r="K336" s="59"/>
      <c r="L336" s="59"/>
      <c r="M336" s="59"/>
      <c r="N336" s="59"/>
    </row>
    <row r="337" spans="1:14" s="57" customFormat="1" ht="15.6">
      <c r="A337" s="58" t="s">
        <v>127</v>
      </c>
      <c r="B337" s="59">
        <v>0</v>
      </c>
      <c r="C337" s="59">
        <v>0</v>
      </c>
      <c r="D337" s="59">
        <v>0</v>
      </c>
      <c r="E337" s="59"/>
      <c r="F337" s="59"/>
      <c r="G337" s="59"/>
      <c r="H337" s="59"/>
      <c r="I337" s="59"/>
      <c r="J337" s="59"/>
      <c r="K337" s="59"/>
      <c r="L337" s="59"/>
      <c r="M337" s="59"/>
      <c r="N337" s="59"/>
    </row>
    <row r="338" spans="1:14" s="57" customFormat="1" ht="15.6">
      <c r="A338" s="58" t="s">
        <v>1166</v>
      </c>
      <c r="B338" s="59">
        <v>1305</v>
      </c>
      <c r="C338" s="59">
        <v>1305</v>
      </c>
      <c r="D338" s="59">
        <v>1305</v>
      </c>
      <c r="E338" s="59"/>
      <c r="F338" s="59"/>
      <c r="G338" s="59"/>
      <c r="H338" s="59"/>
      <c r="I338" s="59"/>
      <c r="J338" s="59"/>
      <c r="K338" s="59"/>
      <c r="L338" s="59"/>
      <c r="M338" s="59"/>
      <c r="N338" s="59"/>
    </row>
    <row r="339" spans="1:14" s="57" customFormat="1" ht="15.6">
      <c r="A339" s="58" t="s">
        <v>1266</v>
      </c>
      <c r="B339" s="59">
        <v>1296</v>
      </c>
      <c r="C339" s="59">
        <v>1296</v>
      </c>
      <c r="D339" s="59">
        <v>1362.3294638902648</v>
      </c>
      <c r="E339" s="59"/>
      <c r="F339" s="59"/>
      <c r="G339" s="59"/>
      <c r="H339" s="59"/>
      <c r="I339" s="59"/>
      <c r="J339" s="59"/>
      <c r="K339" s="59"/>
      <c r="L339" s="59"/>
      <c r="M339" s="59"/>
      <c r="N339" s="59"/>
    </row>
    <row r="340" spans="1:14" s="57" customFormat="1" ht="15.6">
      <c r="A340" s="58" t="s">
        <v>1271</v>
      </c>
      <c r="B340" s="59"/>
      <c r="C340" s="59">
        <v>1300</v>
      </c>
      <c r="D340" s="59">
        <v>1362.9966678275634</v>
      </c>
      <c r="E340" s="59"/>
      <c r="F340" s="59"/>
      <c r="G340" s="59"/>
      <c r="H340" s="59"/>
      <c r="I340" s="59"/>
      <c r="J340" s="59"/>
      <c r="K340" s="59"/>
      <c r="L340" s="59"/>
      <c r="M340" s="59"/>
      <c r="N340" s="59"/>
    </row>
    <row r="341" spans="1:14" s="57" customFormat="1" ht="15.6">
      <c r="A341" s="58" t="s">
        <v>967</v>
      </c>
      <c r="B341" s="59">
        <v>1182.7018379964081</v>
      </c>
      <c r="C341" s="59">
        <v>1182.7018379964081</v>
      </c>
      <c r="D341" s="59">
        <v>1182.7018379964081</v>
      </c>
      <c r="E341" s="59"/>
      <c r="F341" s="59"/>
      <c r="G341" s="59"/>
      <c r="H341" s="59"/>
      <c r="I341" s="59"/>
      <c r="J341" s="59"/>
      <c r="K341" s="59"/>
      <c r="L341" s="59"/>
      <c r="M341" s="59"/>
      <c r="N341" s="59"/>
    </row>
    <row r="342" spans="1:14" s="57" customFormat="1" ht="15.6">
      <c r="A342" s="58" t="s">
        <v>1182</v>
      </c>
      <c r="B342" s="59">
        <v>1172.8775746896113</v>
      </c>
      <c r="C342" s="59">
        <v>1172.8775746896113</v>
      </c>
      <c r="D342" s="59">
        <v>1172.8775746896113</v>
      </c>
      <c r="E342" s="59"/>
      <c r="F342" s="59"/>
      <c r="G342" s="59"/>
      <c r="H342" s="59"/>
      <c r="I342" s="59"/>
      <c r="J342" s="59"/>
      <c r="K342" s="59"/>
      <c r="L342" s="59"/>
      <c r="M342" s="59"/>
      <c r="N342" s="59"/>
    </row>
    <row r="343" spans="1:14" s="57" customFormat="1" ht="15.6">
      <c r="A343" s="58" t="s">
        <v>927</v>
      </c>
      <c r="B343" s="59">
        <v>1222.4685371561354</v>
      </c>
      <c r="C343" s="59">
        <v>1222.4685371561354</v>
      </c>
      <c r="D343" s="59">
        <v>1222.4685371561354</v>
      </c>
      <c r="E343" s="59"/>
      <c r="F343" s="59"/>
      <c r="G343" s="59"/>
      <c r="H343" s="59"/>
      <c r="I343" s="59"/>
      <c r="J343" s="59"/>
      <c r="K343" s="59"/>
      <c r="L343" s="59"/>
      <c r="M343" s="59"/>
      <c r="N343" s="59"/>
    </row>
    <row r="344" spans="1:14" s="57" customFormat="1" ht="15.6">
      <c r="A344" s="58" t="s">
        <v>970</v>
      </c>
      <c r="B344" s="59">
        <v>1432.505189012352</v>
      </c>
      <c r="C344" s="59">
        <v>1432.505189012352</v>
      </c>
      <c r="D344" s="59">
        <v>1432.505189012352</v>
      </c>
      <c r="E344" s="59"/>
      <c r="F344" s="59"/>
      <c r="G344" s="59"/>
      <c r="H344" s="59"/>
      <c r="I344" s="59"/>
      <c r="J344" s="59"/>
      <c r="K344" s="59"/>
      <c r="L344" s="59"/>
      <c r="M344" s="59"/>
      <c r="N344" s="59"/>
    </row>
    <row r="345" spans="1:14" s="57" customFormat="1" ht="15.6">
      <c r="A345" s="58" t="s">
        <v>1144</v>
      </c>
      <c r="B345" s="59">
        <v>1645.8421855371919</v>
      </c>
      <c r="C345" s="59">
        <v>1645.8421855371919</v>
      </c>
      <c r="D345" s="59">
        <v>1645.8421855371919</v>
      </c>
      <c r="E345" s="59"/>
      <c r="F345" s="59"/>
      <c r="G345" s="59"/>
      <c r="H345" s="59"/>
      <c r="I345" s="59"/>
      <c r="J345" s="59"/>
      <c r="K345" s="59"/>
      <c r="L345" s="59"/>
      <c r="M345" s="59"/>
      <c r="N345" s="59"/>
    </row>
    <row r="346" spans="1:14" s="57" customFormat="1" ht="15.6">
      <c r="A346" s="58" t="s">
        <v>1167</v>
      </c>
      <c r="B346" s="59">
        <v>1372.9565378593363</v>
      </c>
      <c r="C346" s="59">
        <v>1372.9565378593363</v>
      </c>
      <c r="D346" s="59">
        <v>1372.9565378593363</v>
      </c>
      <c r="E346" s="59"/>
      <c r="F346" s="59"/>
      <c r="G346" s="59"/>
      <c r="H346" s="59"/>
      <c r="I346" s="59"/>
      <c r="J346" s="59"/>
      <c r="K346" s="59"/>
      <c r="L346" s="59"/>
      <c r="M346" s="59"/>
      <c r="N346" s="59"/>
    </row>
    <row r="347" spans="1:14" s="57" customFormat="1" ht="15.6">
      <c r="A347" s="58" t="s">
        <v>20</v>
      </c>
      <c r="B347" s="59">
        <v>1800</v>
      </c>
      <c r="C347" s="59">
        <v>1800</v>
      </c>
      <c r="D347" s="59">
        <v>1800</v>
      </c>
      <c r="E347" s="59"/>
      <c r="F347" s="59"/>
      <c r="G347" s="59"/>
      <c r="H347" s="59"/>
      <c r="I347" s="59"/>
      <c r="J347" s="59"/>
      <c r="K347" s="59"/>
      <c r="L347" s="59"/>
      <c r="M347" s="59"/>
      <c r="N347" s="59"/>
    </row>
    <row r="348" spans="1:14" s="57" customFormat="1" ht="15.6">
      <c r="A348" s="58" t="s">
        <v>686</v>
      </c>
      <c r="B348" s="59">
        <v>1735.5774119789726</v>
      </c>
      <c r="C348" s="59">
        <v>1735.5774119789726</v>
      </c>
      <c r="D348" s="59">
        <v>1721.9388750842686</v>
      </c>
      <c r="E348" s="59"/>
      <c r="F348" s="59"/>
      <c r="G348" s="59"/>
      <c r="H348" s="59"/>
      <c r="I348" s="59"/>
      <c r="J348" s="59"/>
      <c r="K348" s="59"/>
      <c r="L348" s="59"/>
      <c r="M348" s="59"/>
      <c r="N348" s="59"/>
    </row>
    <row r="349" spans="1:14" s="57" customFormat="1" ht="15.6">
      <c r="A349" s="58" t="s">
        <v>1208</v>
      </c>
      <c r="B349" s="59">
        <v>1262.6670121769771</v>
      </c>
      <c r="C349" s="59">
        <v>1262.6670121769771</v>
      </c>
      <c r="D349" s="59">
        <v>1262.6670121769771</v>
      </c>
      <c r="E349" s="59"/>
      <c r="F349" s="59"/>
      <c r="G349" s="59"/>
      <c r="H349" s="59"/>
      <c r="I349" s="59"/>
      <c r="J349" s="59"/>
      <c r="K349" s="59"/>
      <c r="L349" s="59"/>
      <c r="M349" s="59"/>
      <c r="N349" s="59"/>
    </row>
    <row r="350" spans="1:14" s="57" customFormat="1" ht="15.6">
      <c r="A350" s="58" t="s">
        <v>563</v>
      </c>
      <c r="B350" s="59">
        <v>1620.246269569268</v>
      </c>
      <c r="C350" s="59">
        <v>1620.246269569268</v>
      </c>
      <c r="D350" s="59">
        <v>1620.246269569268</v>
      </c>
      <c r="E350" s="59"/>
      <c r="F350" s="59"/>
      <c r="G350" s="59"/>
      <c r="H350" s="59"/>
      <c r="I350" s="59"/>
      <c r="J350" s="59"/>
      <c r="K350" s="59"/>
      <c r="L350" s="59"/>
      <c r="M350" s="59"/>
      <c r="N350" s="59"/>
    </row>
    <row r="351" spans="1:14" s="57" customFormat="1" ht="15.6">
      <c r="A351" s="58" t="s">
        <v>1272</v>
      </c>
      <c r="B351" s="59"/>
      <c r="C351" s="59">
        <v>1200</v>
      </c>
      <c r="D351" s="59">
        <v>1231.1330084150495</v>
      </c>
      <c r="E351" s="59"/>
      <c r="F351" s="59"/>
      <c r="G351" s="59"/>
      <c r="H351" s="59"/>
      <c r="I351" s="59"/>
      <c r="J351" s="59"/>
      <c r="K351" s="59"/>
      <c r="L351" s="59"/>
      <c r="M351" s="59"/>
      <c r="N351" s="59"/>
    </row>
    <row r="352" spans="1:14" s="57" customFormat="1" ht="15.6">
      <c r="A352" s="58" t="s">
        <v>587</v>
      </c>
      <c r="B352" s="59">
        <v>1442.4723146201234</v>
      </c>
      <c r="C352" s="59">
        <v>1442.4723146201234</v>
      </c>
      <c r="D352" s="59">
        <v>1442.4723146201234</v>
      </c>
      <c r="E352" s="59"/>
      <c r="F352" s="59"/>
      <c r="G352" s="59"/>
      <c r="H352" s="59"/>
      <c r="I352" s="59"/>
      <c r="J352" s="59"/>
      <c r="K352" s="59"/>
      <c r="L352" s="59"/>
      <c r="M352" s="59"/>
      <c r="N352" s="59"/>
    </row>
    <row r="353" spans="1:14" s="57" customFormat="1" ht="15.6">
      <c r="A353" s="58" t="s">
        <v>893</v>
      </c>
      <c r="B353" s="59">
        <v>1615.9254662243486</v>
      </c>
      <c r="C353" s="59">
        <v>1615.9254662243486</v>
      </c>
      <c r="D353" s="59">
        <v>1615.9254662243486</v>
      </c>
      <c r="E353" s="59"/>
      <c r="F353" s="59"/>
      <c r="G353" s="59"/>
      <c r="H353" s="59"/>
      <c r="I353" s="59"/>
      <c r="J353" s="59"/>
      <c r="K353" s="59"/>
      <c r="L353" s="59"/>
      <c r="M353" s="59"/>
      <c r="N353" s="59"/>
    </row>
    <row r="354" spans="1:14" s="57" customFormat="1" ht="15.6">
      <c r="A354" s="58" t="s">
        <v>90</v>
      </c>
      <c r="B354" s="59">
        <v>1820.4146944524073</v>
      </c>
      <c r="C354" s="59">
        <v>1820.4146944524073</v>
      </c>
      <c r="D354" s="59">
        <v>1820.4146944524073</v>
      </c>
      <c r="E354" s="59"/>
      <c r="F354" s="59"/>
      <c r="G354" s="59"/>
      <c r="H354" s="59"/>
      <c r="I354" s="59"/>
      <c r="J354" s="59"/>
      <c r="K354" s="59"/>
      <c r="L354" s="59"/>
      <c r="M354" s="59"/>
      <c r="N354" s="59"/>
    </row>
    <row r="355" spans="1:14" s="57" customFormat="1" ht="15.6">
      <c r="A355" s="58" t="s">
        <v>200</v>
      </c>
      <c r="B355" s="59">
        <v>1691</v>
      </c>
      <c r="C355" s="59">
        <v>1691</v>
      </c>
      <c r="D355" s="59">
        <v>1691</v>
      </c>
      <c r="E355" s="59"/>
      <c r="F355" s="59"/>
      <c r="G355" s="59"/>
      <c r="H355" s="59"/>
      <c r="I355" s="59"/>
      <c r="J355" s="59"/>
      <c r="K355" s="59"/>
      <c r="L355" s="59"/>
      <c r="M355" s="59"/>
      <c r="N355" s="59"/>
    </row>
    <row r="356" spans="1:14" s="57" customFormat="1" ht="15.6">
      <c r="A356" s="58" t="s">
        <v>858</v>
      </c>
      <c r="B356" s="59">
        <v>1261.4329689581571</v>
      </c>
      <c r="C356" s="59">
        <v>1261.4329689581571</v>
      </c>
      <c r="D356" s="59">
        <v>1261.4329689581571</v>
      </c>
      <c r="E356" s="59"/>
      <c r="F356" s="59"/>
      <c r="G356" s="59"/>
      <c r="H356" s="59"/>
      <c r="I356" s="59"/>
      <c r="J356" s="59"/>
      <c r="K356" s="59"/>
      <c r="L356" s="59"/>
      <c r="M356" s="59"/>
      <c r="N356" s="59"/>
    </row>
    <row r="357" spans="1:14" s="57" customFormat="1" ht="15.6">
      <c r="A357" s="58" t="s">
        <v>512</v>
      </c>
      <c r="B357" s="59">
        <v>1263.9142662239153</v>
      </c>
      <c r="C357" s="59">
        <v>1263.9142662239153</v>
      </c>
      <c r="D357" s="59">
        <v>1263.9142662239153</v>
      </c>
      <c r="E357" s="59"/>
      <c r="F357" s="59"/>
      <c r="G357" s="59"/>
      <c r="H357" s="59"/>
      <c r="I357" s="59"/>
      <c r="J357" s="59"/>
      <c r="K357" s="59"/>
      <c r="L357" s="59"/>
      <c r="M357" s="59"/>
      <c r="N357" s="59"/>
    </row>
    <row r="358" spans="1:14" s="57" customFormat="1" ht="15.6">
      <c r="A358" s="58" t="s">
        <v>598</v>
      </c>
      <c r="B358" s="59">
        <v>1322.7912421948322</v>
      </c>
      <c r="C358" s="59">
        <v>1322.7912421948322</v>
      </c>
      <c r="D358" s="59">
        <v>1322.7912421948322</v>
      </c>
      <c r="E358" s="59"/>
      <c r="F358" s="59"/>
      <c r="G358" s="59"/>
      <c r="H358" s="59"/>
      <c r="I358" s="59"/>
      <c r="J358" s="59"/>
      <c r="K358" s="59"/>
      <c r="L358" s="59"/>
      <c r="M358" s="59"/>
      <c r="N358" s="59"/>
    </row>
    <row r="359" spans="1:14" s="57" customFormat="1" ht="15.6">
      <c r="A359" s="58" t="s">
        <v>187</v>
      </c>
      <c r="B359" s="59">
        <v>1900</v>
      </c>
      <c r="C359" s="59">
        <v>1900</v>
      </c>
      <c r="D359" s="59">
        <v>1900</v>
      </c>
      <c r="E359" s="59"/>
      <c r="F359" s="59"/>
      <c r="G359" s="59"/>
      <c r="H359" s="59"/>
      <c r="I359" s="59"/>
      <c r="J359" s="59"/>
      <c r="K359" s="59"/>
      <c r="L359" s="59"/>
      <c r="M359" s="59"/>
      <c r="N359" s="59"/>
    </row>
    <row r="360" spans="1:14" s="57" customFormat="1" ht="15.6">
      <c r="A360" s="58" t="s">
        <v>1128</v>
      </c>
      <c r="B360" s="59">
        <v>1276</v>
      </c>
      <c r="C360" s="59">
        <v>1276</v>
      </c>
      <c r="D360" s="59">
        <v>1305.5820628676106</v>
      </c>
      <c r="E360" s="59"/>
      <c r="F360" s="59"/>
      <c r="G360" s="59"/>
      <c r="H360" s="59"/>
      <c r="I360" s="59"/>
      <c r="J360" s="59"/>
      <c r="K360" s="59"/>
      <c r="L360" s="59"/>
      <c r="M360" s="59"/>
      <c r="N360" s="59"/>
    </row>
    <row r="361" spans="1:14" s="57" customFormat="1" ht="15.6">
      <c r="A361" s="58" t="s">
        <v>1005</v>
      </c>
      <c r="B361" s="59">
        <v>1469</v>
      </c>
      <c r="C361" s="59">
        <v>1469</v>
      </c>
      <c r="D361" s="59">
        <v>1570.7274659446343</v>
      </c>
      <c r="E361" s="59"/>
      <c r="F361" s="59"/>
      <c r="G361" s="59"/>
      <c r="H361" s="59"/>
      <c r="I361" s="59"/>
      <c r="J361" s="59"/>
      <c r="K361" s="59"/>
      <c r="L361" s="59"/>
      <c r="M361" s="59"/>
      <c r="N361" s="59"/>
    </row>
    <row r="362" spans="1:14" s="57" customFormat="1" ht="15.6">
      <c r="A362" s="58" t="s">
        <v>1006</v>
      </c>
      <c r="B362" s="59">
        <v>1259.1318080718299</v>
      </c>
      <c r="C362" s="59">
        <v>1259.1318080718299</v>
      </c>
      <c r="D362" s="59">
        <v>1259.1318080718299</v>
      </c>
      <c r="E362" s="59"/>
      <c r="F362" s="59"/>
      <c r="G362" s="59"/>
      <c r="H362" s="59"/>
      <c r="I362" s="59"/>
      <c r="J362" s="59"/>
      <c r="K362" s="59"/>
      <c r="L362" s="59"/>
      <c r="M362" s="59"/>
      <c r="N362" s="59"/>
    </row>
    <row r="363" spans="1:14" s="57" customFormat="1" ht="15.6">
      <c r="A363" s="58" t="s">
        <v>724</v>
      </c>
      <c r="B363" s="59">
        <v>1680.4396778103576</v>
      </c>
      <c r="C363" s="59">
        <v>1680.4396778103576</v>
      </c>
      <c r="D363" s="59">
        <v>1680.4396778103576</v>
      </c>
      <c r="E363" s="59"/>
      <c r="F363" s="59"/>
      <c r="G363" s="59"/>
      <c r="H363" s="59"/>
      <c r="I363" s="59"/>
      <c r="J363" s="59"/>
      <c r="K363" s="59"/>
      <c r="L363" s="59"/>
      <c r="M363" s="59"/>
      <c r="N363" s="59"/>
    </row>
    <row r="364" spans="1:14" s="57" customFormat="1" ht="15.6">
      <c r="A364" s="58" t="s">
        <v>938</v>
      </c>
      <c r="B364" s="59">
        <v>1501</v>
      </c>
      <c r="C364" s="59">
        <v>1501</v>
      </c>
      <c r="D364" s="59">
        <v>1454.4919326341676</v>
      </c>
      <c r="E364" s="59"/>
      <c r="F364" s="59"/>
      <c r="G364" s="59"/>
      <c r="H364" s="59"/>
      <c r="I364" s="59"/>
      <c r="J364" s="59"/>
      <c r="K364" s="59"/>
      <c r="L364" s="59"/>
      <c r="M364" s="59"/>
      <c r="N364" s="59"/>
    </row>
    <row r="365" spans="1:14" s="57" customFormat="1" ht="15.6">
      <c r="A365" s="58" t="s">
        <v>103</v>
      </c>
      <c r="B365" s="59">
        <v>1733.7743955156652</v>
      </c>
      <c r="C365" s="59">
        <v>1733.7743955156652</v>
      </c>
      <c r="D365" s="59">
        <v>1735.6591029108999</v>
      </c>
      <c r="E365" s="59"/>
      <c r="F365" s="59"/>
      <c r="G365" s="59"/>
      <c r="H365" s="59"/>
      <c r="I365" s="59"/>
      <c r="J365" s="59"/>
      <c r="K365" s="59"/>
      <c r="L365" s="59"/>
      <c r="M365" s="59"/>
      <c r="N365" s="59"/>
    </row>
    <row r="366" spans="1:14" s="57" customFormat="1" ht="15.6">
      <c r="A366" s="58" t="s">
        <v>62</v>
      </c>
      <c r="B366" s="59">
        <v>1584.5564709651396</v>
      </c>
      <c r="C366" s="59">
        <v>1584.5564709651396</v>
      </c>
      <c r="D366" s="59">
        <v>1584.5564709651396</v>
      </c>
      <c r="E366" s="59"/>
      <c r="F366" s="59"/>
      <c r="G366" s="59"/>
      <c r="H366" s="59"/>
      <c r="I366" s="59"/>
      <c r="J366" s="59"/>
      <c r="K366" s="59"/>
      <c r="L366" s="59"/>
      <c r="M366" s="59"/>
      <c r="N366" s="59"/>
    </row>
    <row r="367" spans="1:14" s="57" customFormat="1" ht="15.6">
      <c r="A367" s="58" t="s">
        <v>465</v>
      </c>
      <c r="B367" s="59">
        <v>1231.2323986738559</v>
      </c>
      <c r="C367" s="59">
        <v>1231.2323986738559</v>
      </c>
      <c r="D367" s="59">
        <v>1231.2323986738559</v>
      </c>
      <c r="E367" s="59"/>
      <c r="F367" s="59"/>
      <c r="G367" s="59"/>
      <c r="H367" s="59"/>
      <c r="I367" s="59"/>
      <c r="J367" s="59"/>
      <c r="K367" s="59"/>
      <c r="L367" s="59"/>
      <c r="M367" s="59"/>
      <c r="N367" s="59"/>
    </row>
    <row r="368" spans="1:14" s="57" customFormat="1" ht="15.6">
      <c r="A368" s="58" t="s">
        <v>516</v>
      </c>
      <c r="B368" s="59">
        <v>1449</v>
      </c>
      <c r="C368" s="59">
        <v>1449</v>
      </c>
      <c r="D368" s="59">
        <v>1449</v>
      </c>
      <c r="E368" s="59"/>
      <c r="F368" s="59"/>
      <c r="G368" s="59"/>
      <c r="H368" s="59"/>
      <c r="I368" s="59"/>
      <c r="J368" s="59"/>
      <c r="K368" s="59"/>
      <c r="L368" s="59"/>
      <c r="M368" s="59"/>
      <c r="N368" s="59"/>
    </row>
    <row r="369" spans="1:14" s="57" customFormat="1" ht="15.6">
      <c r="A369" s="58" t="s">
        <v>664</v>
      </c>
      <c r="B369" s="59">
        <v>1356.5921586043478</v>
      </c>
      <c r="C369" s="59">
        <v>1356.5921586043478</v>
      </c>
      <c r="D369" s="59">
        <v>1356.5921586043478</v>
      </c>
      <c r="E369" s="59"/>
      <c r="F369" s="59"/>
      <c r="G369" s="59"/>
      <c r="H369" s="59"/>
      <c r="I369" s="59"/>
      <c r="J369" s="59"/>
      <c r="K369" s="59"/>
      <c r="L369" s="59"/>
      <c r="M369" s="59"/>
      <c r="N369" s="59"/>
    </row>
    <row r="370" spans="1:14" s="57" customFormat="1" ht="15.6">
      <c r="A370" s="58" t="s">
        <v>375</v>
      </c>
      <c r="B370" s="59">
        <v>1251.8181818181818</v>
      </c>
      <c r="C370" s="59">
        <v>1251.8181818181818</v>
      </c>
      <c r="D370" s="59">
        <v>1251.8181818181818</v>
      </c>
      <c r="E370" s="59"/>
      <c r="F370" s="59"/>
      <c r="G370" s="59"/>
      <c r="H370" s="59"/>
      <c r="I370" s="59"/>
      <c r="J370" s="59"/>
      <c r="K370" s="59"/>
      <c r="L370" s="59"/>
      <c r="M370" s="59"/>
      <c r="N370" s="59"/>
    </row>
    <row r="371" spans="1:14" s="57" customFormat="1" ht="15.6">
      <c r="A371" s="58" t="s">
        <v>77</v>
      </c>
      <c r="B371" s="59">
        <v>1900</v>
      </c>
      <c r="C371" s="59">
        <v>1900</v>
      </c>
      <c r="D371" s="59">
        <v>1900</v>
      </c>
      <c r="E371" s="59"/>
      <c r="F371" s="59"/>
      <c r="G371" s="59"/>
      <c r="H371" s="59"/>
      <c r="I371" s="59"/>
      <c r="J371" s="59"/>
      <c r="K371" s="59"/>
      <c r="L371" s="59"/>
      <c r="M371" s="59"/>
      <c r="N371" s="59"/>
    </row>
    <row r="372" spans="1:14" s="57" customFormat="1" ht="15.6">
      <c r="A372" s="58" t="s">
        <v>143</v>
      </c>
      <c r="B372" s="59">
        <v>1271</v>
      </c>
      <c r="C372" s="59">
        <v>1271</v>
      </c>
      <c r="D372" s="59">
        <v>1271</v>
      </c>
      <c r="E372" s="59"/>
      <c r="F372" s="59"/>
      <c r="G372" s="59"/>
      <c r="H372" s="59"/>
      <c r="I372" s="59"/>
      <c r="J372" s="59"/>
      <c r="K372" s="59"/>
      <c r="L372" s="59"/>
      <c r="M372" s="59"/>
      <c r="N372" s="59"/>
    </row>
    <row r="373" spans="1:14" s="57" customFormat="1" ht="15.6">
      <c r="A373" s="58" t="s">
        <v>1253</v>
      </c>
      <c r="B373" s="59">
        <v>1209</v>
      </c>
      <c r="C373" s="59">
        <v>1209</v>
      </c>
      <c r="D373" s="59">
        <v>1225.4844275741555</v>
      </c>
      <c r="E373" s="59"/>
      <c r="F373" s="59"/>
      <c r="G373" s="59"/>
      <c r="H373" s="59"/>
      <c r="I373" s="59"/>
      <c r="J373" s="59"/>
      <c r="K373" s="59"/>
      <c r="L373" s="59"/>
      <c r="M373" s="59"/>
      <c r="N373" s="59"/>
    </row>
    <row r="374" spans="1:14" s="57" customFormat="1" ht="15.6">
      <c r="A374" s="58" t="s">
        <v>830</v>
      </c>
      <c r="B374" s="59">
        <v>1280.1090456368122</v>
      </c>
      <c r="C374" s="59">
        <v>1280.1090456368122</v>
      </c>
      <c r="D374" s="59">
        <v>1280.1090456368122</v>
      </c>
      <c r="E374" s="59"/>
      <c r="F374" s="59"/>
      <c r="G374" s="59"/>
      <c r="H374" s="59"/>
      <c r="I374" s="59"/>
      <c r="J374" s="59"/>
      <c r="K374" s="59"/>
      <c r="L374" s="59"/>
      <c r="M374" s="59"/>
      <c r="N374" s="59"/>
    </row>
    <row r="375" spans="1:14" s="57" customFormat="1" ht="15.6">
      <c r="A375" s="58" t="s">
        <v>874</v>
      </c>
      <c r="B375" s="59">
        <v>1758.7415853932848</v>
      </c>
      <c r="C375" s="59">
        <v>1758.7415853932848</v>
      </c>
      <c r="D375" s="59">
        <v>1758.7415853932848</v>
      </c>
      <c r="E375" s="59"/>
      <c r="F375" s="59"/>
      <c r="G375" s="59"/>
      <c r="H375" s="59"/>
      <c r="I375" s="59"/>
      <c r="J375" s="59"/>
      <c r="K375" s="59"/>
      <c r="L375" s="59"/>
      <c r="M375" s="59"/>
      <c r="N375" s="59"/>
    </row>
    <row r="376" spans="1:14" s="57" customFormat="1" ht="15.6">
      <c r="A376" s="58" t="s">
        <v>707</v>
      </c>
      <c r="B376" s="59">
        <v>1269.7006385196321</v>
      </c>
      <c r="C376" s="59">
        <v>1269.7006385196321</v>
      </c>
      <c r="D376" s="59">
        <v>1269.7006385196321</v>
      </c>
      <c r="E376" s="59"/>
      <c r="F376" s="59"/>
      <c r="G376" s="59"/>
      <c r="H376" s="59"/>
      <c r="I376" s="59"/>
      <c r="J376" s="59"/>
      <c r="K376" s="59"/>
      <c r="L376" s="59"/>
      <c r="M376" s="59"/>
      <c r="N376" s="59"/>
    </row>
    <row r="377" spans="1:14" s="57" customFormat="1" ht="15.6">
      <c r="A377" s="58" t="s">
        <v>706</v>
      </c>
      <c r="B377" s="59">
        <v>1353.8372511742293</v>
      </c>
      <c r="C377" s="59">
        <v>1353.8372511742293</v>
      </c>
      <c r="D377" s="59">
        <v>1353.8372511742293</v>
      </c>
      <c r="E377" s="59"/>
      <c r="F377" s="59"/>
      <c r="G377" s="59"/>
      <c r="H377" s="59"/>
      <c r="I377" s="59"/>
      <c r="J377" s="59"/>
      <c r="K377" s="59"/>
      <c r="L377" s="59"/>
      <c r="M377" s="59"/>
      <c r="N377" s="59"/>
    </row>
    <row r="378" spans="1:14" s="57" customFormat="1" ht="15.6">
      <c r="A378" s="58" t="s">
        <v>23</v>
      </c>
      <c r="B378" s="59">
        <v>1383.1122710472739</v>
      </c>
      <c r="C378" s="59">
        <v>1383.1122710472739</v>
      </c>
      <c r="D378" s="59">
        <v>1383.1122710472739</v>
      </c>
      <c r="E378" s="59"/>
      <c r="F378" s="59"/>
      <c r="G378" s="59"/>
      <c r="H378" s="59"/>
      <c r="I378" s="59"/>
      <c r="J378" s="59"/>
      <c r="K378" s="59"/>
      <c r="L378" s="59"/>
      <c r="M378" s="59"/>
      <c r="N378" s="59"/>
    </row>
    <row r="379" spans="1:14" s="57" customFormat="1" ht="15.6">
      <c r="A379" s="58" t="s">
        <v>131</v>
      </c>
      <c r="B379" s="59">
        <v>1523.0736941355362</v>
      </c>
      <c r="C379" s="59">
        <v>1523.0736941355362</v>
      </c>
      <c r="D379" s="59">
        <v>1523.0736941355362</v>
      </c>
      <c r="E379" s="59"/>
      <c r="F379" s="59"/>
      <c r="G379" s="59"/>
      <c r="H379" s="59"/>
      <c r="I379" s="59"/>
      <c r="J379" s="59"/>
      <c r="K379" s="59"/>
      <c r="L379" s="59"/>
      <c r="M379" s="59"/>
      <c r="N379" s="59"/>
    </row>
    <row r="380" spans="1:14" s="57" customFormat="1" ht="15.6">
      <c r="A380" s="58" t="s">
        <v>466</v>
      </c>
      <c r="B380" s="59">
        <v>1438.1429607200032</v>
      </c>
      <c r="C380" s="59">
        <v>1438.1429607200032</v>
      </c>
      <c r="D380" s="59">
        <v>1438.1429607200032</v>
      </c>
      <c r="E380" s="59"/>
      <c r="F380" s="59"/>
      <c r="G380" s="59"/>
      <c r="H380" s="59"/>
      <c r="I380" s="59"/>
      <c r="J380" s="59"/>
      <c r="K380" s="59"/>
      <c r="L380" s="59"/>
      <c r="M380" s="59"/>
      <c r="N380" s="59"/>
    </row>
    <row r="381" spans="1:14" s="57" customFormat="1" ht="15.6">
      <c r="A381" s="58" t="s">
        <v>875</v>
      </c>
      <c r="B381" s="59">
        <v>1582</v>
      </c>
      <c r="C381" s="59">
        <v>1582</v>
      </c>
      <c r="D381" s="59">
        <v>1582</v>
      </c>
      <c r="E381" s="59"/>
      <c r="F381" s="59"/>
      <c r="G381" s="59"/>
      <c r="H381" s="59"/>
      <c r="I381" s="59"/>
      <c r="J381" s="59"/>
      <c r="K381" s="59"/>
      <c r="L381" s="59"/>
      <c r="M381" s="59"/>
      <c r="N381" s="59"/>
    </row>
    <row r="382" spans="1:14" s="57" customFormat="1" ht="15.6">
      <c r="A382" s="58" t="s">
        <v>928</v>
      </c>
      <c r="B382" s="59">
        <v>1263.9459304148875</v>
      </c>
      <c r="C382" s="59">
        <v>1263.9459304148875</v>
      </c>
      <c r="D382" s="59">
        <v>1263.9459304148875</v>
      </c>
      <c r="E382" s="59"/>
      <c r="F382" s="59"/>
      <c r="G382" s="59"/>
      <c r="H382" s="59"/>
      <c r="I382" s="59"/>
      <c r="J382" s="59"/>
      <c r="K382" s="59"/>
      <c r="L382" s="59"/>
      <c r="M382" s="59"/>
      <c r="N382" s="59"/>
    </row>
    <row r="383" spans="1:14" s="57" customFormat="1" ht="15.6">
      <c r="A383" s="58" t="s">
        <v>876</v>
      </c>
      <c r="B383" s="59">
        <v>1494</v>
      </c>
      <c r="C383" s="59">
        <v>1494</v>
      </c>
      <c r="D383" s="59">
        <v>1494</v>
      </c>
      <c r="E383" s="59"/>
      <c r="F383" s="59"/>
      <c r="G383" s="59"/>
      <c r="H383" s="59"/>
      <c r="I383" s="59"/>
      <c r="J383" s="59"/>
      <c r="K383" s="59"/>
      <c r="L383" s="59"/>
      <c r="M383" s="59"/>
      <c r="N383" s="59"/>
    </row>
    <row r="384" spans="1:14" s="57" customFormat="1" ht="15.6">
      <c r="A384" s="58" t="s">
        <v>894</v>
      </c>
      <c r="B384" s="59">
        <v>1900</v>
      </c>
      <c r="C384" s="59">
        <v>1900</v>
      </c>
      <c r="D384" s="59">
        <v>1900</v>
      </c>
      <c r="E384" s="59"/>
      <c r="F384" s="59"/>
      <c r="G384" s="59"/>
      <c r="H384" s="59"/>
      <c r="I384" s="59"/>
      <c r="J384" s="59"/>
      <c r="K384" s="59"/>
      <c r="L384" s="59"/>
      <c r="M384" s="59"/>
      <c r="N384" s="59"/>
    </row>
    <row r="385" spans="1:14" s="57" customFormat="1" ht="15.6">
      <c r="A385" s="58" t="s">
        <v>911</v>
      </c>
      <c r="B385" s="59">
        <v>0</v>
      </c>
      <c r="C385" s="59">
        <v>0</v>
      </c>
      <c r="D385" s="59">
        <v>0</v>
      </c>
      <c r="E385" s="59"/>
      <c r="F385" s="59"/>
      <c r="G385" s="59"/>
      <c r="H385" s="59"/>
      <c r="I385" s="59"/>
      <c r="J385" s="59"/>
      <c r="K385" s="59"/>
      <c r="L385" s="59"/>
      <c r="M385" s="59"/>
      <c r="N385" s="59"/>
    </row>
    <row r="386" spans="1:14" s="57" customFormat="1" ht="15.6">
      <c r="A386" s="58" t="s">
        <v>504</v>
      </c>
      <c r="B386" s="59">
        <v>1900</v>
      </c>
      <c r="C386" s="59">
        <v>1900</v>
      </c>
      <c r="D386" s="59">
        <v>1900</v>
      </c>
      <c r="E386" s="59"/>
      <c r="F386" s="59"/>
      <c r="G386" s="59"/>
      <c r="H386" s="59"/>
      <c r="I386" s="59"/>
      <c r="J386" s="59"/>
      <c r="K386" s="59"/>
      <c r="L386" s="59"/>
      <c r="M386" s="59"/>
      <c r="N386" s="59"/>
    </row>
    <row r="387" spans="1:14" s="57" customFormat="1" ht="15.6">
      <c r="A387" s="58" t="s">
        <v>293</v>
      </c>
      <c r="B387" s="59">
        <v>1744.9355915362576</v>
      </c>
      <c r="C387" s="59">
        <v>1744.9355915362576</v>
      </c>
      <c r="D387" s="59">
        <v>1744.9355915362576</v>
      </c>
      <c r="E387" s="59"/>
      <c r="F387" s="59"/>
      <c r="G387" s="59"/>
      <c r="H387" s="59"/>
      <c r="I387" s="59"/>
      <c r="J387" s="59"/>
      <c r="K387" s="59"/>
      <c r="L387" s="59"/>
      <c r="M387" s="59"/>
      <c r="N387" s="59"/>
    </row>
    <row r="388" spans="1:14" s="57" customFormat="1" ht="15.6">
      <c r="A388" s="58" t="s">
        <v>1115</v>
      </c>
      <c r="B388" s="59">
        <v>1172.4511859988386</v>
      </c>
      <c r="C388" s="59">
        <v>1172.4511859988386</v>
      </c>
      <c r="D388" s="59">
        <v>1172.4511859988386</v>
      </c>
      <c r="E388" s="59"/>
      <c r="F388" s="59"/>
      <c r="G388" s="59"/>
      <c r="H388" s="59"/>
      <c r="I388" s="59"/>
      <c r="J388" s="59"/>
      <c r="K388" s="59"/>
      <c r="L388" s="59"/>
      <c r="M388" s="59"/>
      <c r="N388" s="59"/>
    </row>
    <row r="389" spans="1:14" s="57" customFormat="1" ht="15.6">
      <c r="A389" s="58" t="s">
        <v>929</v>
      </c>
      <c r="B389" s="59">
        <v>1282.3999072591096</v>
      </c>
      <c r="C389" s="59">
        <v>1282.3999072591096</v>
      </c>
      <c r="D389" s="59">
        <v>1282.3999072591096</v>
      </c>
      <c r="E389" s="59"/>
      <c r="F389" s="59"/>
      <c r="G389" s="59"/>
      <c r="H389" s="59"/>
      <c r="I389" s="59"/>
      <c r="J389" s="59"/>
      <c r="K389" s="59"/>
      <c r="L389" s="59"/>
      <c r="M389" s="59"/>
      <c r="N389" s="59"/>
    </row>
    <row r="390" spans="1:14" s="57" customFormat="1" ht="15.6">
      <c r="A390" s="58" t="s">
        <v>184</v>
      </c>
      <c r="B390" s="59">
        <v>1600</v>
      </c>
      <c r="C390" s="59">
        <v>1600</v>
      </c>
      <c r="D390" s="59">
        <v>1600</v>
      </c>
      <c r="E390" s="59"/>
      <c r="F390" s="59"/>
      <c r="G390" s="59"/>
      <c r="H390" s="59"/>
      <c r="I390" s="59"/>
      <c r="J390" s="59"/>
      <c r="K390" s="59"/>
      <c r="L390" s="59"/>
      <c r="M390" s="59"/>
      <c r="N390" s="59"/>
    </row>
    <row r="391" spans="1:14" s="57" customFormat="1" ht="15.6">
      <c r="A391" s="58" t="s">
        <v>1129</v>
      </c>
      <c r="B391" s="59">
        <v>1372.9244337262639</v>
      </c>
      <c r="C391" s="59">
        <v>1372.9244337262639</v>
      </c>
      <c r="D391" s="59">
        <v>1372.9244337262639</v>
      </c>
      <c r="E391" s="59"/>
      <c r="F391" s="59"/>
      <c r="G391" s="59"/>
      <c r="H391" s="59"/>
      <c r="I391" s="59"/>
      <c r="J391" s="59"/>
      <c r="K391" s="59"/>
      <c r="L391" s="59"/>
      <c r="M391" s="59"/>
      <c r="N391" s="59"/>
    </row>
    <row r="392" spans="1:14" s="57" customFormat="1" ht="15.6">
      <c r="A392" s="58" t="s">
        <v>1007</v>
      </c>
      <c r="B392" s="59">
        <v>1519.9029768075914</v>
      </c>
      <c r="C392" s="59">
        <v>1519.9029768075914</v>
      </c>
      <c r="D392" s="59">
        <v>1534.2775158868242</v>
      </c>
      <c r="E392" s="59"/>
      <c r="F392" s="59"/>
      <c r="G392" s="59"/>
      <c r="H392" s="59"/>
      <c r="I392" s="59"/>
      <c r="J392" s="59"/>
      <c r="K392" s="59"/>
      <c r="L392" s="59"/>
      <c r="M392" s="59"/>
      <c r="N392" s="59"/>
    </row>
    <row r="393" spans="1:14" s="57" customFormat="1" ht="15.6">
      <c r="A393" s="58" t="s">
        <v>796</v>
      </c>
      <c r="B393" s="59">
        <v>1598</v>
      </c>
      <c r="C393" s="59">
        <v>1598</v>
      </c>
      <c r="D393" s="59">
        <v>1547.3686907791889</v>
      </c>
      <c r="E393" s="59"/>
      <c r="F393" s="59"/>
      <c r="G393" s="59"/>
      <c r="H393" s="59"/>
      <c r="I393" s="59"/>
      <c r="J393" s="59"/>
      <c r="K393" s="59"/>
      <c r="L393" s="59"/>
      <c r="M393" s="59"/>
      <c r="N393" s="59"/>
    </row>
    <row r="394" spans="1:14" s="57" customFormat="1" ht="15.6">
      <c r="A394" s="58" t="s">
        <v>213</v>
      </c>
      <c r="B394" s="59">
        <v>1497.5051477713569</v>
      </c>
      <c r="C394" s="59">
        <v>1497.5051477713569</v>
      </c>
      <c r="D394" s="59">
        <v>1497.5051477713569</v>
      </c>
      <c r="E394" s="59"/>
      <c r="F394" s="59"/>
      <c r="G394" s="59"/>
      <c r="H394" s="59"/>
      <c r="I394" s="59"/>
      <c r="J394" s="59"/>
      <c r="K394" s="59"/>
      <c r="L394" s="59"/>
      <c r="M394" s="59"/>
      <c r="N394" s="59"/>
    </row>
    <row r="395" spans="1:14" s="57" customFormat="1" ht="15.6">
      <c r="A395" s="58" t="s">
        <v>291</v>
      </c>
      <c r="B395" s="59">
        <v>1642.7523729324205</v>
      </c>
      <c r="C395" s="59">
        <v>1642.7523729324205</v>
      </c>
      <c r="D395" s="59">
        <v>1642.7523729324205</v>
      </c>
      <c r="E395" s="59"/>
      <c r="F395" s="59"/>
      <c r="G395" s="59"/>
      <c r="H395" s="59"/>
      <c r="I395" s="59"/>
      <c r="J395" s="59"/>
      <c r="K395" s="59"/>
      <c r="L395" s="59"/>
      <c r="M395" s="59"/>
      <c r="N395" s="59"/>
    </row>
    <row r="396" spans="1:14" s="57" customFormat="1" ht="15.6">
      <c r="A396" s="58" t="s">
        <v>561</v>
      </c>
      <c r="B396" s="59">
        <v>1323</v>
      </c>
      <c r="C396" s="59">
        <v>1323</v>
      </c>
      <c r="D396" s="59">
        <v>1323</v>
      </c>
      <c r="E396" s="59"/>
      <c r="F396" s="59"/>
      <c r="G396" s="59"/>
      <c r="H396" s="59"/>
      <c r="I396" s="59"/>
      <c r="J396" s="59"/>
      <c r="K396" s="59"/>
      <c r="L396" s="59"/>
      <c r="M396" s="59"/>
      <c r="N396" s="59"/>
    </row>
    <row r="397" spans="1:14" s="57" customFormat="1" ht="15.6">
      <c r="A397" s="58" t="s">
        <v>705</v>
      </c>
      <c r="B397" s="59">
        <v>1447.5216627767129</v>
      </c>
      <c r="C397" s="59">
        <v>1447.5216627767129</v>
      </c>
      <c r="D397" s="59">
        <v>1447.5216627767129</v>
      </c>
      <c r="E397" s="59"/>
      <c r="F397" s="59"/>
      <c r="G397" s="59"/>
      <c r="H397" s="59"/>
      <c r="I397" s="59"/>
      <c r="J397" s="59"/>
      <c r="K397" s="59"/>
      <c r="L397" s="59"/>
      <c r="M397" s="59"/>
      <c r="N397" s="59"/>
    </row>
    <row r="398" spans="1:14" s="57" customFormat="1" ht="15.6">
      <c r="A398" s="58" t="s">
        <v>444</v>
      </c>
      <c r="B398" s="59">
        <v>1548</v>
      </c>
      <c r="C398" s="59">
        <v>1548</v>
      </c>
      <c r="D398" s="59">
        <v>1494.3171021880351</v>
      </c>
      <c r="E398" s="59"/>
      <c r="F398" s="59"/>
      <c r="G398" s="59"/>
      <c r="H398" s="59"/>
      <c r="I398" s="59"/>
      <c r="J398" s="59"/>
      <c r="K398" s="59"/>
      <c r="L398" s="59"/>
      <c r="M398" s="59"/>
      <c r="N398" s="59"/>
    </row>
    <row r="399" spans="1:14" s="57" customFormat="1" ht="15.6">
      <c r="A399" s="58" t="s">
        <v>526</v>
      </c>
      <c r="B399" s="59">
        <v>1246.8846678053837</v>
      </c>
      <c r="C399" s="59">
        <v>1246.8846678053837</v>
      </c>
      <c r="D399" s="59">
        <v>1246.8846678053837</v>
      </c>
      <c r="E399" s="59"/>
      <c r="F399" s="59"/>
      <c r="G399" s="59"/>
      <c r="H399" s="59"/>
      <c r="I399" s="59"/>
      <c r="J399" s="59"/>
      <c r="K399" s="59"/>
      <c r="L399" s="59"/>
      <c r="M399" s="59"/>
      <c r="N399" s="59"/>
    </row>
    <row r="400" spans="1:14" s="57" customFormat="1" ht="15.6">
      <c r="A400" s="58" t="s">
        <v>435</v>
      </c>
      <c r="B400" s="59">
        <v>0</v>
      </c>
      <c r="C400" s="59">
        <v>0</v>
      </c>
      <c r="D400" s="59">
        <v>0</v>
      </c>
      <c r="E400" s="59"/>
      <c r="F400" s="59"/>
      <c r="G400" s="59"/>
      <c r="H400" s="59"/>
      <c r="I400" s="59"/>
      <c r="J400" s="59"/>
      <c r="K400" s="59"/>
      <c r="L400" s="59"/>
      <c r="M400" s="59"/>
      <c r="N400" s="59"/>
    </row>
    <row r="401" spans="1:14" s="57" customFormat="1" ht="15.6">
      <c r="A401" s="58" t="s">
        <v>280</v>
      </c>
      <c r="B401" s="59">
        <v>1569</v>
      </c>
      <c r="C401" s="59">
        <v>1569</v>
      </c>
      <c r="D401" s="59">
        <v>1569</v>
      </c>
      <c r="E401" s="59"/>
      <c r="F401" s="59"/>
      <c r="G401" s="59"/>
      <c r="H401" s="59"/>
      <c r="I401" s="59"/>
      <c r="J401" s="59"/>
      <c r="K401" s="59"/>
      <c r="L401" s="59"/>
      <c r="M401" s="59"/>
      <c r="N401" s="59"/>
    </row>
    <row r="402" spans="1:14" s="57" customFormat="1" ht="15.6">
      <c r="A402" s="58" t="s">
        <v>283</v>
      </c>
      <c r="B402" s="59">
        <v>1570.0452672634217</v>
      </c>
      <c r="C402" s="59">
        <v>1570.0452672634217</v>
      </c>
      <c r="D402" s="59">
        <v>1570.0452672634217</v>
      </c>
      <c r="E402" s="59"/>
      <c r="F402" s="59"/>
      <c r="G402" s="59"/>
      <c r="H402" s="59"/>
      <c r="I402" s="59"/>
      <c r="J402" s="59"/>
      <c r="K402" s="59"/>
      <c r="L402" s="59"/>
      <c r="M402" s="59"/>
      <c r="N402" s="59"/>
    </row>
    <row r="403" spans="1:14" s="57" customFormat="1" ht="15.6">
      <c r="A403" s="58" t="s">
        <v>408</v>
      </c>
      <c r="B403" s="59">
        <v>1596</v>
      </c>
      <c r="C403" s="59">
        <v>1596</v>
      </c>
      <c r="D403" s="59">
        <v>1596</v>
      </c>
      <c r="E403" s="59"/>
      <c r="F403" s="59"/>
      <c r="G403" s="59"/>
      <c r="H403" s="59"/>
      <c r="I403" s="59"/>
      <c r="J403" s="59"/>
      <c r="K403" s="59"/>
      <c r="L403" s="59"/>
      <c r="M403" s="59"/>
      <c r="N403" s="59"/>
    </row>
    <row r="404" spans="1:14" s="57" customFormat="1" ht="15.6">
      <c r="A404" s="58" t="s">
        <v>281</v>
      </c>
      <c r="B404" s="59">
        <v>1730</v>
      </c>
      <c r="C404" s="59">
        <v>1730</v>
      </c>
      <c r="D404" s="59">
        <v>1730</v>
      </c>
      <c r="E404" s="59"/>
      <c r="F404" s="59"/>
      <c r="G404" s="59"/>
      <c r="H404" s="59"/>
      <c r="I404" s="59"/>
      <c r="J404" s="59"/>
      <c r="K404" s="59"/>
      <c r="L404" s="59"/>
      <c r="M404" s="59"/>
      <c r="N404" s="59"/>
    </row>
    <row r="405" spans="1:14" s="57" customFormat="1" ht="15.6">
      <c r="A405" s="58" t="s">
        <v>479</v>
      </c>
      <c r="B405" s="59">
        <v>1342</v>
      </c>
      <c r="C405" s="59">
        <v>1342</v>
      </c>
      <c r="D405" s="59">
        <v>1342</v>
      </c>
      <c r="E405" s="59"/>
      <c r="F405" s="59"/>
      <c r="G405" s="59"/>
      <c r="H405" s="59"/>
      <c r="I405" s="59"/>
      <c r="J405" s="59"/>
      <c r="K405" s="59"/>
      <c r="L405" s="59"/>
      <c r="M405" s="59"/>
      <c r="N405" s="59"/>
    </row>
    <row r="406" spans="1:14" s="57" customFormat="1" ht="15.6">
      <c r="A406" s="58" t="s">
        <v>17</v>
      </c>
      <c r="B406" s="59">
        <v>0</v>
      </c>
      <c r="C406" s="59">
        <v>0</v>
      </c>
      <c r="D406" s="59">
        <v>0</v>
      </c>
      <c r="E406" s="59"/>
      <c r="F406" s="59"/>
      <c r="G406" s="59"/>
      <c r="H406" s="59"/>
      <c r="I406" s="59"/>
      <c r="J406" s="59"/>
      <c r="K406" s="59"/>
      <c r="L406" s="59"/>
      <c r="M406" s="59"/>
      <c r="N406" s="59"/>
    </row>
    <row r="407" spans="1:14" s="57" customFormat="1" ht="15.6">
      <c r="A407" s="58" t="s">
        <v>78</v>
      </c>
      <c r="B407" s="59">
        <v>1200</v>
      </c>
      <c r="C407" s="59">
        <v>1200</v>
      </c>
      <c r="D407" s="59">
        <v>1200</v>
      </c>
      <c r="E407" s="59"/>
      <c r="F407" s="59"/>
      <c r="G407" s="59"/>
      <c r="H407" s="59"/>
      <c r="I407" s="59"/>
      <c r="J407" s="59"/>
      <c r="K407" s="59"/>
      <c r="L407" s="59"/>
      <c r="M407" s="59"/>
      <c r="N407" s="59"/>
    </row>
    <row r="408" spans="1:14" s="57" customFormat="1" ht="15.6">
      <c r="A408" s="58" t="s">
        <v>44</v>
      </c>
      <c r="B408" s="59">
        <v>1400</v>
      </c>
      <c r="C408" s="59">
        <v>1400</v>
      </c>
      <c r="D408" s="59">
        <v>1400</v>
      </c>
      <c r="E408" s="59"/>
      <c r="F408" s="59"/>
      <c r="G408" s="59"/>
      <c r="H408" s="59"/>
      <c r="I408" s="59"/>
      <c r="J408" s="59"/>
      <c r="K408" s="59"/>
      <c r="L408" s="59"/>
      <c r="M408" s="59"/>
      <c r="N408" s="59"/>
    </row>
    <row r="409" spans="1:14" s="57" customFormat="1" ht="15.6">
      <c r="A409" s="58" t="s">
        <v>746</v>
      </c>
      <c r="B409" s="59">
        <v>1233</v>
      </c>
      <c r="C409" s="59">
        <v>1233</v>
      </c>
      <c r="D409" s="59">
        <v>1233</v>
      </c>
      <c r="E409" s="59"/>
      <c r="F409" s="59"/>
      <c r="G409" s="59"/>
      <c r="H409" s="59"/>
      <c r="I409" s="59"/>
      <c r="J409" s="59"/>
      <c r="K409" s="59"/>
      <c r="L409" s="59"/>
      <c r="M409" s="59"/>
      <c r="N409" s="59"/>
    </row>
    <row r="410" spans="1:14" s="57" customFormat="1" ht="15.6">
      <c r="A410" s="58" t="s">
        <v>656</v>
      </c>
      <c r="B410" s="59">
        <v>1390</v>
      </c>
      <c r="C410" s="59">
        <v>1390</v>
      </c>
      <c r="D410" s="59">
        <v>1390</v>
      </c>
      <c r="E410" s="59"/>
      <c r="F410" s="59"/>
      <c r="G410" s="59"/>
      <c r="H410" s="59"/>
      <c r="I410" s="59"/>
      <c r="J410" s="59"/>
      <c r="K410" s="59"/>
      <c r="L410" s="59"/>
      <c r="M410" s="59"/>
      <c r="N410" s="59"/>
    </row>
    <row r="411" spans="1:14" s="57" customFormat="1" ht="15.6">
      <c r="A411" s="58" t="s">
        <v>548</v>
      </c>
      <c r="B411" s="59">
        <v>1158.9435325869401</v>
      </c>
      <c r="C411" s="59">
        <v>1158.9435325869401</v>
      </c>
      <c r="D411" s="59">
        <v>1158.9435325869401</v>
      </c>
      <c r="E411" s="59"/>
      <c r="F411" s="59"/>
      <c r="G411" s="59"/>
      <c r="H411" s="59"/>
      <c r="I411" s="59"/>
      <c r="J411" s="59"/>
      <c r="K411" s="59"/>
      <c r="L411" s="59"/>
      <c r="M411" s="59"/>
      <c r="N411" s="59"/>
    </row>
    <row r="412" spans="1:14" s="57" customFormat="1" ht="15.6">
      <c r="A412" s="58" t="s">
        <v>25</v>
      </c>
      <c r="B412" s="59">
        <v>1800</v>
      </c>
      <c r="C412" s="59">
        <v>1800</v>
      </c>
      <c r="D412" s="59">
        <v>1800</v>
      </c>
      <c r="E412" s="59"/>
      <c r="F412" s="59"/>
      <c r="G412" s="59"/>
      <c r="H412" s="59"/>
      <c r="I412" s="59"/>
      <c r="J412" s="59"/>
      <c r="K412" s="59"/>
      <c r="L412" s="59"/>
      <c r="M412" s="59"/>
      <c r="N412" s="59"/>
    </row>
    <row r="413" spans="1:14" s="57" customFormat="1" ht="15.6">
      <c r="A413" s="58" t="s">
        <v>434</v>
      </c>
      <c r="B413" s="59">
        <v>1251.5825411341425</v>
      </c>
      <c r="C413" s="59">
        <v>1251.5825411341425</v>
      </c>
      <c r="D413" s="59">
        <v>1251.5825411341425</v>
      </c>
      <c r="E413" s="59"/>
      <c r="F413" s="59"/>
      <c r="G413" s="59"/>
      <c r="H413" s="59"/>
      <c r="I413" s="59"/>
      <c r="J413" s="59"/>
      <c r="K413" s="59"/>
      <c r="L413" s="59"/>
      <c r="M413" s="59"/>
      <c r="N413" s="59"/>
    </row>
    <row r="414" spans="1:14" s="57" customFormat="1" ht="15.6">
      <c r="A414" s="58" t="s">
        <v>459</v>
      </c>
      <c r="B414" s="59">
        <v>1224.0193353321963</v>
      </c>
      <c r="C414" s="59">
        <v>1224.0193353321963</v>
      </c>
      <c r="D414" s="59">
        <v>1224.0193353321963</v>
      </c>
      <c r="E414" s="59"/>
      <c r="F414" s="59"/>
      <c r="G414" s="59"/>
      <c r="H414" s="59"/>
      <c r="I414" s="59"/>
      <c r="J414" s="59"/>
      <c r="K414" s="59"/>
      <c r="L414" s="59"/>
      <c r="M414" s="59"/>
      <c r="N414" s="59"/>
    </row>
    <row r="415" spans="1:14" s="57" customFormat="1" ht="15.6">
      <c r="A415" s="58" t="s">
        <v>449</v>
      </c>
      <c r="B415" s="59">
        <v>1900</v>
      </c>
      <c r="C415" s="59">
        <v>1900</v>
      </c>
      <c r="D415" s="59">
        <v>1900</v>
      </c>
      <c r="E415" s="59"/>
      <c r="F415" s="59"/>
      <c r="G415" s="59"/>
      <c r="H415" s="59"/>
      <c r="I415" s="59"/>
      <c r="J415" s="59"/>
      <c r="K415" s="59"/>
      <c r="L415" s="59"/>
      <c r="M415" s="59"/>
      <c r="N415" s="59"/>
    </row>
    <row r="416" spans="1:14" s="57" customFormat="1" ht="15.6">
      <c r="A416" s="58" t="s">
        <v>877</v>
      </c>
      <c r="B416" s="59">
        <v>1661.3224603391652</v>
      </c>
      <c r="C416" s="59">
        <v>1661.3224603391652</v>
      </c>
      <c r="D416" s="59">
        <v>1661.3224603391652</v>
      </c>
      <c r="E416" s="59"/>
      <c r="F416" s="59"/>
      <c r="G416" s="59"/>
      <c r="H416" s="59"/>
      <c r="I416" s="59"/>
      <c r="J416" s="59"/>
      <c r="K416" s="59"/>
      <c r="L416" s="59"/>
      <c r="M416" s="59"/>
      <c r="N416" s="59"/>
    </row>
    <row r="417" spans="1:14" s="57" customFormat="1" ht="15.6">
      <c r="A417" s="58" t="s">
        <v>549</v>
      </c>
      <c r="B417" s="59">
        <v>1551.0622207663732</v>
      </c>
      <c r="C417" s="59">
        <v>1551.0622207663732</v>
      </c>
      <c r="D417" s="59">
        <v>1551.0622207663732</v>
      </c>
      <c r="E417" s="59"/>
      <c r="F417" s="59"/>
      <c r="G417" s="59"/>
      <c r="H417" s="59"/>
      <c r="I417" s="59"/>
      <c r="J417" s="59"/>
      <c r="K417" s="59"/>
      <c r="L417" s="59"/>
      <c r="M417" s="59"/>
      <c r="N417" s="59"/>
    </row>
    <row r="418" spans="1:14" s="57" customFormat="1" ht="15.6">
      <c r="A418" s="58" t="s">
        <v>677</v>
      </c>
      <c r="B418" s="59">
        <v>1237.2020245811459</v>
      </c>
      <c r="C418" s="59">
        <v>1237.2020245811459</v>
      </c>
      <c r="D418" s="59">
        <v>1237.2020245811459</v>
      </c>
      <c r="E418" s="59"/>
      <c r="F418" s="59"/>
      <c r="G418" s="59"/>
      <c r="H418" s="59"/>
      <c r="I418" s="59"/>
      <c r="J418" s="59"/>
      <c r="K418" s="59"/>
      <c r="L418" s="59"/>
      <c r="M418" s="59"/>
      <c r="N418" s="59"/>
    </row>
    <row r="419" spans="1:14" s="57" customFormat="1" ht="15.6">
      <c r="A419" s="58" t="s">
        <v>1079</v>
      </c>
      <c r="B419" s="59">
        <v>1185</v>
      </c>
      <c r="C419" s="59">
        <v>1185</v>
      </c>
      <c r="D419" s="59">
        <v>1185</v>
      </c>
      <c r="E419" s="59"/>
      <c r="F419" s="59"/>
      <c r="G419" s="59"/>
      <c r="H419" s="59"/>
      <c r="I419" s="59"/>
      <c r="J419" s="59"/>
      <c r="K419" s="59"/>
      <c r="L419" s="59"/>
      <c r="M419" s="59"/>
      <c r="N419" s="59"/>
    </row>
    <row r="420" spans="1:14" s="57" customFormat="1" ht="15.6">
      <c r="A420" s="58" t="s">
        <v>536</v>
      </c>
      <c r="B420" s="59">
        <v>1251.9055420787925</v>
      </c>
      <c r="C420" s="59">
        <v>1251.9055420787925</v>
      </c>
      <c r="D420" s="59">
        <v>1251.9055420787925</v>
      </c>
      <c r="E420" s="59"/>
      <c r="F420" s="59"/>
      <c r="G420" s="59"/>
      <c r="H420" s="59"/>
      <c r="I420" s="59"/>
      <c r="J420" s="59"/>
      <c r="K420" s="59"/>
      <c r="L420" s="59"/>
      <c r="M420" s="59"/>
      <c r="N420" s="59"/>
    </row>
    <row r="421" spans="1:14" s="57" customFormat="1" ht="15.6">
      <c r="A421" s="58" t="s">
        <v>738</v>
      </c>
      <c r="B421" s="59">
        <v>1457</v>
      </c>
      <c r="C421" s="59">
        <v>1457</v>
      </c>
      <c r="D421" s="59">
        <v>1457</v>
      </c>
      <c r="E421" s="59"/>
      <c r="F421" s="59"/>
      <c r="G421" s="59"/>
      <c r="H421" s="59"/>
      <c r="I421" s="59"/>
      <c r="J421" s="59"/>
      <c r="K421" s="59"/>
      <c r="L421" s="59"/>
      <c r="M421" s="59"/>
      <c r="N421" s="59"/>
    </row>
    <row r="422" spans="1:14" s="57" customFormat="1" ht="15.6">
      <c r="A422" s="58" t="s">
        <v>537</v>
      </c>
      <c r="B422" s="59">
        <v>1252.6077170492963</v>
      </c>
      <c r="C422" s="59">
        <v>1252.6077170492963</v>
      </c>
      <c r="D422" s="59">
        <v>1252.6077170492963</v>
      </c>
      <c r="E422" s="59"/>
      <c r="F422" s="59"/>
      <c r="G422" s="59"/>
      <c r="H422" s="59"/>
      <c r="I422" s="59"/>
      <c r="J422" s="59"/>
      <c r="K422" s="59"/>
      <c r="L422" s="59"/>
      <c r="M422" s="59"/>
      <c r="N422" s="59"/>
    </row>
    <row r="423" spans="1:14" s="57" customFormat="1" ht="15.6">
      <c r="A423" s="58" t="s">
        <v>1008</v>
      </c>
      <c r="B423" s="59">
        <v>1319.7298854094981</v>
      </c>
      <c r="C423" s="59">
        <v>1319.7298854094981</v>
      </c>
      <c r="D423" s="59">
        <v>1319.7298854094981</v>
      </c>
      <c r="E423" s="59"/>
      <c r="F423" s="59"/>
      <c r="G423" s="59"/>
      <c r="H423" s="59"/>
      <c r="I423" s="59"/>
      <c r="J423" s="59"/>
      <c r="K423" s="59"/>
      <c r="L423" s="59"/>
      <c r="M423" s="59"/>
      <c r="N423" s="59"/>
    </row>
    <row r="424" spans="1:14" s="57" customFormat="1" ht="15.6">
      <c r="A424" s="58" t="s">
        <v>751</v>
      </c>
      <c r="B424" s="59">
        <v>1379</v>
      </c>
      <c r="C424" s="59">
        <v>1379</v>
      </c>
      <c r="D424" s="59">
        <v>1379</v>
      </c>
      <c r="E424" s="59"/>
      <c r="F424" s="59"/>
      <c r="G424" s="59"/>
      <c r="H424" s="59"/>
      <c r="I424" s="59"/>
      <c r="J424" s="59"/>
      <c r="K424" s="59"/>
      <c r="L424" s="59"/>
      <c r="M424" s="59"/>
      <c r="N424" s="59"/>
    </row>
    <row r="425" spans="1:14" s="57" customFormat="1" ht="15.6">
      <c r="A425" s="58" t="s">
        <v>564</v>
      </c>
      <c r="B425" s="59">
        <v>1231</v>
      </c>
      <c r="C425" s="59">
        <v>1231</v>
      </c>
      <c r="D425" s="59">
        <v>1231</v>
      </c>
      <c r="E425" s="59"/>
      <c r="F425" s="59"/>
      <c r="G425" s="59"/>
      <c r="H425" s="59"/>
      <c r="I425" s="59"/>
      <c r="J425" s="59"/>
      <c r="K425" s="59"/>
      <c r="L425" s="59"/>
      <c r="M425" s="59"/>
      <c r="N425" s="59"/>
    </row>
    <row r="426" spans="1:14" s="57" customFormat="1" ht="15.6">
      <c r="A426" s="58" t="s">
        <v>665</v>
      </c>
      <c r="B426" s="59">
        <v>1181.6844331072084</v>
      </c>
      <c r="C426" s="59">
        <v>1181.6844331072084</v>
      </c>
      <c r="D426" s="59">
        <v>1181.6844331072084</v>
      </c>
      <c r="E426" s="59"/>
      <c r="F426" s="59"/>
      <c r="G426" s="59"/>
      <c r="H426" s="59"/>
      <c r="I426" s="59"/>
      <c r="J426" s="59"/>
      <c r="K426" s="59"/>
      <c r="L426" s="59"/>
      <c r="M426" s="59"/>
      <c r="N426" s="59"/>
    </row>
    <row r="427" spans="1:14" s="57" customFormat="1" ht="15.6">
      <c r="A427" s="58" t="s">
        <v>47</v>
      </c>
      <c r="B427" s="59">
        <v>1200</v>
      </c>
      <c r="C427" s="59">
        <v>1200</v>
      </c>
      <c r="D427" s="59">
        <v>1200</v>
      </c>
      <c r="E427" s="59"/>
      <c r="F427" s="59"/>
      <c r="G427" s="59"/>
      <c r="H427" s="59"/>
      <c r="I427" s="59"/>
      <c r="J427" s="59"/>
      <c r="K427" s="59"/>
      <c r="L427" s="59"/>
      <c r="M427" s="59"/>
      <c r="N427" s="59"/>
    </row>
    <row r="428" spans="1:14" s="57" customFormat="1" ht="15.6">
      <c r="A428" s="58" t="s">
        <v>57</v>
      </c>
      <c r="B428" s="59">
        <v>1200</v>
      </c>
      <c r="C428" s="59">
        <v>1200</v>
      </c>
      <c r="D428" s="59">
        <v>1200</v>
      </c>
      <c r="E428" s="59"/>
      <c r="F428" s="59"/>
      <c r="G428" s="59"/>
      <c r="H428" s="59"/>
      <c r="I428" s="59"/>
      <c r="J428" s="59"/>
      <c r="K428" s="59"/>
      <c r="L428" s="59"/>
      <c r="M428" s="59"/>
      <c r="N428" s="59"/>
    </row>
    <row r="429" spans="1:14" s="57" customFormat="1" ht="15.6">
      <c r="A429" s="58" t="s">
        <v>966</v>
      </c>
      <c r="B429" s="59">
        <v>1343.225672254704</v>
      </c>
      <c r="C429" s="59">
        <v>1343.225672254704</v>
      </c>
      <c r="D429" s="59">
        <v>1343.225672254704</v>
      </c>
      <c r="E429" s="59"/>
      <c r="F429" s="59"/>
      <c r="G429" s="59"/>
      <c r="H429" s="59"/>
      <c r="I429" s="59"/>
      <c r="J429" s="59"/>
      <c r="K429" s="59"/>
      <c r="L429" s="59"/>
      <c r="M429" s="59"/>
      <c r="N429" s="59"/>
    </row>
    <row r="430" spans="1:14" s="57" customFormat="1" ht="15.6">
      <c r="A430" s="58" t="s">
        <v>523</v>
      </c>
      <c r="B430" s="59">
        <v>1564.707108065365</v>
      </c>
      <c r="C430" s="59">
        <v>1564.707108065365</v>
      </c>
      <c r="D430" s="59">
        <v>1564.707108065365</v>
      </c>
      <c r="E430" s="59"/>
      <c r="F430" s="59"/>
      <c r="G430" s="59"/>
      <c r="H430" s="59"/>
      <c r="I430" s="59"/>
      <c r="J430" s="59"/>
      <c r="K430" s="59"/>
      <c r="L430" s="59"/>
      <c r="M430" s="59"/>
      <c r="N430" s="59"/>
    </row>
    <row r="431" spans="1:14" s="57" customFormat="1" ht="15.6">
      <c r="A431" s="58" t="s">
        <v>602</v>
      </c>
      <c r="B431" s="59">
        <v>1264.2851852499889</v>
      </c>
      <c r="C431" s="59">
        <v>1264.2851852499889</v>
      </c>
      <c r="D431" s="59">
        <v>1264.2851852499889</v>
      </c>
      <c r="E431" s="59"/>
      <c r="F431" s="59"/>
      <c r="G431" s="59"/>
      <c r="H431" s="59"/>
      <c r="I431" s="59"/>
      <c r="J431" s="59"/>
      <c r="K431" s="59"/>
      <c r="L431" s="59"/>
      <c r="M431" s="59"/>
      <c r="N431" s="59"/>
    </row>
    <row r="432" spans="1:14" s="57" customFormat="1" ht="15.6">
      <c r="A432" s="58" t="s">
        <v>538</v>
      </c>
      <c r="B432" s="59">
        <v>0</v>
      </c>
      <c r="C432" s="59">
        <v>0</v>
      </c>
      <c r="D432" s="59">
        <v>0</v>
      </c>
      <c r="E432" s="59"/>
      <c r="F432" s="59"/>
      <c r="G432" s="59"/>
      <c r="H432" s="59"/>
      <c r="I432" s="59"/>
      <c r="J432" s="59"/>
      <c r="K432" s="59"/>
      <c r="L432" s="59"/>
      <c r="M432" s="59"/>
      <c r="N432" s="59"/>
    </row>
    <row r="433" spans="1:14" s="57" customFormat="1" ht="15.6">
      <c r="A433" s="58" t="s">
        <v>81</v>
      </c>
      <c r="B433" s="59">
        <v>1400</v>
      </c>
      <c r="C433" s="59">
        <v>1400</v>
      </c>
      <c r="D433" s="59">
        <v>1400</v>
      </c>
      <c r="E433" s="59"/>
      <c r="F433" s="59"/>
      <c r="G433" s="59"/>
      <c r="H433" s="59"/>
      <c r="I433" s="59"/>
      <c r="J433" s="59"/>
      <c r="K433" s="59"/>
      <c r="L433" s="59"/>
      <c r="M433" s="59"/>
      <c r="N433" s="59"/>
    </row>
    <row r="434" spans="1:14" s="57" customFormat="1" ht="15.6">
      <c r="A434" s="58" t="s">
        <v>1226</v>
      </c>
      <c r="B434" s="59">
        <v>1196</v>
      </c>
      <c r="C434" s="59">
        <v>1196</v>
      </c>
      <c r="D434" s="59">
        <v>1196</v>
      </c>
      <c r="E434" s="59"/>
      <c r="F434" s="59"/>
      <c r="G434" s="59"/>
      <c r="H434" s="59"/>
      <c r="I434" s="59"/>
      <c r="J434" s="59"/>
      <c r="K434" s="59"/>
      <c r="L434" s="59"/>
      <c r="M434" s="59"/>
      <c r="N434" s="59"/>
    </row>
    <row r="435" spans="1:14" s="57" customFormat="1" ht="15.6">
      <c r="A435" s="58" t="s">
        <v>1176</v>
      </c>
      <c r="B435" s="59">
        <v>1236.8582191084176</v>
      </c>
      <c r="C435" s="59">
        <v>1236.8582191084176</v>
      </c>
      <c r="D435" s="59">
        <v>1236.8582191084176</v>
      </c>
      <c r="E435" s="59"/>
      <c r="F435" s="59"/>
      <c r="G435" s="59"/>
      <c r="H435" s="59"/>
      <c r="I435" s="59"/>
      <c r="J435" s="59"/>
      <c r="K435" s="59"/>
      <c r="L435" s="59"/>
      <c r="M435" s="59"/>
      <c r="N435" s="59"/>
    </row>
    <row r="436" spans="1:14" s="57" customFormat="1" ht="15.6">
      <c r="A436" s="58" t="s">
        <v>134</v>
      </c>
      <c r="B436" s="59">
        <v>1713</v>
      </c>
      <c r="C436" s="59">
        <v>1713</v>
      </c>
      <c r="D436" s="59">
        <v>1713</v>
      </c>
      <c r="E436" s="59"/>
      <c r="F436" s="59"/>
      <c r="G436" s="59"/>
      <c r="H436" s="59"/>
      <c r="I436" s="59"/>
      <c r="J436" s="59"/>
      <c r="K436" s="59"/>
      <c r="L436" s="59"/>
      <c r="M436" s="59"/>
      <c r="N436" s="59"/>
    </row>
    <row r="437" spans="1:14" s="57" customFormat="1" ht="15.6">
      <c r="A437" s="58" t="s">
        <v>210</v>
      </c>
      <c r="B437" s="59">
        <v>1400</v>
      </c>
      <c r="C437" s="59">
        <v>1400</v>
      </c>
      <c r="D437" s="59">
        <v>1400</v>
      </c>
      <c r="E437" s="59"/>
      <c r="F437" s="59"/>
      <c r="G437" s="59"/>
      <c r="H437" s="59"/>
      <c r="I437" s="59"/>
      <c r="J437" s="59"/>
      <c r="K437" s="59"/>
      <c r="L437" s="59"/>
      <c r="M437" s="59"/>
      <c r="N437" s="59"/>
    </row>
    <row r="438" spans="1:14" s="57" customFormat="1" ht="15.6">
      <c r="A438" s="58" t="s">
        <v>1009</v>
      </c>
      <c r="B438" s="59">
        <v>1384.0070016712264</v>
      </c>
      <c r="C438" s="59">
        <v>1384.0070016712264</v>
      </c>
      <c r="D438" s="59">
        <v>1384.0070016712264</v>
      </c>
      <c r="E438" s="59"/>
      <c r="F438" s="59"/>
      <c r="G438" s="59"/>
      <c r="H438" s="59"/>
      <c r="I438" s="59"/>
      <c r="J438" s="59"/>
      <c r="K438" s="59"/>
      <c r="L438" s="59"/>
      <c r="M438" s="59"/>
      <c r="N438" s="59"/>
    </row>
    <row r="439" spans="1:14" s="57" customFormat="1" ht="15.6">
      <c r="A439" s="58" t="s">
        <v>1010</v>
      </c>
      <c r="B439" s="59">
        <v>1382.100853406311</v>
      </c>
      <c r="C439" s="59">
        <v>1382.100853406311</v>
      </c>
      <c r="D439" s="59">
        <v>1382.100853406311</v>
      </c>
      <c r="E439" s="59"/>
      <c r="F439" s="59"/>
      <c r="G439" s="59"/>
      <c r="H439" s="59"/>
      <c r="I439" s="59"/>
      <c r="J439" s="59"/>
      <c r="K439" s="59"/>
      <c r="L439" s="59"/>
      <c r="M439" s="59"/>
      <c r="N439" s="59"/>
    </row>
    <row r="440" spans="1:14" s="57" customFormat="1" ht="15.6">
      <c r="A440" s="58" t="s">
        <v>305</v>
      </c>
      <c r="B440" s="59">
        <v>1566.78162379985</v>
      </c>
      <c r="C440" s="59">
        <v>1566.78162379985</v>
      </c>
      <c r="D440" s="59">
        <v>1566.78162379985</v>
      </c>
      <c r="E440" s="59"/>
      <c r="F440" s="59"/>
      <c r="G440" s="59"/>
      <c r="H440" s="59"/>
      <c r="I440" s="59"/>
      <c r="J440" s="59"/>
      <c r="K440" s="59"/>
      <c r="L440" s="59"/>
      <c r="M440" s="59"/>
      <c r="N440" s="59"/>
    </row>
    <row r="441" spans="1:14" s="57" customFormat="1" ht="15.6">
      <c r="A441" s="58" t="s">
        <v>588</v>
      </c>
      <c r="B441" s="59">
        <v>1252.6578774337968</v>
      </c>
      <c r="C441" s="59">
        <v>1252.6578774337968</v>
      </c>
      <c r="D441" s="59">
        <v>1252.6578774337968</v>
      </c>
      <c r="E441" s="59"/>
      <c r="F441" s="59"/>
      <c r="G441" s="59"/>
      <c r="H441" s="59"/>
      <c r="I441" s="59"/>
      <c r="J441" s="59"/>
      <c r="K441" s="59"/>
      <c r="L441" s="59"/>
      <c r="M441" s="59"/>
      <c r="N441" s="59"/>
    </row>
    <row r="442" spans="1:14" s="57" customFormat="1" ht="15.6">
      <c r="A442" s="58" t="s">
        <v>712</v>
      </c>
      <c r="B442" s="59">
        <v>0</v>
      </c>
      <c r="C442" s="59">
        <v>0</v>
      </c>
      <c r="D442" s="59">
        <v>0</v>
      </c>
      <c r="E442" s="59"/>
      <c r="F442" s="59"/>
      <c r="G442" s="59"/>
      <c r="H442" s="59"/>
      <c r="I442" s="59"/>
      <c r="J442" s="59"/>
      <c r="K442" s="59"/>
      <c r="L442" s="59"/>
      <c r="M442" s="59"/>
      <c r="N442" s="59"/>
    </row>
    <row r="443" spans="1:14" s="57" customFormat="1" ht="15.6">
      <c r="A443" s="58" t="s">
        <v>1055</v>
      </c>
      <c r="B443" s="59">
        <v>1348</v>
      </c>
      <c r="C443" s="59">
        <v>1348</v>
      </c>
      <c r="D443" s="59">
        <v>1272.8035894316995</v>
      </c>
      <c r="E443" s="59"/>
      <c r="F443" s="59"/>
      <c r="G443" s="59"/>
      <c r="H443" s="59"/>
      <c r="I443" s="59"/>
      <c r="J443" s="59"/>
      <c r="K443" s="59"/>
      <c r="L443" s="59"/>
      <c r="M443" s="59"/>
      <c r="N443" s="59"/>
    </row>
    <row r="444" spans="1:14" s="57" customFormat="1" ht="15.6">
      <c r="A444" s="58" t="s">
        <v>314</v>
      </c>
      <c r="B444" s="59">
        <v>1400</v>
      </c>
      <c r="C444" s="59">
        <v>1400</v>
      </c>
      <c r="D444" s="59">
        <v>1400</v>
      </c>
      <c r="E444" s="59"/>
      <c r="F444" s="59"/>
      <c r="G444" s="59"/>
      <c r="H444" s="59"/>
      <c r="I444" s="59"/>
      <c r="J444" s="59"/>
      <c r="K444" s="59"/>
      <c r="L444" s="59"/>
      <c r="M444" s="59"/>
      <c r="N444" s="59"/>
    </row>
    <row r="445" spans="1:14" s="57" customFormat="1" ht="15.6">
      <c r="A445" s="58" t="s">
        <v>125</v>
      </c>
      <c r="B445" s="59">
        <v>1872.2666698143714</v>
      </c>
      <c r="C445" s="59">
        <v>1872.2666698143714</v>
      </c>
      <c r="D445" s="59">
        <v>1872.2666698143714</v>
      </c>
      <c r="E445" s="59"/>
      <c r="F445" s="59"/>
      <c r="G445" s="59"/>
      <c r="H445" s="59"/>
      <c r="I445" s="59"/>
      <c r="J445" s="59"/>
      <c r="K445" s="59"/>
      <c r="L445" s="59"/>
      <c r="M445" s="59"/>
      <c r="N445" s="59"/>
    </row>
    <row r="446" spans="1:14" s="57" customFormat="1" ht="15.6">
      <c r="A446" s="58" t="s">
        <v>698</v>
      </c>
      <c r="B446" s="59">
        <v>1191.8968020190168</v>
      </c>
      <c r="C446" s="59">
        <v>1191.8968020190168</v>
      </c>
      <c r="D446" s="59">
        <v>1191.8968020190168</v>
      </c>
      <c r="E446" s="59"/>
      <c r="F446" s="59"/>
      <c r="G446" s="59"/>
      <c r="H446" s="59"/>
      <c r="I446" s="59"/>
      <c r="J446" s="59"/>
      <c r="K446" s="59"/>
      <c r="L446" s="59"/>
      <c r="M446" s="59"/>
      <c r="N446" s="59"/>
    </row>
    <row r="447" spans="1:14" s="57" customFormat="1" ht="15.6">
      <c r="A447" s="58" t="s">
        <v>599</v>
      </c>
      <c r="B447" s="59">
        <v>1201.7389240293712</v>
      </c>
      <c r="C447" s="59">
        <v>1201.7389240293712</v>
      </c>
      <c r="D447" s="59">
        <v>1201.7389240293712</v>
      </c>
      <c r="E447" s="59"/>
      <c r="F447" s="59"/>
      <c r="G447" s="59"/>
      <c r="H447" s="59"/>
      <c r="I447" s="59"/>
      <c r="J447" s="59"/>
      <c r="K447" s="59"/>
      <c r="L447" s="59"/>
      <c r="M447" s="59"/>
      <c r="N447" s="59"/>
    </row>
    <row r="448" spans="1:14" s="57" customFormat="1" ht="15.6">
      <c r="A448" s="58" t="s">
        <v>404</v>
      </c>
      <c r="B448" s="59">
        <v>1417.6218065080836</v>
      </c>
      <c r="C448" s="59">
        <v>1417.6218065080836</v>
      </c>
      <c r="D448" s="59">
        <v>1417.6218065080836</v>
      </c>
      <c r="E448" s="59"/>
      <c r="F448" s="59"/>
      <c r="G448" s="59"/>
      <c r="H448" s="59"/>
      <c r="I448" s="59"/>
      <c r="J448" s="59"/>
      <c r="K448" s="59"/>
      <c r="L448" s="59"/>
      <c r="M448" s="59"/>
      <c r="N448" s="59"/>
    </row>
    <row r="449" spans="1:14" s="57" customFormat="1" ht="15.6">
      <c r="A449" s="58" t="s">
        <v>16</v>
      </c>
      <c r="B449" s="59">
        <v>1504</v>
      </c>
      <c r="C449" s="59">
        <v>1504</v>
      </c>
      <c r="D449" s="59">
        <v>1504</v>
      </c>
      <c r="E449" s="59"/>
      <c r="F449" s="59"/>
      <c r="G449" s="59"/>
      <c r="H449" s="59"/>
      <c r="I449" s="59"/>
      <c r="J449" s="59"/>
      <c r="K449" s="59"/>
      <c r="L449" s="59"/>
      <c r="M449" s="59"/>
      <c r="N449" s="59"/>
    </row>
    <row r="450" spans="1:14" s="57" customFormat="1" ht="15.6">
      <c r="A450" s="58" t="s">
        <v>218</v>
      </c>
      <c r="B450" s="59">
        <v>1801.4497368108105</v>
      </c>
      <c r="C450" s="59">
        <v>1801.4497368108105</v>
      </c>
      <c r="D450" s="59">
        <v>1801.4497368108105</v>
      </c>
      <c r="E450" s="59"/>
      <c r="F450" s="59"/>
      <c r="G450" s="59"/>
      <c r="H450" s="59"/>
      <c r="I450" s="59"/>
      <c r="J450" s="59"/>
      <c r="K450" s="59"/>
      <c r="L450" s="59"/>
      <c r="M450" s="59"/>
      <c r="N450" s="59"/>
    </row>
    <row r="451" spans="1:14" s="57" customFormat="1" ht="15.6">
      <c r="A451" s="58" t="s">
        <v>800</v>
      </c>
      <c r="B451" s="59">
        <v>1313.1203229715097</v>
      </c>
      <c r="C451" s="59">
        <v>1311.0748747873799</v>
      </c>
      <c r="D451" s="59">
        <v>1311.0748747873799</v>
      </c>
      <c r="E451" s="59"/>
      <c r="F451" s="59"/>
      <c r="G451" s="59"/>
      <c r="H451" s="59"/>
      <c r="I451" s="59"/>
      <c r="J451" s="59"/>
      <c r="K451" s="59"/>
      <c r="L451" s="59"/>
      <c r="M451" s="59"/>
      <c r="N451" s="59"/>
    </row>
    <row r="452" spans="1:14" s="57" customFormat="1" ht="15.6">
      <c r="A452" s="58" t="s">
        <v>758</v>
      </c>
      <c r="B452" s="59">
        <v>1200</v>
      </c>
      <c r="C452" s="59">
        <v>1200</v>
      </c>
      <c r="D452" s="59">
        <v>1200</v>
      </c>
      <c r="E452" s="59"/>
      <c r="F452" s="59"/>
      <c r="G452" s="59"/>
      <c r="H452" s="59"/>
      <c r="I452" s="59"/>
      <c r="J452" s="59"/>
      <c r="K452" s="59"/>
      <c r="L452" s="59"/>
      <c r="M452" s="59"/>
      <c r="N452" s="59"/>
    </row>
    <row r="453" spans="1:14" s="57" customFormat="1" ht="15.6">
      <c r="A453" s="58" t="s">
        <v>462</v>
      </c>
      <c r="B453" s="59">
        <v>1386</v>
      </c>
      <c r="C453" s="59">
        <v>1386</v>
      </c>
      <c r="D453" s="59">
        <v>1386</v>
      </c>
      <c r="E453" s="59"/>
      <c r="F453" s="59"/>
      <c r="G453" s="59"/>
      <c r="H453" s="59"/>
      <c r="I453" s="59"/>
      <c r="J453" s="59"/>
      <c r="K453" s="59"/>
      <c r="L453" s="59"/>
      <c r="M453" s="59"/>
      <c r="N453" s="59"/>
    </row>
    <row r="454" spans="1:14" s="57" customFormat="1" ht="15.6">
      <c r="A454" s="58" t="s">
        <v>699</v>
      </c>
      <c r="B454" s="59">
        <v>1222.9565378593363</v>
      </c>
      <c r="C454" s="59">
        <v>1222.9565378593363</v>
      </c>
      <c r="D454" s="59">
        <v>1222.9565378593363</v>
      </c>
      <c r="E454" s="59"/>
      <c r="F454" s="59"/>
      <c r="G454" s="59"/>
      <c r="H454" s="59"/>
      <c r="I454" s="59"/>
      <c r="J454" s="59"/>
      <c r="K454" s="59"/>
      <c r="L454" s="59"/>
      <c r="M454" s="59"/>
      <c r="N454" s="59"/>
    </row>
    <row r="455" spans="1:14" s="57" customFormat="1" ht="15.6">
      <c r="A455" s="58" t="s">
        <v>939</v>
      </c>
      <c r="B455" s="59">
        <v>1609.6430830713105</v>
      </c>
      <c r="C455" s="59">
        <v>1609.6430830713105</v>
      </c>
      <c r="D455" s="59">
        <v>1609.6430830713105</v>
      </c>
      <c r="E455" s="59"/>
      <c r="F455" s="59"/>
      <c r="G455" s="59"/>
      <c r="H455" s="59"/>
      <c r="I455" s="59"/>
      <c r="J455" s="59"/>
      <c r="K455" s="59"/>
      <c r="L455" s="59"/>
      <c r="M455" s="59"/>
      <c r="N455" s="59"/>
    </row>
    <row r="456" spans="1:14" s="57" customFormat="1" ht="15.6">
      <c r="A456" s="58" t="s">
        <v>1168</v>
      </c>
      <c r="B456" s="59">
        <v>1544.6312131975642</v>
      </c>
      <c r="C456" s="59">
        <v>1544.6312131975642</v>
      </c>
      <c r="D456" s="59">
        <v>1544.6312131975642</v>
      </c>
      <c r="E456" s="59"/>
      <c r="F456" s="59"/>
      <c r="G456" s="59"/>
      <c r="H456" s="59"/>
      <c r="I456" s="59"/>
      <c r="J456" s="59"/>
      <c r="K456" s="59"/>
      <c r="L456" s="59"/>
      <c r="M456" s="59"/>
      <c r="N456" s="59"/>
    </row>
    <row r="457" spans="1:14" s="57" customFormat="1" ht="15.6">
      <c r="A457" s="58" t="s">
        <v>159</v>
      </c>
      <c r="B457" s="59">
        <v>1900</v>
      </c>
      <c r="C457" s="59">
        <v>1900</v>
      </c>
      <c r="D457" s="59">
        <v>1900</v>
      </c>
      <c r="E457" s="59"/>
      <c r="F457" s="59"/>
      <c r="G457" s="59"/>
      <c r="H457" s="59"/>
      <c r="I457" s="59"/>
      <c r="J457" s="59"/>
      <c r="K457" s="59"/>
      <c r="L457" s="59"/>
      <c r="M457" s="59"/>
      <c r="N457" s="59"/>
    </row>
    <row r="458" spans="1:14" s="57" customFormat="1" ht="15.6">
      <c r="A458" s="58" t="s">
        <v>86</v>
      </c>
      <c r="B458" s="59">
        <v>1800</v>
      </c>
      <c r="C458" s="59">
        <v>1800</v>
      </c>
      <c r="D458" s="59">
        <v>1800</v>
      </c>
      <c r="E458" s="59"/>
      <c r="F458" s="59"/>
      <c r="G458" s="59"/>
      <c r="H458" s="59"/>
      <c r="I458" s="59"/>
      <c r="J458" s="59"/>
      <c r="K458" s="59"/>
      <c r="L458" s="59"/>
      <c r="M458" s="59"/>
      <c r="N458" s="59"/>
    </row>
    <row r="459" spans="1:14" s="57" customFormat="1" ht="15.6">
      <c r="A459" s="58" t="s">
        <v>1070</v>
      </c>
      <c r="B459" s="59">
        <v>1430.422795291491</v>
      </c>
      <c r="C459" s="59">
        <v>1430.422795291491</v>
      </c>
      <c r="D459" s="59">
        <v>1430.422795291491</v>
      </c>
      <c r="E459" s="59"/>
      <c r="F459" s="59"/>
      <c r="G459" s="59"/>
      <c r="H459" s="59"/>
      <c r="I459" s="59"/>
      <c r="J459" s="59"/>
      <c r="K459" s="59"/>
      <c r="L459" s="59"/>
      <c r="M459" s="59"/>
      <c r="N459" s="59"/>
    </row>
    <row r="460" spans="1:14" s="57" customFormat="1" ht="15.6">
      <c r="A460" s="58" t="s">
        <v>347</v>
      </c>
      <c r="B460" s="59">
        <v>1599.2695815890884</v>
      </c>
      <c r="C460" s="59">
        <v>1599.2695815890884</v>
      </c>
      <c r="D460" s="59">
        <v>1599.2695815890884</v>
      </c>
      <c r="E460" s="59"/>
      <c r="F460" s="59"/>
      <c r="G460" s="59"/>
      <c r="H460" s="59"/>
      <c r="I460" s="59"/>
      <c r="J460" s="59"/>
      <c r="K460" s="59"/>
      <c r="L460" s="59"/>
      <c r="M460" s="59"/>
      <c r="N460" s="59"/>
    </row>
    <row r="461" spans="1:14" s="57" customFormat="1" ht="15.6">
      <c r="A461" s="58" t="s">
        <v>1048</v>
      </c>
      <c r="B461" s="59">
        <v>1456.2141540556634</v>
      </c>
      <c r="C461" s="59">
        <v>1456.2141540556634</v>
      </c>
      <c r="D461" s="59">
        <v>1456.2141540556634</v>
      </c>
      <c r="E461" s="59"/>
      <c r="F461" s="59"/>
      <c r="G461" s="59"/>
      <c r="H461" s="59"/>
      <c r="I461" s="59"/>
      <c r="J461" s="59"/>
      <c r="K461" s="59"/>
      <c r="L461" s="59"/>
      <c r="M461" s="59"/>
      <c r="N461" s="59"/>
    </row>
    <row r="462" spans="1:14" s="57" customFormat="1" ht="15.6">
      <c r="A462" s="58" t="s">
        <v>752</v>
      </c>
      <c r="B462" s="59">
        <v>0</v>
      </c>
      <c r="C462" s="59">
        <v>0</v>
      </c>
      <c r="D462" s="59">
        <v>0</v>
      </c>
      <c r="E462" s="59"/>
      <c r="F462" s="59"/>
      <c r="G462" s="59"/>
      <c r="H462" s="59"/>
      <c r="I462" s="59"/>
      <c r="J462" s="59"/>
      <c r="K462" s="59"/>
      <c r="L462" s="59"/>
      <c r="M462" s="59"/>
      <c r="N462" s="59"/>
    </row>
    <row r="463" spans="1:14" s="57" customFormat="1" ht="15.6">
      <c r="A463" s="58" t="s">
        <v>589</v>
      </c>
      <c r="B463" s="59">
        <v>1436</v>
      </c>
      <c r="C463" s="59">
        <v>1436</v>
      </c>
      <c r="D463" s="59">
        <v>1381.7752863198486</v>
      </c>
      <c r="E463" s="59"/>
      <c r="F463" s="59"/>
      <c r="G463" s="59"/>
      <c r="H463" s="59"/>
      <c r="I463" s="59"/>
      <c r="J463" s="59"/>
      <c r="K463" s="59"/>
      <c r="L463" s="59"/>
      <c r="M463" s="59"/>
      <c r="N463" s="59"/>
    </row>
    <row r="464" spans="1:14" s="57" customFormat="1" ht="15.6">
      <c r="A464" s="58" t="s">
        <v>621</v>
      </c>
      <c r="B464" s="59">
        <v>1372</v>
      </c>
      <c r="C464" s="59">
        <v>1372</v>
      </c>
      <c r="D464" s="59">
        <v>1332.7588615894051</v>
      </c>
      <c r="E464" s="59"/>
      <c r="F464" s="59"/>
      <c r="G464" s="59"/>
      <c r="H464" s="59"/>
      <c r="I464" s="59"/>
      <c r="J464" s="59"/>
      <c r="K464" s="59"/>
      <c r="L464" s="59"/>
      <c r="M464" s="59"/>
      <c r="N464" s="59"/>
    </row>
    <row r="465" spans="1:14" s="57" customFormat="1" ht="15.6">
      <c r="A465" s="58" t="s">
        <v>1011</v>
      </c>
      <c r="B465" s="59">
        <v>1404.8314947051504</v>
      </c>
      <c r="C465" s="59">
        <v>1404.8314947051504</v>
      </c>
      <c r="D465" s="59">
        <v>1404.8314947051504</v>
      </c>
      <c r="E465" s="59"/>
      <c r="F465" s="59"/>
      <c r="G465" s="59"/>
      <c r="H465" s="59"/>
      <c r="I465" s="59"/>
      <c r="J465" s="59"/>
      <c r="K465" s="59"/>
      <c r="L465" s="59"/>
      <c r="M465" s="59"/>
      <c r="N465" s="59"/>
    </row>
    <row r="466" spans="1:14" s="57" customFormat="1" ht="15.6">
      <c r="A466" s="58" t="s">
        <v>1130</v>
      </c>
      <c r="B466" s="59">
        <v>1236</v>
      </c>
      <c r="C466" s="59">
        <v>1236</v>
      </c>
      <c r="D466" s="59">
        <v>1236</v>
      </c>
      <c r="E466" s="59"/>
      <c r="F466" s="59"/>
      <c r="G466" s="59"/>
      <c r="H466" s="59"/>
      <c r="I466" s="59"/>
      <c r="J466" s="59"/>
      <c r="K466" s="59"/>
      <c r="L466" s="59"/>
      <c r="M466" s="59"/>
      <c r="N466" s="59"/>
    </row>
    <row r="467" spans="1:14" s="57" customFormat="1" ht="15.6">
      <c r="A467" s="58" t="s">
        <v>1028</v>
      </c>
      <c r="B467" s="59">
        <v>1164.7962779931627</v>
      </c>
      <c r="C467" s="59">
        <v>1164.7962779931627</v>
      </c>
      <c r="D467" s="59">
        <v>1164.7962779931627</v>
      </c>
      <c r="E467" s="59"/>
      <c r="F467" s="59"/>
      <c r="G467" s="59"/>
      <c r="H467" s="59"/>
      <c r="I467" s="59"/>
      <c r="J467" s="59"/>
      <c r="K467" s="59"/>
      <c r="L467" s="59"/>
      <c r="M467" s="59"/>
      <c r="N467" s="59"/>
    </row>
    <row r="468" spans="1:14" s="57" customFormat="1" ht="15.6">
      <c r="A468" s="58" t="s">
        <v>955</v>
      </c>
      <c r="B468" s="59">
        <v>1250.5985627562727</v>
      </c>
      <c r="C468" s="59">
        <v>1250.5985627562727</v>
      </c>
      <c r="D468" s="59">
        <v>1250.5985627562727</v>
      </c>
      <c r="E468" s="59"/>
      <c r="F468" s="59"/>
      <c r="G468" s="59"/>
      <c r="H468" s="59"/>
      <c r="I468" s="59"/>
      <c r="J468" s="59"/>
      <c r="K468" s="59"/>
      <c r="L468" s="59"/>
      <c r="M468" s="59"/>
      <c r="N468" s="59"/>
    </row>
    <row r="469" spans="1:14" s="57" customFormat="1" ht="15.6">
      <c r="A469" s="58" t="s">
        <v>376</v>
      </c>
      <c r="B469" s="59">
        <v>1639.3427217570131</v>
      </c>
      <c r="C469" s="59">
        <v>1639.3427217570131</v>
      </c>
      <c r="D469" s="59">
        <v>1639.3427217570131</v>
      </c>
      <c r="E469" s="59"/>
      <c r="F469" s="59"/>
      <c r="G469" s="59"/>
      <c r="H469" s="59"/>
      <c r="I469" s="59"/>
      <c r="J469" s="59"/>
      <c r="K469" s="59"/>
      <c r="L469" s="59"/>
      <c r="M469" s="59"/>
      <c r="N469" s="59"/>
    </row>
    <row r="470" spans="1:14" s="57" customFormat="1" ht="15.6">
      <c r="A470" s="58" t="s">
        <v>1066</v>
      </c>
      <c r="B470" s="59">
        <v>1266.577306527658</v>
      </c>
      <c r="C470" s="59">
        <v>1266.577306527658</v>
      </c>
      <c r="D470" s="59">
        <v>1276.7299898232282</v>
      </c>
      <c r="E470" s="59"/>
      <c r="F470" s="59"/>
      <c r="G470" s="59"/>
      <c r="H470" s="59"/>
      <c r="I470" s="59"/>
      <c r="J470" s="59"/>
      <c r="K470" s="59"/>
      <c r="L470" s="59"/>
      <c r="M470" s="59"/>
      <c r="N470" s="59"/>
    </row>
    <row r="471" spans="1:14" s="57" customFormat="1" ht="15.6">
      <c r="A471" s="58" t="s">
        <v>204</v>
      </c>
      <c r="B471" s="59">
        <v>1584.3023479201333</v>
      </c>
      <c r="C471" s="59">
        <v>1584.3023479201333</v>
      </c>
      <c r="D471" s="59">
        <v>1584.3023479201333</v>
      </c>
      <c r="E471" s="59"/>
      <c r="F471" s="59"/>
      <c r="G471" s="59"/>
      <c r="H471" s="59"/>
      <c r="I471" s="59"/>
      <c r="J471" s="59"/>
      <c r="K471" s="59"/>
      <c r="L471" s="59"/>
      <c r="M471" s="59"/>
      <c r="N471" s="59"/>
    </row>
    <row r="472" spans="1:14" s="57" customFormat="1" ht="15.6">
      <c r="A472" s="58" t="s">
        <v>846</v>
      </c>
      <c r="B472" s="59">
        <v>1265</v>
      </c>
      <c r="C472" s="59">
        <v>1265</v>
      </c>
      <c r="D472" s="59">
        <v>1265</v>
      </c>
      <c r="E472" s="59"/>
      <c r="F472" s="59"/>
      <c r="G472" s="59"/>
      <c r="H472" s="59"/>
      <c r="I472" s="59"/>
      <c r="J472" s="59"/>
      <c r="K472" s="59"/>
      <c r="L472" s="59"/>
      <c r="M472" s="59"/>
      <c r="N472" s="59"/>
    </row>
    <row r="473" spans="1:14" s="57" customFormat="1" ht="15.6">
      <c r="A473" s="58" t="s">
        <v>493</v>
      </c>
      <c r="B473" s="59">
        <v>1560.0625538509728</v>
      </c>
      <c r="C473" s="59">
        <v>1560.0625538509728</v>
      </c>
      <c r="D473" s="59">
        <v>1560.0625538509728</v>
      </c>
      <c r="E473" s="59"/>
      <c r="F473" s="59"/>
      <c r="G473" s="59"/>
      <c r="H473" s="59"/>
      <c r="I473" s="59"/>
      <c r="J473" s="59"/>
      <c r="K473" s="59"/>
      <c r="L473" s="59"/>
      <c r="M473" s="59"/>
      <c r="N473" s="59"/>
    </row>
    <row r="474" spans="1:14" s="57" customFormat="1" ht="15.6">
      <c r="A474" s="58" t="s">
        <v>1273</v>
      </c>
      <c r="B474" s="59"/>
      <c r="C474" s="59">
        <v>1300</v>
      </c>
      <c r="D474" s="59">
        <v>1362.6005141043124</v>
      </c>
      <c r="E474" s="59"/>
      <c r="F474" s="59"/>
      <c r="G474" s="59"/>
      <c r="H474" s="59"/>
      <c r="I474" s="59"/>
      <c r="J474" s="59"/>
      <c r="K474" s="59"/>
      <c r="L474" s="59"/>
      <c r="M474" s="59"/>
      <c r="N474" s="59"/>
    </row>
    <row r="475" spans="1:14" s="57" customFormat="1" ht="15.6">
      <c r="A475" s="58" t="s">
        <v>1080</v>
      </c>
      <c r="B475" s="59">
        <v>1175</v>
      </c>
      <c r="C475" s="59">
        <v>1175</v>
      </c>
      <c r="D475" s="59">
        <v>1175</v>
      </c>
      <c r="E475" s="59"/>
      <c r="F475" s="59"/>
      <c r="G475" s="59"/>
      <c r="H475" s="59"/>
      <c r="I475" s="59"/>
      <c r="J475" s="59"/>
      <c r="K475" s="59"/>
      <c r="L475" s="59"/>
      <c r="M475" s="59"/>
      <c r="N475" s="59"/>
    </row>
    <row r="476" spans="1:14" s="57" customFormat="1" ht="15.6">
      <c r="A476" s="58" t="s">
        <v>562</v>
      </c>
      <c r="B476" s="59">
        <v>1428</v>
      </c>
      <c r="C476" s="59">
        <v>1428</v>
      </c>
      <c r="D476" s="59">
        <v>1428</v>
      </c>
      <c r="E476" s="59"/>
      <c r="F476" s="59"/>
      <c r="G476" s="59"/>
      <c r="H476" s="59"/>
      <c r="I476" s="59"/>
      <c r="J476" s="59"/>
      <c r="K476" s="59"/>
      <c r="L476" s="59"/>
      <c r="M476" s="59"/>
      <c r="N476" s="59"/>
    </row>
    <row r="477" spans="1:14" s="57" customFormat="1" ht="15.6">
      <c r="A477" s="58" t="s">
        <v>1274</v>
      </c>
      <c r="B477" s="59"/>
      <c r="C477" s="59">
        <v>1200</v>
      </c>
      <c r="D477" s="59">
        <v>1260.2676882457433</v>
      </c>
      <c r="E477" s="59"/>
      <c r="F477" s="59"/>
      <c r="G477" s="59"/>
      <c r="H477" s="59"/>
      <c r="I477" s="59"/>
      <c r="J477" s="59"/>
      <c r="K477" s="59"/>
      <c r="L477" s="59"/>
      <c r="M477" s="59"/>
      <c r="N477" s="59"/>
    </row>
    <row r="478" spans="1:14" s="57" customFormat="1" ht="15.6">
      <c r="A478" s="58" t="s">
        <v>940</v>
      </c>
      <c r="B478" s="59">
        <v>1610.921778431511</v>
      </c>
      <c r="C478" s="59">
        <v>1610.921778431511</v>
      </c>
      <c r="D478" s="59">
        <v>1610.921778431511</v>
      </c>
      <c r="E478" s="59"/>
      <c r="F478" s="59"/>
      <c r="G478" s="59"/>
      <c r="H478" s="59"/>
      <c r="I478" s="59"/>
      <c r="J478" s="59"/>
      <c r="K478" s="59"/>
      <c r="L478" s="59"/>
      <c r="M478" s="59"/>
      <c r="N478" s="59"/>
    </row>
    <row r="479" spans="1:14" s="57" customFormat="1" ht="15.6">
      <c r="A479" s="58" t="s">
        <v>315</v>
      </c>
      <c r="B479" s="59">
        <v>1651.8420346487906</v>
      </c>
      <c r="C479" s="59">
        <v>1651.8420346487906</v>
      </c>
      <c r="D479" s="59">
        <v>1651.8420346487906</v>
      </c>
      <c r="E479" s="59"/>
      <c r="F479" s="59"/>
      <c r="G479" s="59"/>
      <c r="H479" s="59"/>
      <c r="I479" s="59"/>
      <c r="J479" s="59"/>
      <c r="K479" s="59"/>
      <c r="L479" s="59"/>
      <c r="M479" s="59"/>
      <c r="N479" s="59"/>
    </row>
    <row r="480" spans="1:14" s="57" customFormat="1" ht="15.6">
      <c r="A480" s="58" t="s">
        <v>50</v>
      </c>
      <c r="B480" s="59">
        <v>1519</v>
      </c>
      <c r="C480" s="59">
        <v>1519</v>
      </c>
      <c r="D480" s="59">
        <v>1519</v>
      </c>
      <c r="E480" s="59"/>
      <c r="F480" s="59"/>
      <c r="G480" s="59"/>
      <c r="H480" s="59"/>
      <c r="I480" s="59"/>
      <c r="J480" s="59"/>
      <c r="K480" s="59"/>
      <c r="L480" s="59"/>
      <c r="M480" s="59"/>
      <c r="N480" s="59"/>
    </row>
    <row r="481" spans="1:14" s="57" customFormat="1" ht="15.6">
      <c r="A481" s="58" t="s">
        <v>1275</v>
      </c>
      <c r="B481" s="59"/>
      <c r="C481" s="59">
        <v>1300</v>
      </c>
      <c r="D481" s="59">
        <v>1385.1590223093749</v>
      </c>
      <c r="E481" s="59"/>
      <c r="F481" s="59"/>
      <c r="G481" s="59"/>
      <c r="H481" s="59"/>
      <c r="I481" s="59"/>
      <c r="J481" s="59"/>
      <c r="K481" s="59"/>
      <c r="L481" s="59"/>
      <c r="M481" s="59"/>
      <c r="N481" s="59"/>
    </row>
    <row r="482" spans="1:14" s="57" customFormat="1" ht="15.6">
      <c r="A482" s="58" t="s">
        <v>771</v>
      </c>
      <c r="B482" s="59">
        <v>1200</v>
      </c>
      <c r="C482" s="59">
        <v>1200</v>
      </c>
      <c r="D482" s="59">
        <v>1200</v>
      </c>
      <c r="E482" s="59"/>
      <c r="F482" s="59"/>
      <c r="G482" s="59"/>
      <c r="H482" s="59"/>
      <c r="I482" s="59"/>
      <c r="J482" s="59"/>
      <c r="K482" s="59"/>
      <c r="L482" s="59"/>
      <c r="M482" s="59"/>
      <c r="N482" s="59"/>
    </row>
    <row r="483" spans="1:14" s="57" customFormat="1" ht="15.6">
      <c r="A483" s="58" t="s">
        <v>1036</v>
      </c>
      <c r="B483" s="59">
        <v>1224</v>
      </c>
      <c r="C483" s="59">
        <v>1224</v>
      </c>
      <c r="D483" s="59">
        <v>1224</v>
      </c>
      <c r="E483" s="59"/>
      <c r="F483" s="59"/>
      <c r="G483" s="59"/>
      <c r="H483" s="59"/>
      <c r="I483" s="59"/>
      <c r="J483" s="59"/>
      <c r="K483" s="59"/>
      <c r="L483" s="59"/>
      <c r="M483" s="59"/>
      <c r="N483" s="59"/>
    </row>
    <row r="484" spans="1:14" s="57" customFormat="1" ht="15.6">
      <c r="A484" s="58" t="s">
        <v>732</v>
      </c>
      <c r="B484" s="59">
        <v>1426</v>
      </c>
      <c r="C484" s="59">
        <v>1426</v>
      </c>
      <c r="D484" s="59">
        <v>1426</v>
      </c>
      <c r="E484" s="59"/>
      <c r="F484" s="59"/>
      <c r="G484" s="59"/>
      <c r="H484" s="59"/>
      <c r="I484" s="59"/>
      <c r="J484" s="59"/>
      <c r="K484" s="59"/>
      <c r="L484" s="59"/>
      <c r="M484" s="59"/>
      <c r="N484" s="59"/>
    </row>
    <row r="485" spans="1:14" s="57" customFormat="1" ht="15.6">
      <c r="A485" s="58" t="s">
        <v>895</v>
      </c>
      <c r="B485" s="59">
        <v>1900</v>
      </c>
      <c r="C485" s="59">
        <v>1900</v>
      </c>
      <c r="D485" s="59">
        <v>1900</v>
      </c>
      <c r="E485" s="59"/>
      <c r="F485" s="59"/>
      <c r="G485" s="59"/>
      <c r="H485" s="59"/>
      <c r="I485" s="59"/>
      <c r="J485" s="59"/>
      <c r="K485" s="59"/>
      <c r="L485" s="59"/>
      <c r="M485" s="59"/>
      <c r="N485" s="59"/>
    </row>
    <row r="486" spans="1:14" s="57" customFormat="1" ht="15.6">
      <c r="A486" s="58" t="s">
        <v>1081</v>
      </c>
      <c r="B486" s="59">
        <v>1262</v>
      </c>
      <c r="C486" s="59">
        <v>1262</v>
      </c>
      <c r="D486" s="59">
        <v>1289.1443599645911</v>
      </c>
      <c r="E486" s="59"/>
      <c r="F486" s="59"/>
      <c r="G486" s="59"/>
      <c r="H486" s="59"/>
      <c r="I486" s="59"/>
      <c r="J486" s="59"/>
      <c r="K486" s="59"/>
      <c r="L486" s="59"/>
      <c r="M486" s="59"/>
      <c r="N486" s="59"/>
    </row>
    <row r="487" spans="1:14" s="57" customFormat="1" ht="15.6">
      <c r="A487" s="58" t="s">
        <v>896</v>
      </c>
      <c r="B487" s="59">
        <v>1200</v>
      </c>
      <c r="C487" s="59">
        <v>1200</v>
      </c>
      <c r="D487" s="59">
        <v>1200</v>
      </c>
      <c r="E487" s="59"/>
      <c r="F487" s="59"/>
      <c r="G487" s="59"/>
      <c r="H487" s="59"/>
      <c r="I487" s="59"/>
      <c r="J487" s="59"/>
      <c r="K487" s="59"/>
      <c r="L487" s="59"/>
      <c r="M487" s="59"/>
      <c r="N487" s="59"/>
    </row>
    <row r="488" spans="1:14" s="57" customFormat="1" ht="15.6">
      <c r="A488" s="58" t="s">
        <v>413</v>
      </c>
      <c r="B488" s="59">
        <v>1312.6039554428553</v>
      </c>
      <c r="C488" s="59">
        <v>1312.6039554428553</v>
      </c>
      <c r="D488" s="59">
        <v>1312.6039554428553</v>
      </c>
      <c r="E488" s="59"/>
      <c r="F488" s="59"/>
      <c r="G488" s="59"/>
      <c r="H488" s="59"/>
      <c r="I488" s="59"/>
      <c r="J488" s="59"/>
      <c r="K488" s="59"/>
      <c r="L488" s="59"/>
      <c r="M488" s="59"/>
      <c r="N488" s="59"/>
    </row>
    <row r="489" spans="1:14" s="57" customFormat="1" ht="15.6">
      <c r="A489" s="58" t="s">
        <v>980</v>
      </c>
      <c r="B489" s="59">
        <v>1278</v>
      </c>
      <c r="C489" s="59">
        <v>1278</v>
      </c>
      <c r="D489" s="59">
        <v>1278</v>
      </c>
      <c r="E489" s="59"/>
      <c r="F489" s="59"/>
      <c r="G489" s="59"/>
      <c r="H489" s="59"/>
      <c r="I489" s="59"/>
      <c r="J489" s="59"/>
      <c r="K489" s="59"/>
      <c r="L489" s="59"/>
      <c r="M489" s="59"/>
      <c r="N489" s="59"/>
    </row>
    <row r="490" spans="1:14" s="57" customFormat="1" ht="15.6">
      <c r="A490" s="58" t="s">
        <v>9</v>
      </c>
      <c r="B490" s="59">
        <v>1752.0081414053834</v>
      </c>
      <c r="C490" s="59">
        <v>1736.4506317542812</v>
      </c>
      <c r="D490" s="59">
        <v>1710.6186290010589</v>
      </c>
      <c r="E490" s="59"/>
      <c r="F490" s="59"/>
      <c r="G490" s="59"/>
      <c r="H490" s="59"/>
      <c r="I490" s="59"/>
      <c r="J490" s="59"/>
      <c r="K490" s="59"/>
      <c r="L490" s="59"/>
      <c r="M490" s="59"/>
      <c r="N490" s="59"/>
    </row>
    <row r="491" spans="1:14" s="57" customFormat="1" ht="15.6">
      <c r="A491" s="58" t="s">
        <v>198</v>
      </c>
      <c r="B491" s="59">
        <v>0</v>
      </c>
      <c r="C491" s="59">
        <v>0</v>
      </c>
      <c r="D491" s="59">
        <v>0</v>
      </c>
      <c r="E491" s="59"/>
      <c r="F491" s="59"/>
      <c r="G491" s="59"/>
      <c r="H491" s="59"/>
      <c r="I491" s="59"/>
      <c r="J491" s="59"/>
      <c r="K491" s="59"/>
      <c r="L491" s="59"/>
      <c r="M491" s="59"/>
      <c r="N491" s="59"/>
    </row>
    <row r="492" spans="1:14" s="57" customFormat="1" ht="15.6">
      <c r="A492" s="58" t="s">
        <v>356</v>
      </c>
      <c r="B492" s="59">
        <v>1497.8402051549594</v>
      </c>
      <c r="C492" s="59">
        <v>1497.8402051549594</v>
      </c>
      <c r="D492" s="59">
        <v>1497.8402051549594</v>
      </c>
      <c r="E492" s="59"/>
      <c r="F492" s="59"/>
      <c r="G492" s="59"/>
      <c r="H492" s="59"/>
      <c r="I492" s="59"/>
      <c r="J492" s="59"/>
      <c r="K492" s="59"/>
      <c r="L492" s="59"/>
      <c r="M492" s="59"/>
      <c r="N492" s="59"/>
    </row>
    <row r="493" spans="1:14" s="57" customFormat="1" ht="15.6">
      <c r="A493" s="58" t="s">
        <v>485</v>
      </c>
      <c r="B493" s="59">
        <v>1729</v>
      </c>
      <c r="C493" s="59">
        <v>1729</v>
      </c>
      <c r="D493" s="59">
        <v>1729</v>
      </c>
      <c r="E493" s="59"/>
      <c r="F493" s="59"/>
      <c r="G493" s="59"/>
      <c r="H493" s="59"/>
      <c r="I493" s="59"/>
      <c r="J493" s="59"/>
      <c r="K493" s="59"/>
      <c r="L493" s="59"/>
      <c r="M493" s="59"/>
      <c r="N493" s="59"/>
    </row>
    <row r="494" spans="1:14" s="57" customFormat="1" ht="15.6">
      <c r="A494" s="58" t="s">
        <v>414</v>
      </c>
      <c r="B494" s="59">
        <v>1413</v>
      </c>
      <c r="C494" s="59">
        <v>1413</v>
      </c>
      <c r="D494" s="59">
        <v>1471.9375065029737</v>
      </c>
      <c r="E494" s="59"/>
      <c r="F494" s="59"/>
      <c r="G494" s="59"/>
      <c r="H494" s="59"/>
      <c r="I494" s="59"/>
      <c r="J494" s="59"/>
      <c r="K494" s="59"/>
      <c r="L494" s="59"/>
      <c r="M494" s="59"/>
      <c r="N494" s="59"/>
    </row>
    <row r="495" spans="1:14" s="57" customFormat="1" ht="15.6">
      <c r="A495" s="58" t="s">
        <v>619</v>
      </c>
      <c r="B495" s="59">
        <v>1462</v>
      </c>
      <c r="C495" s="59">
        <v>1462</v>
      </c>
      <c r="D495" s="59">
        <v>1462</v>
      </c>
      <c r="E495" s="59"/>
      <c r="F495" s="59"/>
      <c r="G495" s="59"/>
      <c r="H495" s="59"/>
      <c r="I495" s="59"/>
      <c r="J495" s="59"/>
      <c r="K495" s="59"/>
      <c r="L495" s="59"/>
      <c r="M495" s="59"/>
      <c r="N495" s="59"/>
    </row>
    <row r="496" spans="1:14" s="57" customFormat="1" ht="15.6">
      <c r="A496" s="58" t="s">
        <v>154</v>
      </c>
      <c r="B496" s="59">
        <v>1552</v>
      </c>
      <c r="C496" s="59">
        <v>1552</v>
      </c>
      <c r="D496" s="59">
        <v>1521.018794710782</v>
      </c>
      <c r="E496" s="59"/>
      <c r="F496" s="59"/>
      <c r="G496" s="59"/>
      <c r="H496" s="59"/>
      <c r="I496" s="59"/>
      <c r="J496" s="59"/>
      <c r="K496" s="59"/>
      <c r="L496" s="59"/>
      <c r="M496" s="59"/>
      <c r="N496" s="59"/>
    </row>
    <row r="497" spans="1:14" s="57" customFormat="1" ht="15.6">
      <c r="A497" s="58" t="s">
        <v>487</v>
      </c>
      <c r="B497" s="59">
        <v>1653</v>
      </c>
      <c r="C497" s="59">
        <v>1653</v>
      </c>
      <c r="D497" s="59">
        <v>1653</v>
      </c>
      <c r="E497" s="59"/>
      <c r="F497" s="59"/>
      <c r="G497" s="59"/>
      <c r="H497" s="59"/>
      <c r="I497" s="59"/>
      <c r="J497" s="59"/>
      <c r="K497" s="59"/>
      <c r="L497" s="59"/>
      <c r="M497" s="59"/>
      <c r="N497" s="59"/>
    </row>
    <row r="498" spans="1:14" s="57" customFormat="1" ht="15.6">
      <c r="A498" s="58" t="s">
        <v>590</v>
      </c>
      <c r="B498" s="59">
        <v>1318.1622988855629</v>
      </c>
      <c r="C498" s="59">
        <v>1318.1622988855629</v>
      </c>
      <c r="D498" s="59">
        <v>1318.1622988855629</v>
      </c>
      <c r="E498" s="59"/>
      <c r="F498" s="59"/>
      <c r="G498" s="59"/>
      <c r="H498" s="59"/>
      <c r="I498" s="59"/>
      <c r="J498" s="59"/>
      <c r="K498" s="59"/>
      <c r="L498" s="59"/>
      <c r="M498" s="59"/>
      <c r="N498" s="59"/>
    </row>
    <row r="499" spans="1:14" s="57" customFormat="1" ht="15.6">
      <c r="A499" s="58" t="s">
        <v>227</v>
      </c>
      <c r="B499" s="59">
        <v>1249</v>
      </c>
      <c r="C499" s="59">
        <v>1249</v>
      </c>
      <c r="D499" s="59">
        <v>1249</v>
      </c>
      <c r="E499" s="59"/>
      <c r="F499" s="59"/>
      <c r="G499" s="59"/>
      <c r="H499" s="59"/>
      <c r="I499" s="59"/>
      <c r="J499" s="59"/>
      <c r="K499" s="59"/>
      <c r="L499" s="59"/>
      <c r="M499" s="59"/>
      <c r="N499" s="59"/>
    </row>
    <row r="500" spans="1:14" s="57" customFormat="1" ht="15.6">
      <c r="A500" s="58" t="s">
        <v>838</v>
      </c>
      <c r="B500" s="59">
        <v>1146</v>
      </c>
      <c r="C500" s="59">
        <v>1146</v>
      </c>
      <c r="D500" s="59">
        <v>1146</v>
      </c>
      <c r="E500" s="59"/>
      <c r="F500" s="59"/>
      <c r="G500" s="59"/>
      <c r="H500" s="59"/>
      <c r="I500" s="59"/>
      <c r="J500" s="59"/>
      <c r="K500" s="59"/>
      <c r="L500" s="59"/>
      <c r="M500" s="59"/>
      <c r="N500" s="59"/>
    </row>
    <row r="501" spans="1:14" s="57" customFormat="1" ht="15.6">
      <c r="A501" s="58" t="s">
        <v>1050</v>
      </c>
      <c r="B501" s="59">
        <v>1232.5259563336476</v>
      </c>
      <c r="C501" s="59">
        <v>1232.5259563336476</v>
      </c>
      <c r="D501" s="59">
        <v>1232.5259563336476</v>
      </c>
      <c r="E501" s="59"/>
      <c r="F501" s="59"/>
      <c r="G501" s="59"/>
      <c r="H501" s="59"/>
      <c r="I501" s="59"/>
      <c r="J501" s="59"/>
      <c r="K501" s="59"/>
      <c r="L501" s="59"/>
      <c r="M501" s="59"/>
      <c r="N501" s="59"/>
    </row>
    <row r="502" spans="1:14" s="57" customFormat="1" ht="15.6">
      <c r="A502" s="58" t="s">
        <v>1067</v>
      </c>
      <c r="B502" s="59">
        <v>1230.9982963537343</v>
      </c>
      <c r="C502" s="59">
        <v>1230.9982963537343</v>
      </c>
      <c r="D502" s="59">
        <v>1230.9982963537343</v>
      </c>
      <c r="E502" s="59"/>
      <c r="F502" s="59"/>
      <c r="G502" s="59"/>
      <c r="H502" s="59"/>
      <c r="I502" s="59"/>
      <c r="J502" s="59"/>
      <c r="K502" s="59"/>
      <c r="L502" s="59"/>
      <c r="M502" s="59"/>
      <c r="N502" s="59"/>
    </row>
    <row r="503" spans="1:14" s="57" customFormat="1" ht="15.6">
      <c r="A503" s="58" t="s">
        <v>956</v>
      </c>
      <c r="B503" s="59">
        <v>1293.6213585351702</v>
      </c>
      <c r="C503" s="59">
        <v>1293.6213585351702</v>
      </c>
      <c r="D503" s="59">
        <v>1293.6213585351702</v>
      </c>
      <c r="E503" s="59"/>
      <c r="F503" s="59"/>
      <c r="G503" s="59"/>
      <c r="H503" s="59"/>
      <c r="I503" s="59"/>
      <c r="J503" s="59"/>
      <c r="K503" s="59"/>
      <c r="L503" s="59"/>
      <c r="M503" s="59"/>
      <c r="N503" s="59"/>
    </row>
    <row r="504" spans="1:14" s="57" customFormat="1" ht="15.6">
      <c r="A504" s="58" t="s">
        <v>909</v>
      </c>
      <c r="B504" s="59">
        <v>1246.66626232354</v>
      </c>
      <c r="C504" s="59">
        <v>1246.66626232354</v>
      </c>
      <c r="D504" s="59">
        <v>1246.66626232354</v>
      </c>
      <c r="E504" s="59"/>
      <c r="F504" s="59"/>
      <c r="G504" s="59"/>
      <c r="H504" s="59"/>
      <c r="I504" s="59"/>
      <c r="J504" s="59"/>
      <c r="K504" s="59"/>
      <c r="L504" s="59"/>
      <c r="M504" s="59"/>
      <c r="N504" s="59"/>
    </row>
    <row r="505" spans="1:14" s="57" customFormat="1" ht="15.6">
      <c r="A505" s="58" t="s">
        <v>657</v>
      </c>
      <c r="B505" s="59">
        <v>1410.1799321956421</v>
      </c>
      <c r="C505" s="59">
        <v>1410.1799321956421</v>
      </c>
      <c r="D505" s="59">
        <v>1410.1799321956421</v>
      </c>
      <c r="E505" s="59"/>
      <c r="F505" s="59"/>
      <c r="G505" s="59"/>
      <c r="H505" s="59"/>
      <c r="I505" s="59"/>
      <c r="J505" s="59"/>
      <c r="K505" s="59"/>
      <c r="L505" s="59"/>
      <c r="M505" s="59"/>
      <c r="N505" s="59"/>
    </row>
    <row r="506" spans="1:14" s="57" customFormat="1" ht="15.6">
      <c r="A506" s="58" t="s">
        <v>1197</v>
      </c>
      <c r="B506" s="59">
        <v>1551</v>
      </c>
      <c r="C506" s="59">
        <v>1551</v>
      </c>
      <c r="D506" s="59">
        <v>1551</v>
      </c>
      <c r="E506" s="59"/>
      <c r="F506" s="59"/>
      <c r="G506" s="59"/>
      <c r="H506" s="59"/>
      <c r="I506" s="59"/>
      <c r="J506" s="59"/>
      <c r="K506" s="59"/>
      <c r="L506" s="59"/>
      <c r="M506" s="59"/>
      <c r="N506" s="59"/>
    </row>
    <row r="507" spans="1:14" s="57" customFormat="1" ht="15.6">
      <c r="A507" s="58" t="s">
        <v>550</v>
      </c>
      <c r="B507" s="59">
        <v>1423.2176275306217</v>
      </c>
      <c r="C507" s="59">
        <v>1423.2176275306217</v>
      </c>
      <c r="D507" s="59">
        <v>1423.2176275306217</v>
      </c>
      <c r="E507" s="59"/>
      <c r="F507" s="59"/>
      <c r="G507" s="59"/>
      <c r="H507" s="59"/>
      <c r="I507" s="59"/>
      <c r="J507" s="59"/>
      <c r="K507" s="59"/>
      <c r="L507" s="59"/>
      <c r="M507" s="59"/>
      <c r="N507" s="59"/>
    </row>
    <row r="508" spans="1:14" s="57" customFormat="1" ht="15.6">
      <c r="A508" s="58" t="s">
        <v>165</v>
      </c>
      <c r="B508" s="59">
        <v>1846.1892623458662</v>
      </c>
      <c r="C508" s="59">
        <v>1846.1892623458662</v>
      </c>
      <c r="D508" s="59">
        <v>1819.5477530745522</v>
      </c>
      <c r="E508" s="59"/>
      <c r="F508" s="59"/>
      <c r="G508" s="59"/>
      <c r="H508" s="59"/>
      <c r="I508" s="59"/>
      <c r="J508" s="59"/>
      <c r="K508" s="59"/>
      <c r="L508" s="59"/>
      <c r="M508" s="59"/>
      <c r="N508" s="59"/>
    </row>
    <row r="509" spans="1:14" s="57" customFormat="1" ht="15.6">
      <c r="A509" s="58" t="s">
        <v>161</v>
      </c>
      <c r="B509" s="59">
        <v>1661.9127591971451</v>
      </c>
      <c r="C509" s="59">
        <v>1661.9127591971451</v>
      </c>
      <c r="D509" s="59">
        <v>1661.9127591971451</v>
      </c>
      <c r="E509" s="59"/>
      <c r="F509" s="59"/>
      <c r="G509" s="59"/>
      <c r="H509" s="59"/>
      <c r="I509" s="59"/>
      <c r="J509" s="59"/>
      <c r="K509" s="59"/>
      <c r="L509" s="59"/>
      <c r="M509" s="59"/>
      <c r="N509" s="59"/>
    </row>
    <row r="510" spans="1:14" s="57" customFormat="1" ht="15.6">
      <c r="A510" s="58" t="s">
        <v>990</v>
      </c>
      <c r="B510" s="59">
        <v>1502.3092427778138</v>
      </c>
      <c r="C510" s="59">
        <v>1502.3092427778138</v>
      </c>
      <c r="D510" s="59">
        <v>1502.3092427778138</v>
      </c>
      <c r="E510" s="59"/>
      <c r="F510" s="59"/>
      <c r="G510" s="59"/>
      <c r="H510" s="59"/>
      <c r="I510" s="59"/>
      <c r="J510" s="59"/>
      <c r="K510" s="59"/>
      <c r="L510" s="59"/>
      <c r="M510" s="59"/>
      <c r="N510" s="59"/>
    </row>
    <row r="511" spans="1:14" s="57" customFormat="1" ht="15.6">
      <c r="A511" s="58" t="s">
        <v>1082</v>
      </c>
      <c r="B511" s="59">
        <v>1184</v>
      </c>
      <c r="C511" s="59">
        <v>1184</v>
      </c>
      <c r="D511" s="59">
        <v>1184</v>
      </c>
      <c r="E511" s="59"/>
      <c r="F511" s="59"/>
      <c r="G511" s="59"/>
      <c r="H511" s="59"/>
      <c r="I511" s="59"/>
      <c r="J511" s="59"/>
      <c r="K511" s="59"/>
      <c r="L511" s="59"/>
      <c r="M511" s="59"/>
      <c r="N511" s="59"/>
    </row>
    <row r="512" spans="1:14" s="57" customFormat="1" ht="15.6">
      <c r="A512" s="58" t="s">
        <v>744</v>
      </c>
      <c r="B512" s="59">
        <v>1270</v>
      </c>
      <c r="C512" s="59">
        <v>1270</v>
      </c>
      <c r="D512" s="59">
        <v>1270</v>
      </c>
      <c r="E512" s="59"/>
      <c r="F512" s="59"/>
      <c r="G512" s="59"/>
      <c r="H512" s="59"/>
      <c r="I512" s="59"/>
      <c r="J512" s="59"/>
      <c r="K512" s="59"/>
      <c r="L512" s="59"/>
      <c r="M512" s="59"/>
      <c r="N512" s="59"/>
    </row>
    <row r="513" spans="1:14" s="57" customFormat="1" ht="15.6">
      <c r="A513" s="58" t="s">
        <v>411</v>
      </c>
      <c r="B513" s="59">
        <v>0</v>
      </c>
      <c r="C513" s="59">
        <v>0</v>
      </c>
      <c r="D513" s="59">
        <v>0</v>
      </c>
      <c r="E513" s="59"/>
      <c r="F513" s="59"/>
      <c r="G513" s="59"/>
      <c r="H513" s="59"/>
      <c r="I513" s="59"/>
      <c r="J513" s="59"/>
      <c r="K513" s="59"/>
      <c r="L513" s="59"/>
      <c r="M513" s="59"/>
      <c r="N513" s="59"/>
    </row>
    <row r="514" spans="1:14" s="57" customFormat="1" ht="15.6">
      <c r="A514" s="58" t="s">
        <v>815</v>
      </c>
      <c r="B514" s="59">
        <v>1262.6825775787559</v>
      </c>
      <c r="C514" s="59">
        <v>1262.6825775787559</v>
      </c>
      <c r="D514" s="59">
        <v>1262.6825775787559</v>
      </c>
      <c r="E514" s="59"/>
      <c r="F514" s="59"/>
      <c r="G514" s="59"/>
      <c r="H514" s="59"/>
      <c r="I514" s="59"/>
      <c r="J514" s="59"/>
      <c r="K514" s="59"/>
      <c r="L514" s="59"/>
      <c r="M514" s="59"/>
      <c r="N514" s="59"/>
    </row>
    <row r="515" spans="1:14" s="57" customFormat="1" ht="15.6">
      <c r="A515" s="58" t="s">
        <v>930</v>
      </c>
      <c r="B515" s="59">
        <v>1274.3956151773102</v>
      </c>
      <c r="C515" s="59">
        <v>1274.3956151773102</v>
      </c>
      <c r="D515" s="59">
        <v>1274.3956151773102</v>
      </c>
      <c r="E515" s="59"/>
      <c r="F515" s="59"/>
      <c r="G515" s="59"/>
      <c r="H515" s="59"/>
      <c r="I515" s="59"/>
      <c r="J515" s="59"/>
      <c r="K515" s="59"/>
      <c r="L515" s="59"/>
      <c r="M515" s="59"/>
      <c r="N515" s="59"/>
    </row>
    <row r="516" spans="1:14" s="57" customFormat="1" ht="15.6">
      <c r="A516" s="58" t="s">
        <v>453</v>
      </c>
      <c r="B516" s="59">
        <v>1400</v>
      </c>
      <c r="C516" s="59">
        <v>1400</v>
      </c>
      <c r="D516" s="59">
        <v>1400</v>
      </c>
      <c r="E516" s="59"/>
      <c r="F516" s="59"/>
      <c r="G516" s="59"/>
      <c r="H516" s="59"/>
      <c r="I516" s="59"/>
      <c r="J516" s="59"/>
      <c r="K516" s="59"/>
      <c r="L516" s="59"/>
      <c r="M516" s="59"/>
      <c r="N516" s="59"/>
    </row>
    <row r="517" spans="1:14" s="57" customFormat="1" ht="15.6">
      <c r="A517" s="58" t="s">
        <v>729</v>
      </c>
      <c r="B517" s="59">
        <v>1578.6665436866247</v>
      </c>
      <c r="C517" s="59">
        <v>1578.6665436866247</v>
      </c>
      <c r="D517" s="59">
        <v>1578.6665436866247</v>
      </c>
      <c r="E517" s="59"/>
      <c r="F517" s="59"/>
      <c r="G517" s="59"/>
      <c r="H517" s="59"/>
      <c r="I517" s="59"/>
      <c r="J517" s="59"/>
      <c r="K517" s="59"/>
      <c r="L517" s="59"/>
      <c r="M517" s="59"/>
      <c r="N517" s="59"/>
    </row>
    <row r="518" spans="1:14" s="57" customFormat="1" ht="15.6">
      <c r="A518" s="58" t="s">
        <v>1222</v>
      </c>
      <c r="B518" s="59">
        <v>1359.3804905823699</v>
      </c>
      <c r="C518" s="59">
        <v>1359.3804905823699</v>
      </c>
      <c r="D518" s="59">
        <v>1387.5052975742394</v>
      </c>
      <c r="E518" s="59"/>
      <c r="F518" s="59"/>
      <c r="G518" s="59"/>
      <c r="H518" s="59"/>
      <c r="I518" s="59"/>
      <c r="J518" s="59"/>
      <c r="K518" s="59"/>
      <c r="L518" s="59"/>
      <c r="M518" s="59"/>
      <c r="N518" s="59"/>
    </row>
    <row r="519" spans="1:14" s="57" customFormat="1" ht="15.6">
      <c r="A519" s="58" t="s">
        <v>539</v>
      </c>
      <c r="B519" s="59">
        <v>1792.8529900624594</v>
      </c>
      <c r="C519" s="59">
        <v>1792.8529900624594</v>
      </c>
      <c r="D519" s="59">
        <v>1792.8529900624594</v>
      </c>
      <c r="E519" s="59"/>
      <c r="F519" s="59"/>
      <c r="G519" s="59"/>
      <c r="H519" s="59"/>
      <c r="I519" s="59"/>
      <c r="J519" s="59"/>
      <c r="K519" s="59"/>
      <c r="L519" s="59"/>
      <c r="M519" s="59"/>
      <c r="N519" s="59"/>
    </row>
    <row r="520" spans="1:14" s="57" customFormat="1" ht="15.6">
      <c r="A520" s="58" t="s">
        <v>7</v>
      </c>
      <c r="B520" s="59">
        <v>1551</v>
      </c>
      <c r="C520" s="59">
        <v>1551</v>
      </c>
      <c r="D520" s="59">
        <v>1551</v>
      </c>
      <c r="E520" s="59"/>
      <c r="F520" s="59"/>
      <c r="G520" s="59"/>
      <c r="H520" s="59"/>
      <c r="I520" s="59"/>
      <c r="J520" s="59"/>
      <c r="K520" s="59"/>
      <c r="L520" s="59"/>
      <c r="M520" s="59"/>
      <c r="N520" s="59"/>
    </row>
    <row r="521" spans="1:14" s="57" customFormat="1" ht="15.6">
      <c r="A521" s="58" t="s">
        <v>13</v>
      </c>
      <c r="B521" s="59">
        <v>1733</v>
      </c>
      <c r="C521" s="59">
        <v>1733</v>
      </c>
      <c r="D521" s="59">
        <v>1733</v>
      </c>
      <c r="E521" s="59"/>
      <c r="F521" s="59"/>
      <c r="G521" s="59"/>
      <c r="H521" s="59"/>
      <c r="I521" s="59"/>
      <c r="J521" s="59"/>
      <c r="K521" s="59"/>
      <c r="L521" s="59"/>
      <c r="M521" s="59"/>
      <c r="N521" s="59"/>
    </row>
    <row r="522" spans="1:14" s="57" customFormat="1" ht="15.6">
      <c r="A522" s="58" t="s">
        <v>120</v>
      </c>
      <c r="B522" s="59">
        <v>1549</v>
      </c>
      <c r="C522" s="59">
        <v>1549</v>
      </c>
      <c r="D522" s="59">
        <v>1549</v>
      </c>
      <c r="E522" s="59"/>
      <c r="F522" s="59"/>
      <c r="G522" s="59"/>
      <c r="H522" s="59"/>
      <c r="I522" s="59"/>
      <c r="J522" s="59"/>
      <c r="K522" s="59"/>
      <c r="L522" s="59"/>
      <c r="M522" s="59"/>
      <c r="N522" s="59"/>
    </row>
    <row r="523" spans="1:14" s="57" customFormat="1" ht="15.6">
      <c r="A523" s="58" t="s">
        <v>821</v>
      </c>
      <c r="B523" s="59">
        <v>1130</v>
      </c>
      <c r="C523" s="59">
        <v>1130</v>
      </c>
      <c r="D523" s="59">
        <v>1130</v>
      </c>
      <c r="E523" s="59"/>
      <c r="F523" s="59"/>
      <c r="G523" s="59"/>
      <c r="H523" s="59"/>
      <c r="I523" s="59"/>
      <c r="J523" s="59"/>
      <c r="K523" s="59"/>
      <c r="L523" s="59"/>
      <c r="M523" s="59"/>
      <c r="N523" s="59"/>
    </row>
    <row r="524" spans="1:14" s="57" customFormat="1" ht="15.6">
      <c r="A524" s="58" t="s">
        <v>1106</v>
      </c>
      <c r="B524" s="59">
        <v>1349.7157028792678</v>
      </c>
      <c r="C524" s="59">
        <v>1349.7157028792678</v>
      </c>
      <c r="D524" s="59">
        <v>1349.7157028792678</v>
      </c>
      <c r="E524" s="59"/>
      <c r="F524" s="59"/>
      <c r="G524" s="59"/>
      <c r="H524" s="59"/>
      <c r="I524" s="59"/>
      <c r="J524" s="59"/>
      <c r="K524" s="59"/>
      <c r="L524" s="59"/>
      <c r="M524" s="59"/>
      <c r="N524" s="59"/>
    </row>
    <row r="525" spans="1:14" s="57" customFormat="1" ht="15.6">
      <c r="A525" s="58" t="s">
        <v>931</v>
      </c>
      <c r="B525" s="59">
        <v>1170.8979872998827</v>
      </c>
      <c r="C525" s="59">
        <v>1170.8979872998827</v>
      </c>
      <c r="D525" s="59">
        <v>1170.8979872998827</v>
      </c>
      <c r="E525" s="59"/>
      <c r="F525" s="59"/>
      <c r="G525" s="59"/>
      <c r="H525" s="59"/>
      <c r="I525" s="59"/>
      <c r="J525" s="59"/>
      <c r="K525" s="59"/>
      <c r="L525" s="59"/>
      <c r="M525" s="59"/>
      <c r="N525" s="59"/>
    </row>
    <row r="526" spans="1:14" s="57" customFormat="1" ht="15.6">
      <c r="A526" s="58" t="s">
        <v>359</v>
      </c>
      <c r="B526" s="59">
        <v>1900</v>
      </c>
      <c r="C526" s="59">
        <v>1900</v>
      </c>
      <c r="D526" s="59">
        <v>1900</v>
      </c>
      <c r="E526" s="59"/>
      <c r="F526" s="59"/>
      <c r="G526" s="59"/>
      <c r="H526" s="59"/>
      <c r="I526" s="59"/>
      <c r="J526" s="59"/>
      <c r="K526" s="59"/>
      <c r="L526" s="59"/>
      <c r="M526" s="59"/>
      <c r="N526" s="59"/>
    </row>
    <row r="527" spans="1:14" s="57" customFormat="1" ht="15.6">
      <c r="A527" s="58" t="s">
        <v>719</v>
      </c>
      <c r="B527" s="59">
        <v>1708</v>
      </c>
      <c r="C527" s="59">
        <v>1708</v>
      </c>
      <c r="D527" s="59">
        <v>1708</v>
      </c>
      <c r="E527" s="59"/>
      <c r="F527" s="59"/>
      <c r="G527" s="59"/>
      <c r="H527" s="59"/>
      <c r="I527" s="59"/>
      <c r="J527" s="59"/>
      <c r="K527" s="59"/>
      <c r="L527" s="59"/>
      <c r="M527" s="59"/>
      <c r="N527" s="59"/>
    </row>
    <row r="528" spans="1:14" s="57" customFormat="1" ht="15.6">
      <c r="A528" s="58" t="s">
        <v>735</v>
      </c>
      <c r="B528" s="59">
        <v>1641.0519200707304</v>
      </c>
      <c r="C528" s="59">
        <v>1613.2150841245004</v>
      </c>
      <c r="D528" s="59">
        <v>1585.7485244351465</v>
      </c>
      <c r="E528" s="59"/>
      <c r="F528" s="59"/>
      <c r="G528" s="59"/>
      <c r="H528" s="59"/>
      <c r="I528" s="59"/>
      <c r="J528" s="59"/>
      <c r="K528" s="59"/>
      <c r="L528" s="59"/>
      <c r="M528" s="59"/>
      <c r="N528" s="59"/>
    </row>
    <row r="529" spans="1:14" s="57" customFormat="1" ht="15.6">
      <c r="A529" s="58" t="s">
        <v>743</v>
      </c>
      <c r="B529" s="59">
        <v>1636.9427988512095</v>
      </c>
      <c r="C529" s="59">
        <v>1636.9427988512095</v>
      </c>
      <c r="D529" s="59">
        <v>1586.2414028241149</v>
      </c>
      <c r="E529" s="59"/>
      <c r="F529" s="59"/>
      <c r="G529" s="59"/>
      <c r="H529" s="59"/>
      <c r="I529" s="59"/>
      <c r="J529" s="59"/>
      <c r="K529" s="59"/>
      <c r="L529" s="59"/>
      <c r="M529" s="59"/>
      <c r="N529" s="59"/>
    </row>
    <row r="530" spans="1:14" s="57" customFormat="1" ht="15.6">
      <c r="A530" s="58" t="s">
        <v>1012</v>
      </c>
      <c r="B530" s="59">
        <v>1404.1558621954632</v>
      </c>
      <c r="C530" s="59">
        <v>1404.1558621954632</v>
      </c>
      <c r="D530" s="59">
        <v>1404.1558621954632</v>
      </c>
      <c r="E530" s="59"/>
      <c r="F530" s="59"/>
      <c r="G530" s="59"/>
      <c r="H530" s="59"/>
      <c r="I530" s="59"/>
      <c r="J530" s="59"/>
      <c r="K530" s="59"/>
      <c r="L530" s="59"/>
      <c r="M530" s="59"/>
      <c r="N530" s="59"/>
    </row>
    <row r="531" spans="1:14" s="57" customFormat="1" ht="15.6">
      <c r="A531" s="58" t="s">
        <v>1245</v>
      </c>
      <c r="B531" s="59">
        <v>1243.9250784325704</v>
      </c>
      <c r="C531" s="59">
        <v>1243.9250784325704</v>
      </c>
      <c r="D531" s="59">
        <v>1243.9250784325704</v>
      </c>
      <c r="E531" s="59"/>
      <c r="F531" s="59"/>
      <c r="G531" s="59"/>
      <c r="H531" s="59"/>
      <c r="I531" s="59"/>
      <c r="J531" s="59"/>
      <c r="K531" s="59"/>
      <c r="L531" s="59"/>
      <c r="M531" s="59"/>
      <c r="N531" s="59"/>
    </row>
    <row r="532" spans="1:14" s="57" customFormat="1" ht="15.6">
      <c r="A532" s="58" t="s">
        <v>674</v>
      </c>
      <c r="B532" s="59">
        <v>1468.9326100505984</v>
      </c>
      <c r="C532" s="59">
        <v>1468.9326100505984</v>
      </c>
      <c r="D532" s="59">
        <v>1468.9326100505984</v>
      </c>
      <c r="E532" s="59"/>
      <c r="F532" s="59"/>
      <c r="G532" s="59"/>
      <c r="H532" s="59"/>
      <c r="I532" s="59"/>
      <c r="J532" s="59"/>
      <c r="K532" s="59"/>
      <c r="L532" s="59"/>
      <c r="M532" s="59"/>
      <c r="N532" s="59"/>
    </row>
    <row r="533" spans="1:14" s="57" customFormat="1" ht="15.6">
      <c r="A533" s="58" t="s">
        <v>1107</v>
      </c>
      <c r="B533" s="59">
        <v>1338.9066948520997</v>
      </c>
      <c r="C533" s="59">
        <v>1338.9066948520997</v>
      </c>
      <c r="D533" s="59">
        <v>1338.9066948520997</v>
      </c>
      <c r="E533" s="59"/>
      <c r="F533" s="59"/>
      <c r="G533" s="59"/>
      <c r="H533" s="59"/>
      <c r="I533" s="59"/>
      <c r="J533" s="59"/>
      <c r="K533" s="59"/>
      <c r="L533" s="59"/>
      <c r="M533" s="59"/>
      <c r="N533" s="59"/>
    </row>
    <row r="534" spans="1:14" s="57" customFormat="1" ht="15.6">
      <c r="A534" s="58" t="s">
        <v>282</v>
      </c>
      <c r="B534" s="59">
        <v>1800</v>
      </c>
      <c r="C534" s="59">
        <v>1800</v>
      </c>
      <c r="D534" s="59">
        <v>1800</v>
      </c>
      <c r="E534" s="59"/>
      <c r="F534" s="59"/>
      <c r="G534" s="59"/>
      <c r="H534" s="59"/>
      <c r="I534" s="59"/>
      <c r="J534" s="59"/>
      <c r="K534" s="59"/>
      <c r="L534" s="59"/>
      <c r="M534" s="59"/>
      <c r="N534" s="59"/>
    </row>
    <row r="535" spans="1:14" s="57" customFormat="1" ht="15.6">
      <c r="A535" s="58" t="s">
        <v>620</v>
      </c>
      <c r="B535" s="59">
        <v>1482.3981488101645</v>
      </c>
      <c r="C535" s="59">
        <v>1482.3981488101645</v>
      </c>
      <c r="D535" s="59">
        <v>1482.3981488101645</v>
      </c>
      <c r="E535" s="59"/>
      <c r="F535" s="59"/>
      <c r="G535" s="59"/>
      <c r="H535" s="59"/>
      <c r="I535" s="59"/>
      <c r="J535" s="59"/>
      <c r="K535" s="59"/>
      <c r="L535" s="59"/>
      <c r="M535" s="59"/>
      <c r="N535" s="59"/>
    </row>
    <row r="536" spans="1:14" s="57" customFormat="1" ht="15.6">
      <c r="A536" s="58" t="s">
        <v>522</v>
      </c>
      <c r="B536" s="59">
        <v>1513.6660255797071</v>
      </c>
      <c r="C536" s="59">
        <v>1513.6660255797071</v>
      </c>
      <c r="D536" s="59">
        <v>1513.6660255797071</v>
      </c>
      <c r="E536" s="59"/>
      <c r="F536" s="59"/>
      <c r="G536" s="59"/>
      <c r="H536" s="59"/>
      <c r="I536" s="59"/>
      <c r="J536" s="59"/>
      <c r="K536" s="59"/>
      <c r="L536" s="59"/>
      <c r="M536" s="59"/>
      <c r="N536" s="59"/>
    </row>
    <row r="537" spans="1:14" s="57" customFormat="1" ht="15.6">
      <c r="A537" s="58" t="s">
        <v>1058</v>
      </c>
      <c r="B537" s="59">
        <v>1516.3294557509093</v>
      </c>
      <c r="C537" s="59">
        <v>1516.3294557509093</v>
      </c>
      <c r="D537" s="59">
        <v>1516.3294557509093</v>
      </c>
      <c r="E537" s="59"/>
      <c r="F537" s="59"/>
      <c r="G537" s="59"/>
      <c r="H537" s="59"/>
      <c r="I537" s="59"/>
      <c r="J537" s="59"/>
      <c r="K537" s="59"/>
      <c r="L537" s="59"/>
      <c r="M537" s="59"/>
      <c r="N537" s="59"/>
    </row>
    <row r="538" spans="1:14" s="57" customFormat="1" ht="15.6">
      <c r="A538" s="58" t="s">
        <v>27</v>
      </c>
      <c r="B538" s="59">
        <v>1900</v>
      </c>
      <c r="C538" s="59">
        <v>1900</v>
      </c>
      <c r="D538" s="59">
        <v>1900</v>
      </c>
      <c r="E538" s="59"/>
      <c r="F538" s="59"/>
      <c r="G538" s="59"/>
      <c r="H538" s="59"/>
      <c r="I538" s="59"/>
      <c r="J538" s="59"/>
      <c r="K538" s="59"/>
      <c r="L538" s="59"/>
      <c r="M538" s="59"/>
      <c r="N538" s="59"/>
    </row>
    <row r="539" spans="1:14" s="57" customFormat="1" ht="15.6">
      <c r="A539" s="58" t="s">
        <v>855</v>
      </c>
      <c r="B539" s="59">
        <v>1206.8685722313869</v>
      </c>
      <c r="C539" s="59">
        <v>1206.8685722313869</v>
      </c>
      <c r="D539" s="59">
        <v>1206.8685722313869</v>
      </c>
      <c r="E539" s="59"/>
      <c r="F539" s="59"/>
      <c r="G539" s="59"/>
      <c r="H539" s="59"/>
      <c r="I539" s="59"/>
      <c r="J539" s="59"/>
      <c r="K539" s="59"/>
      <c r="L539" s="59"/>
      <c r="M539" s="59"/>
      <c r="N539" s="59"/>
    </row>
    <row r="540" spans="1:14" s="57" customFormat="1" ht="15.6">
      <c r="A540" s="58" t="s">
        <v>144</v>
      </c>
      <c r="B540" s="59">
        <v>1544</v>
      </c>
      <c r="C540" s="59">
        <v>1544</v>
      </c>
      <c r="D540" s="59">
        <v>1544</v>
      </c>
      <c r="E540" s="59"/>
      <c r="F540" s="59"/>
      <c r="G540" s="59"/>
      <c r="H540" s="59"/>
      <c r="I540" s="59"/>
      <c r="J540" s="59"/>
      <c r="K540" s="59"/>
      <c r="L540" s="59"/>
      <c r="M540" s="59"/>
      <c r="N540" s="59"/>
    </row>
    <row r="541" spans="1:14" s="57" customFormat="1" ht="15.6">
      <c r="A541" s="58" t="s">
        <v>1183</v>
      </c>
      <c r="B541" s="59">
        <v>1247.5712660167112</v>
      </c>
      <c r="C541" s="59">
        <v>1247.5712660167112</v>
      </c>
      <c r="D541" s="59">
        <v>1247.5712660167112</v>
      </c>
      <c r="E541" s="59"/>
      <c r="F541" s="59"/>
      <c r="G541" s="59"/>
      <c r="H541" s="59"/>
      <c r="I541" s="59"/>
      <c r="J541" s="59"/>
      <c r="K541" s="59"/>
      <c r="L541" s="59"/>
      <c r="M541" s="59"/>
      <c r="N541" s="59"/>
    </row>
    <row r="542" spans="1:14" s="57" customFormat="1" ht="15.6">
      <c r="A542" s="58" t="s">
        <v>722</v>
      </c>
      <c r="B542" s="59">
        <v>1378</v>
      </c>
      <c r="C542" s="59">
        <v>1425.7745166868924</v>
      </c>
      <c r="D542" s="59">
        <v>1405.1433899376289</v>
      </c>
      <c r="E542" s="59"/>
      <c r="F542" s="59"/>
      <c r="G542" s="59"/>
      <c r="H542" s="59"/>
      <c r="I542" s="59"/>
      <c r="J542" s="59"/>
      <c r="K542" s="59"/>
      <c r="L542" s="59"/>
      <c r="M542" s="59"/>
      <c r="N542" s="59"/>
    </row>
    <row r="543" spans="1:14" s="57" customFormat="1" ht="15.6">
      <c r="A543" s="58" t="s">
        <v>216</v>
      </c>
      <c r="B543" s="59">
        <v>1200</v>
      </c>
      <c r="C543" s="59">
        <v>1200</v>
      </c>
      <c r="D543" s="59">
        <v>1200</v>
      </c>
      <c r="E543" s="59"/>
      <c r="F543" s="59"/>
      <c r="G543" s="59"/>
      <c r="H543" s="59"/>
      <c r="I543" s="59"/>
      <c r="J543" s="59"/>
      <c r="K543" s="59"/>
      <c r="L543" s="59"/>
      <c r="M543" s="59"/>
      <c r="N543" s="59"/>
    </row>
    <row r="544" spans="1:14" s="57" customFormat="1" ht="15.6">
      <c r="A544" s="58" t="s">
        <v>357</v>
      </c>
      <c r="B544" s="59">
        <v>1446</v>
      </c>
      <c r="C544" s="59">
        <v>1446</v>
      </c>
      <c r="D544" s="59">
        <v>1446</v>
      </c>
      <c r="E544" s="59"/>
      <c r="F544" s="59"/>
      <c r="G544" s="59"/>
      <c r="H544" s="59"/>
      <c r="I544" s="59"/>
      <c r="J544" s="59"/>
      <c r="K544" s="59"/>
      <c r="L544" s="59"/>
      <c r="M544" s="59"/>
      <c r="N544" s="59"/>
    </row>
    <row r="545" spans="1:14" s="57" customFormat="1" ht="15.6">
      <c r="A545" s="58" t="s">
        <v>176</v>
      </c>
      <c r="B545" s="59">
        <v>1656</v>
      </c>
      <c r="C545" s="59">
        <v>1656</v>
      </c>
      <c r="D545" s="59">
        <v>1596.9260809342265</v>
      </c>
      <c r="E545" s="59"/>
      <c r="F545" s="59"/>
      <c r="G545" s="59"/>
      <c r="H545" s="59"/>
      <c r="I545" s="59"/>
      <c r="J545" s="59"/>
      <c r="K545" s="59"/>
      <c r="L545" s="59"/>
      <c r="M545" s="59"/>
      <c r="N545" s="59"/>
    </row>
    <row r="546" spans="1:14" s="57" customFormat="1" ht="15.6">
      <c r="A546" s="58" t="s">
        <v>503</v>
      </c>
      <c r="B546" s="59">
        <v>1256</v>
      </c>
      <c r="C546" s="59">
        <v>1256</v>
      </c>
      <c r="D546" s="59">
        <v>1256</v>
      </c>
      <c r="E546" s="59"/>
      <c r="F546" s="59"/>
      <c r="G546" s="59"/>
      <c r="H546" s="59"/>
      <c r="I546" s="59"/>
      <c r="J546" s="59"/>
      <c r="K546" s="59"/>
      <c r="L546" s="59"/>
      <c r="M546" s="59"/>
      <c r="N546" s="59"/>
    </row>
    <row r="547" spans="1:14" s="57" customFormat="1" ht="15.6">
      <c r="A547" s="58" t="s">
        <v>948</v>
      </c>
      <c r="B547" s="59">
        <v>1371</v>
      </c>
      <c r="C547" s="59">
        <v>1371</v>
      </c>
      <c r="D547" s="59">
        <v>1371</v>
      </c>
      <c r="E547" s="59"/>
      <c r="F547" s="59"/>
      <c r="G547" s="59"/>
      <c r="H547" s="59"/>
      <c r="I547" s="59"/>
      <c r="J547" s="59"/>
      <c r="K547" s="59"/>
      <c r="L547" s="59"/>
      <c r="M547" s="59"/>
      <c r="N547" s="59"/>
    </row>
    <row r="548" spans="1:14" s="57" customFormat="1" ht="15.6">
      <c r="A548" s="58" t="s">
        <v>385</v>
      </c>
      <c r="B548" s="59">
        <v>1600</v>
      </c>
      <c r="C548" s="59">
        <v>1600</v>
      </c>
      <c r="D548" s="59">
        <v>1600</v>
      </c>
      <c r="E548" s="59"/>
      <c r="F548" s="59"/>
      <c r="G548" s="59"/>
      <c r="H548" s="59"/>
      <c r="I548" s="59"/>
      <c r="J548" s="59"/>
      <c r="K548" s="59"/>
      <c r="L548" s="59"/>
      <c r="M548" s="59"/>
      <c r="N548" s="59"/>
    </row>
    <row r="549" spans="1:14" s="57" customFormat="1" ht="15.6">
      <c r="A549" s="58" t="s">
        <v>878</v>
      </c>
      <c r="B549" s="59">
        <v>1477</v>
      </c>
      <c r="C549" s="59">
        <v>1515.6979264785759</v>
      </c>
      <c r="D549" s="59">
        <v>1435.2711852721282</v>
      </c>
      <c r="E549" s="59"/>
      <c r="F549" s="59"/>
      <c r="G549" s="59"/>
      <c r="H549" s="59"/>
      <c r="I549" s="59"/>
      <c r="J549" s="59"/>
      <c r="K549" s="59"/>
      <c r="L549" s="59"/>
      <c r="M549" s="59"/>
      <c r="N549" s="59"/>
    </row>
    <row r="550" spans="1:14" s="57" customFormat="1" ht="15.6">
      <c r="A550" s="58" t="s">
        <v>153</v>
      </c>
      <c r="B550" s="59">
        <v>1900</v>
      </c>
      <c r="C550" s="59">
        <v>1900</v>
      </c>
      <c r="D550" s="59">
        <v>1900</v>
      </c>
      <c r="E550" s="59"/>
      <c r="F550" s="59"/>
      <c r="G550" s="59"/>
      <c r="H550" s="59"/>
      <c r="I550" s="59"/>
      <c r="J550" s="59"/>
      <c r="K550" s="59"/>
      <c r="L550" s="59"/>
      <c r="M550" s="59"/>
      <c r="N550" s="59"/>
    </row>
    <row r="551" spans="1:14" s="57" customFormat="1" ht="15.6">
      <c r="A551" s="58" t="s">
        <v>666</v>
      </c>
      <c r="B551" s="59">
        <v>1581.8055853078695</v>
      </c>
      <c r="C551" s="59">
        <v>1581.8055853078695</v>
      </c>
      <c r="D551" s="59">
        <v>1581.8055853078695</v>
      </c>
      <c r="E551" s="59"/>
      <c r="F551" s="59"/>
      <c r="G551" s="59"/>
      <c r="H551" s="59"/>
      <c r="I551" s="59"/>
      <c r="J551" s="59"/>
      <c r="K551" s="59"/>
      <c r="L551" s="59"/>
      <c r="M551" s="59"/>
      <c r="N551" s="59"/>
    </row>
    <row r="552" spans="1:14" s="57" customFormat="1" ht="15.6">
      <c r="A552" s="58" t="s">
        <v>857</v>
      </c>
      <c r="B552" s="59">
        <v>1217.8006739050868</v>
      </c>
      <c r="C552" s="59">
        <v>1217.8006739050868</v>
      </c>
      <c r="D552" s="59">
        <v>1217.8006739050868</v>
      </c>
      <c r="E552" s="59"/>
      <c r="F552" s="59"/>
      <c r="G552" s="59"/>
      <c r="H552" s="59"/>
      <c r="I552" s="59"/>
      <c r="J552" s="59"/>
      <c r="K552" s="59"/>
      <c r="L552" s="59"/>
      <c r="M552" s="59"/>
      <c r="N552" s="59"/>
    </row>
    <row r="553" spans="1:14" s="57" customFormat="1" ht="15.6">
      <c r="A553" s="58" t="s">
        <v>192</v>
      </c>
      <c r="B553" s="59">
        <v>1291.6024785328968</v>
      </c>
      <c r="C553" s="59">
        <v>1291.6024785328968</v>
      </c>
      <c r="D553" s="59">
        <v>1291.6024785328968</v>
      </c>
      <c r="E553" s="59"/>
      <c r="F553" s="59"/>
      <c r="G553" s="59"/>
      <c r="H553" s="59"/>
      <c r="I553" s="59"/>
      <c r="J553" s="59"/>
      <c r="K553" s="59"/>
      <c r="L553" s="59"/>
      <c r="M553" s="59"/>
      <c r="N553" s="59"/>
    </row>
    <row r="554" spans="1:14" s="57" customFormat="1" ht="15.6">
      <c r="A554" s="58" t="s">
        <v>151</v>
      </c>
      <c r="B554" s="59">
        <v>1777.3873524677333</v>
      </c>
      <c r="C554" s="59">
        <v>1777.3873524677333</v>
      </c>
      <c r="D554" s="59">
        <v>1777.3873524677333</v>
      </c>
      <c r="E554" s="59"/>
      <c r="F554" s="59"/>
      <c r="G554" s="59"/>
      <c r="H554" s="59"/>
      <c r="I554" s="59"/>
      <c r="J554" s="59"/>
      <c r="K554" s="59"/>
      <c r="L554" s="59"/>
      <c r="M554" s="59"/>
      <c r="N554" s="59"/>
    </row>
    <row r="555" spans="1:14" s="57" customFormat="1" ht="15.6">
      <c r="A555" s="58" t="s">
        <v>1192</v>
      </c>
      <c r="B555" s="59">
        <v>1444</v>
      </c>
      <c r="C555" s="59">
        <v>1444</v>
      </c>
      <c r="D555" s="59">
        <v>1415.0969998127098</v>
      </c>
      <c r="E555" s="59"/>
      <c r="F555" s="59"/>
      <c r="G555" s="59"/>
      <c r="H555" s="59"/>
      <c r="I555" s="59"/>
      <c r="J555" s="59"/>
      <c r="K555" s="59"/>
      <c r="L555" s="59"/>
      <c r="M555" s="59"/>
      <c r="N555" s="59"/>
    </row>
    <row r="556" spans="1:14" s="57" customFormat="1" ht="15.6">
      <c r="A556" s="58" t="s">
        <v>302</v>
      </c>
      <c r="B556" s="59">
        <v>1900</v>
      </c>
      <c r="C556" s="59">
        <v>1900</v>
      </c>
      <c r="D556" s="59">
        <v>1900</v>
      </c>
      <c r="E556" s="59"/>
      <c r="F556" s="59"/>
      <c r="G556" s="59"/>
      <c r="H556" s="59"/>
      <c r="I556" s="59"/>
      <c r="J556" s="59"/>
      <c r="K556" s="59"/>
      <c r="L556" s="59"/>
      <c r="M556" s="59"/>
      <c r="N556" s="59"/>
    </row>
    <row r="557" spans="1:14" s="57" customFormat="1" ht="15.6">
      <c r="A557" s="58" t="s">
        <v>66</v>
      </c>
      <c r="B557" s="59">
        <v>1647.0050599680449</v>
      </c>
      <c r="C557" s="59">
        <v>1647.0050599680449</v>
      </c>
      <c r="D557" s="59">
        <v>1647.0050599680449</v>
      </c>
      <c r="E557" s="59"/>
      <c r="F557" s="59"/>
      <c r="G557" s="59"/>
      <c r="H557" s="59"/>
      <c r="I557" s="59"/>
      <c r="J557" s="59"/>
      <c r="K557" s="59"/>
      <c r="L557" s="59"/>
      <c r="M557" s="59"/>
      <c r="N557" s="59"/>
    </row>
    <row r="558" spans="1:14" s="57" customFormat="1" ht="15.6">
      <c r="A558" s="58" t="s">
        <v>662</v>
      </c>
      <c r="B558" s="59">
        <v>1200</v>
      </c>
      <c r="C558" s="59">
        <v>1200</v>
      </c>
      <c r="D558" s="59">
        <v>1200</v>
      </c>
      <c r="E558" s="59"/>
      <c r="F558" s="59"/>
      <c r="G558" s="59"/>
      <c r="H558" s="59"/>
      <c r="I558" s="59"/>
      <c r="J558" s="59"/>
      <c r="K558" s="59"/>
      <c r="L558" s="59"/>
      <c r="M558" s="59"/>
      <c r="N558" s="59"/>
    </row>
    <row r="559" spans="1:14" s="57" customFormat="1" ht="15.6">
      <c r="A559" s="58" t="s">
        <v>839</v>
      </c>
      <c r="B559" s="59">
        <v>1220.8620641579882</v>
      </c>
      <c r="C559" s="59">
        <v>1220.8620641579882</v>
      </c>
      <c r="D559" s="59">
        <v>1220.8620641579882</v>
      </c>
      <c r="E559" s="59"/>
      <c r="F559" s="59"/>
      <c r="G559" s="59"/>
      <c r="H559" s="59"/>
      <c r="I559" s="59"/>
      <c r="J559" s="59"/>
      <c r="K559" s="59"/>
      <c r="L559" s="59"/>
      <c r="M559" s="59"/>
      <c r="N559" s="59"/>
    </row>
    <row r="560" spans="1:14" s="57" customFormat="1" ht="15.6">
      <c r="A560" s="58" t="s">
        <v>963</v>
      </c>
      <c r="B560" s="59">
        <v>1492</v>
      </c>
      <c r="C560" s="59">
        <v>1492</v>
      </c>
      <c r="D560" s="59">
        <v>1422.4867651332072</v>
      </c>
      <c r="E560" s="59"/>
      <c r="F560" s="59"/>
      <c r="G560" s="59"/>
      <c r="H560" s="59"/>
      <c r="I560" s="59"/>
      <c r="J560" s="59"/>
      <c r="K560" s="59"/>
      <c r="L560" s="59"/>
      <c r="M560" s="59"/>
      <c r="N560" s="59"/>
    </row>
    <row r="561" spans="1:14" s="57" customFormat="1" ht="15.6">
      <c r="A561" s="58" t="s">
        <v>30</v>
      </c>
      <c r="B561" s="59">
        <v>1200</v>
      </c>
      <c r="C561" s="59">
        <v>1200</v>
      </c>
      <c r="D561" s="59">
        <v>1200</v>
      </c>
      <c r="E561" s="59"/>
      <c r="F561" s="59"/>
      <c r="G561" s="59"/>
      <c r="H561" s="59"/>
      <c r="I561" s="59"/>
      <c r="J561" s="59"/>
      <c r="K561" s="59"/>
      <c r="L561" s="59"/>
      <c r="M561" s="59"/>
      <c r="N561" s="59"/>
    </row>
    <row r="562" spans="1:14" s="57" customFormat="1" ht="15.6">
      <c r="A562" s="58" t="s">
        <v>941</v>
      </c>
      <c r="B562" s="59">
        <v>1521</v>
      </c>
      <c r="C562" s="59">
        <v>1521</v>
      </c>
      <c r="D562" s="59">
        <v>1521</v>
      </c>
      <c r="E562" s="59"/>
      <c r="F562" s="59"/>
      <c r="G562" s="59"/>
      <c r="H562" s="59"/>
      <c r="I562" s="59"/>
      <c r="J562" s="59"/>
      <c r="K562" s="59"/>
      <c r="L562" s="59"/>
      <c r="M562" s="59"/>
      <c r="N562" s="59"/>
    </row>
    <row r="563" spans="1:14" s="57" customFormat="1" ht="15.6">
      <c r="A563" s="58" t="s">
        <v>912</v>
      </c>
      <c r="B563" s="59">
        <v>0</v>
      </c>
      <c r="C563" s="59">
        <v>0</v>
      </c>
      <c r="D563" s="59">
        <v>0</v>
      </c>
      <c r="E563" s="59"/>
      <c r="F563" s="59"/>
      <c r="G563" s="59"/>
      <c r="H563" s="59"/>
      <c r="I563" s="59"/>
      <c r="J563" s="59"/>
      <c r="K563" s="59"/>
      <c r="L563" s="59"/>
      <c r="M563" s="59"/>
      <c r="N563" s="59"/>
    </row>
    <row r="564" spans="1:14" s="57" customFormat="1" ht="15.6">
      <c r="A564" s="58" t="s">
        <v>879</v>
      </c>
      <c r="B564" s="59">
        <v>1691.9274237559941</v>
      </c>
      <c r="C564" s="59">
        <v>1691.9274237559941</v>
      </c>
      <c r="D564" s="59">
        <v>1691.9274237559941</v>
      </c>
      <c r="E564" s="59"/>
      <c r="F564" s="59"/>
      <c r="G564" s="59"/>
      <c r="H564" s="59"/>
      <c r="I564" s="59"/>
      <c r="J564" s="59"/>
      <c r="K564" s="59"/>
      <c r="L564" s="59"/>
      <c r="M564" s="59"/>
      <c r="N564" s="59"/>
    </row>
    <row r="565" spans="1:14" s="57" customFormat="1" ht="15.6">
      <c r="A565" s="58" t="s">
        <v>597</v>
      </c>
      <c r="B565" s="59">
        <v>1211.9956191643032</v>
      </c>
      <c r="C565" s="59">
        <v>1211.9956191643032</v>
      </c>
      <c r="D565" s="59">
        <v>1211.9956191643032</v>
      </c>
      <c r="E565" s="59"/>
      <c r="F565" s="59"/>
      <c r="G565" s="59"/>
      <c r="H565" s="59"/>
      <c r="I565" s="59"/>
      <c r="J565" s="59"/>
      <c r="K565" s="59"/>
      <c r="L565" s="59"/>
      <c r="M565" s="59"/>
      <c r="N565" s="59"/>
    </row>
    <row r="566" spans="1:14" s="57" customFormat="1" ht="15.6">
      <c r="A566" s="58" t="s">
        <v>150</v>
      </c>
      <c r="B566" s="59">
        <v>1702</v>
      </c>
      <c r="C566" s="59">
        <v>1702</v>
      </c>
      <c r="D566" s="59">
        <v>1702</v>
      </c>
      <c r="E566" s="59"/>
      <c r="F566" s="59"/>
      <c r="G566" s="59"/>
      <c r="H566" s="59"/>
      <c r="I566" s="59"/>
      <c r="J566" s="59"/>
      <c r="K566" s="59"/>
      <c r="L566" s="59"/>
      <c r="M566" s="59"/>
      <c r="N566" s="59"/>
    </row>
    <row r="567" spans="1:14" s="57" customFormat="1" ht="15.6">
      <c r="A567" s="58" t="s">
        <v>1227</v>
      </c>
      <c r="B567" s="59">
        <v>1267</v>
      </c>
      <c r="C567" s="59">
        <v>1267</v>
      </c>
      <c r="D567" s="59">
        <v>1267</v>
      </c>
      <c r="E567" s="59"/>
      <c r="F567" s="59"/>
      <c r="G567" s="59"/>
      <c r="H567" s="59"/>
      <c r="I567" s="59"/>
      <c r="J567" s="59"/>
      <c r="K567" s="59"/>
      <c r="L567" s="59"/>
      <c r="M567" s="59"/>
      <c r="N567" s="59"/>
    </row>
    <row r="568" spans="1:14" s="57" customFormat="1" ht="15.6">
      <c r="A568" s="58" t="s">
        <v>483</v>
      </c>
      <c r="B568" s="59">
        <v>1900</v>
      </c>
      <c r="C568" s="59">
        <v>1900</v>
      </c>
      <c r="D568" s="59">
        <v>1900</v>
      </c>
      <c r="E568" s="59"/>
      <c r="F568" s="59"/>
      <c r="G568" s="59"/>
      <c r="H568" s="59"/>
      <c r="I568" s="59"/>
      <c r="J568" s="59"/>
      <c r="K568" s="59"/>
      <c r="L568" s="59"/>
      <c r="M568" s="59"/>
      <c r="N568" s="59"/>
    </row>
    <row r="569" spans="1:14" s="57" customFormat="1" ht="15.6">
      <c r="A569" s="58" t="s">
        <v>1196</v>
      </c>
      <c r="B569" s="59">
        <v>1136.0707611749294</v>
      </c>
      <c r="C569" s="59">
        <v>1136.0707611749294</v>
      </c>
      <c r="D569" s="59">
        <v>1136.0707611749294</v>
      </c>
      <c r="E569" s="59"/>
      <c r="F569" s="59"/>
      <c r="G569" s="59"/>
      <c r="H569" s="59"/>
      <c r="I569" s="59"/>
      <c r="J569" s="59"/>
      <c r="K569" s="59"/>
      <c r="L569" s="59"/>
      <c r="M569" s="59"/>
      <c r="N569" s="59"/>
    </row>
    <row r="570" spans="1:14" s="57" customFormat="1" ht="15.6">
      <c r="A570" s="58" t="s">
        <v>1276</v>
      </c>
      <c r="B570" s="59"/>
      <c r="C570" s="59">
        <v>1200</v>
      </c>
      <c r="D570" s="59">
        <v>1235.7235437796289</v>
      </c>
      <c r="E570" s="59"/>
      <c r="F570" s="59"/>
      <c r="G570" s="59"/>
      <c r="H570" s="59"/>
      <c r="I570" s="59"/>
      <c r="J570" s="59"/>
      <c r="K570" s="59"/>
      <c r="L570" s="59"/>
      <c r="M570" s="59"/>
      <c r="N570" s="59"/>
    </row>
    <row r="571" spans="1:14" s="57" customFormat="1" ht="15.6">
      <c r="A571" s="58" t="s">
        <v>540</v>
      </c>
      <c r="B571" s="59">
        <v>1830.5370903295257</v>
      </c>
      <c r="C571" s="59">
        <v>1830.5370903295257</v>
      </c>
      <c r="D571" s="59">
        <v>1830.5370903295257</v>
      </c>
      <c r="E571" s="59"/>
      <c r="F571" s="59"/>
      <c r="G571" s="59"/>
      <c r="H571" s="59"/>
      <c r="I571" s="59"/>
      <c r="J571" s="59"/>
      <c r="K571" s="59"/>
      <c r="L571" s="59"/>
      <c r="M571" s="59"/>
      <c r="N571" s="59"/>
    </row>
    <row r="572" spans="1:14" s="57" customFormat="1" ht="15.6">
      <c r="A572" s="58" t="s">
        <v>569</v>
      </c>
      <c r="B572" s="59">
        <v>1611</v>
      </c>
      <c r="C572" s="59">
        <v>1611</v>
      </c>
      <c r="D572" s="59">
        <v>1611</v>
      </c>
      <c r="E572" s="59"/>
      <c r="F572" s="59"/>
      <c r="G572" s="59"/>
      <c r="H572" s="59"/>
      <c r="I572" s="59"/>
      <c r="J572" s="59"/>
      <c r="K572" s="59"/>
      <c r="L572" s="59"/>
      <c r="M572" s="59"/>
      <c r="N572" s="59"/>
    </row>
    <row r="573" spans="1:14" s="57" customFormat="1" ht="15.6">
      <c r="A573" s="58" t="s">
        <v>829</v>
      </c>
      <c r="B573" s="59">
        <v>1435.8577373193377</v>
      </c>
      <c r="C573" s="59">
        <v>1435.8577373193377</v>
      </c>
      <c r="D573" s="59">
        <v>1435.8577373193377</v>
      </c>
      <c r="E573" s="59"/>
      <c r="F573" s="59"/>
      <c r="G573" s="59"/>
      <c r="H573" s="59"/>
      <c r="I573" s="59"/>
      <c r="J573" s="59"/>
      <c r="K573" s="59"/>
      <c r="L573" s="59"/>
      <c r="M573" s="59"/>
      <c r="N573" s="59"/>
    </row>
    <row r="574" spans="1:14" s="57" customFormat="1" ht="15.6">
      <c r="A574" s="58" t="s">
        <v>106</v>
      </c>
      <c r="B574" s="59">
        <v>1900</v>
      </c>
      <c r="C574" s="59">
        <v>1900</v>
      </c>
      <c r="D574" s="59">
        <v>1900</v>
      </c>
      <c r="E574" s="59"/>
      <c r="F574" s="59"/>
      <c r="G574" s="59"/>
      <c r="H574" s="59"/>
      <c r="I574" s="59"/>
      <c r="J574" s="59"/>
      <c r="K574" s="59"/>
      <c r="L574" s="59"/>
      <c r="M574" s="59"/>
      <c r="N574" s="59"/>
    </row>
    <row r="575" spans="1:14" s="57" customFormat="1" ht="15.6">
      <c r="A575" s="58" t="s">
        <v>133</v>
      </c>
      <c r="B575" s="59">
        <v>1900</v>
      </c>
      <c r="C575" s="59">
        <v>1900</v>
      </c>
      <c r="D575" s="59">
        <v>1900</v>
      </c>
      <c r="E575" s="59"/>
      <c r="F575" s="59"/>
      <c r="G575" s="59"/>
      <c r="H575" s="59"/>
      <c r="I575" s="59"/>
      <c r="J575" s="59"/>
      <c r="K575" s="59"/>
      <c r="L575" s="59"/>
      <c r="M575" s="59"/>
      <c r="N575" s="59"/>
    </row>
    <row r="576" spans="1:14" s="57" customFormat="1" ht="15.6">
      <c r="A576" s="58" t="s">
        <v>555</v>
      </c>
      <c r="B576" s="59">
        <v>1553.3925150311406</v>
      </c>
      <c r="C576" s="59">
        <v>1504.0986644550767</v>
      </c>
      <c r="D576" s="59">
        <v>1484.1328247601498</v>
      </c>
      <c r="E576" s="59"/>
      <c r="F576" s="59"/>
      <c r="G576" s="59"/>
      <c r="H576" s="59"/>
      <c r="I576" s="59"/>
      <c r="J576" s="59"/>
      <c r="K576" s="59"/>
      <c r="L576" s="59"/>
      <c r="M576" s="59"/>
      <c r="N576" s="59"/>
    </row>
    <row r="577" spans="1:14" s="57" customFormat="1" ht="15.6">
      <c r="A577" s="58" t="s">
        <v>1030</v>
      </c>
      <c r="B577" s="59">
        <v>1263.7511375495917</v>
      </c>
      <c r="C577" s="59">
        <v>1263.7511375495917</v>
      </c>
      <c r="D577" s="59">
        <v>1263.7511375495917</v>
      </c>
      <c r="E577" s="59"/>
      <c r="F577" s="59"/>
      <c r="G577" s="59"/>
      <c r="H577" s="59"/>
      <c r="I577" s="59"/>
      <c r="J577" s="59"/>
      <c r="K577" s="59"/>
      <c r="L577" s="59"/>
      <c r="M577" s="59"/>
      <c r="N577" s="59"/>
    </row>
    <row r="578" spans="1:14" s="57" customFormat="1" ht="15.6">
      <c r="A578" s="58" t="s">
        <v>1209</v>
      </c>
      <c r="B578" s="59">
        <v>1283</v>
      </c>
      <c r="C578" s="59">
        <v>1348.8945315697276</v>
      </c>
      <c r="D578" s="59">
        <v>1348.8945315697276</v>
      </c>
      <c r="E578" s="59"/>
      <c r="F578" s="59"/>
      <c r="G578" s="59"/>
      <c r="H578" s="59"/>
      <c r="I578" s="59"/>
      <c r="J578" s="59"/>
      <c r="K578" s="59"/>
      <c r="L578" s="59"/>
      <c r="M578" s="59"/>
      <c r="N578" s="59"/>
    </row>
    <row r="579" spans="1:14" s="57" customFormat="1" ht="15.6">
      <c r="A579" s="58" t="s">
        <v>410</v>
      </c>
      <c r="B579" s="59">
        <v>1832</v>
      </c>
      <c r="C579" s="59">
        <v>1832</v>
      </c>
      <c r="D579" s="59">
        <v>1832</v>
      </c>
      <c r="E579" s="59"/>
      <c r="F579" s="59"/>
      <c r="G579" s="59"/>
      <c r="H579" s="59"/>
      <c r="I579" s="59"/>
      <c r="J579" s="59"/>
      <c r="K579" s="59"/>
      <c r="L579" s="59"/>
      <c r="M579" s="59"/>
      <c r="N579" s="59"/>
    </row>
    <row r="580" spans="1:14" s="57" customFormat="1" ht="15.6">
      <c r="A580" s="58" t="s">
        <v>700</v>
      </c>
      <c r="B580" s="59">
        <v>1583</v>
      </c>
      <c r="C580" s="59">
        <v>1583</v>
      </c>
      <c r="D580" s="59">
        <v>1583</v>
      </c>
      <c r="E580" s="59"/>
      <c r="F580" s="59"/>
      <c r="G580" s="59"/>
      <c r="H580" s="59"/>
      <c r="I580" s="59"/>
      <c r="J580" s="59"/>
      <c r="K580" s="59"/>
      <c r="L580" s="59"/>
      <c r="M580" s="59"/>
      <c r="N580" s="59"/>
    </row>
    <row r="581" spans="1:14" s="57" customFormat="1" ht="15.6">
      <c r="A581" s="58" t="s">
        <v>190</v>
      </c>
      <c r="B581" s="59">
        <v>1400</v>
      </c>
      <c r="C581" s="59">
        <v>1400</v>
      </c>
      <c r="D581" s="59">
        <v>1400</v>
      </c>
      <c r="E581" s="59"/>
      <c r="F581" s="59"/>
      <c r="G581" s="59"/>
      <c r="H581" s="59"/>
      <c r="I581" s="59"/>
      <c r="J581" s="59"/>
      <c r="K581" s="59"/>
      <c r="L581" s="59"/>
      <c r="M581" s="59"/>
      <c r="N581" s="59"/>
    </row>
    <row r="582" spans="1:14" s="57" customFormat="1" ht="15.6">
      <c r="A582" s="58" t="s">
        <v>551</v>
      </c>
      <c r="B582" s="59">
        <v>1629.5583024101879</v>
      </c>
      <c r="C582" s="59">
        <v>1629.5583024101879</v>
      </c>
      <c r="D582" s="59">
        <v>1629.5583024101879</v>
      </c>
      <c r="E582" s="59"/>
      <c r="F582" s="59"/>
      <c r="G582" s="59"/>
      <c r="H582" s="59"/>
      <c r="I582" s="59"/>
      <c r="J582" s="59"/>
      <c r="K582" s="59"/>
      <c r="L582" s="59"/>
      <c r="M582" s="59"/>
      <c r="N582" s="59"/>
    </row>
    <row r="583" spans="1:14" s="57" customFormat="1" ht="15.6">
      <c r="A583" s="58" t="s">
        <v>489</v>
      </c>
      <c r="B583" s="59">
        <v>1491</v>
      </c>
      <c r="C583" s="59">
        <v>1491</v>
      </c>
      <c r="D583" s="59">
        <v>1491</v>
      </c>
      <c r="E583" s="59"/>
      <c r="F583" s="59"/>
      <c r="G583" s="59"/>
      <c r="H583" s="59"/>
      <c r="I583" s="59"/>
      <c r="J583" s="59"/>
      <c r="K583" s="59"/>
      <c r="L583" s="59"/>
      <c r="M583" s="59"/>
      <c r="N583" s="59"/>
    </row>
    <row r="584" spans="1:14" s="57" customFormat="1" ht="15.6">
      <c r="A584" s="58" t="s">
        <v>12</v>
      </c>
      <c r="B584" s="59">
        <v>1532.0985231855991</v>
      </c>
      <c r="C584" s="59">
        <v>1532.0985231855991</v>
      </c>
      <c r="D584" s="59">
        <v>1532.0985231855991</v>
      </c>
      <c r="E584" s="59"/>
      <c r="F584" s="59"/>
      <c r="G584" s="59"/>
      <c r="H584" s="59"/>
      <c r="I584" s="59"/>
      <c r="J584" s="59"/>
      <c r="K584" s="59"/>
      <c r="L584" s="59"/>
      <c r="M584" s="59"/>
      <c r="N584" s="59"/>
    </row>
    <row r="585" spans="1:14" s="57" customFormat="1" ht="15.6">
      <c r="A585" s="58" t="s">
        <v>508</v>
      </c>
      <c r="B585" s="59">
        <v>1484.3972109062354</v>
      </c>
      <c r="C585" s="59">
        <v>1484.3972109062354</v>
      </c>
      <c r="D585" s="59">
        <v>1484.3972109062354</v>
      </c>
      <c r="E585" s="59"/>
      <c r="F585" s="59"/>
      <c r="G585" s="59"/>
      <c r="H585" s="59"/>
      <c r="I585" s="59"/>
      <c r="J585" s="59"/>
      <c r="K585" s="59"/>
      <c r="L585" s="59"/>
      <c r="M585" s="59"/>
      <c r="N585" s="59"/>
    </row>
    <row r="586" spans="1:14" s="57" customFormat="1" ht="15.6">
      <c r="A586" s="58" t="s">
        <v>300</v>
      </c>
      <c r="B586" s="59">
        <v>1400</v>
      </c>
      <c r="C586" s="59">
        <v>1400</v>
      </c>
      <c r="D586" s="59">
        <v>1400</v>
      </c>
      <c r="E586" s="59"/>
      <c r="F586" s="59"/>
      <c r="G586" s="59"/>
      <c r="H586" s="59"/>
      <c r="I586" s="59"/>
      <c r="J586" s="59"/>
      <c r="K586" s="59"/>
      <c r="L586" s="59"/>
      <c r="M586" s="59"/>
      <c r="N586" s="59"/>
    </row>
    <row r="587" spans="1:14" s="57" customFormat="1" ht="15.6">
      <c r="A587" s="58" t="s">
        <v>965</v>
      </c>
      <c r="B587" s="59">
        <v>1672.7460846677113</v>
      </c>
      <c r="C587" s="59">
        <v>1672.7460846677113</v>
      </c>
      <c r="D587" s="59">
        <v>1672.7460846677113</v>
      </c>
      <c r="E587" s="59"/>
      <c r="F587" s="59"/>
      <c r="G587" s="59"/>
      <c r="H587" s="59"/>
      <c r="I587" s="59"/>
      <c r="J587" s="59"/>
      <c r="K587" s="59"/>
      <c r="L587" s="59"/>
      <c r="M587" s="59"/>
      <c r="N587" s="59"/>
    </row>
    <row r="588" spans="1:14" s="57" customFormat="1" ht="15.6">
      <c r="A588" s="58" t="s">
        <v>147</v>
      </c>
      <c r="B588" s="59">
        <v>1668</v>
      </c>
      <c r="C588" s="59">
        <v>1668</v>
      </c>
      <c r="D588" s="59">
        <v>1668</v>
      </c>
      <c r="E588" s="59"/>
      <c r="F588" s="59"/>
      <c r="G588" s="59"/>
      <c r="H588" s="59"/>
      <c r="I588" s="59"/>
      <c r="J588" s="59"/>
      <c r="K588" s="59"/>
      <c r="L588" s="59"/>
      <c r="M588" s="59"/>
      <c r="N588" s="59"/>
    </row>
    <row r="589" spans="1:14" s="57" customFormat="1" ht="15.6">
      <c r="A589" s="58" t="s">
        <v>1228</v>
      </c>
      <c r="B589" s="59">
        <v>1197</v>
      </c>
      <c r="C589" s="59">
        <v>1197</v>
      </c>
      <c r="D589" s="59">
        <v>1197</v>
      </c>
      <c r="E589" s="59"/>
      <c r="F589" s="59"/>
      <c r="G589" s="59"/>
      <c r="H589" s="59"/>
      <c r="I589" s="59"/>
      <c r="J589" s="59"/>
      <c r="K589" s="59"/>
      <c r="L589" s="59"/>
      <c r="M589" s="59"/>
      <c r="N589" s="59"/>
    </row>
    <row r="590" spans="1:14" s="57" customFormat="1" ht="15.6">
      <c r="A590" s="58" t="s">
        <v>309</v>
      </c>
      <c r="B590" s="59">
        <v>0</v>
      </c>
      <c r="C590" s="59">
        <v>0</v>
      </c>
      <c r="D590" s="59">
        <v>0</v>
      </c>
      <c r="E590" s="59"/>
      <c r="F590" s="59"/>
      <c r="G590" s="59"/>
      <c r="H590" s="59"/>
      <c r="I590" s="59"/>
      <c r="J590" s="59"/>
      <c r="K590" s="59"/>
      <c r="L590" s="59"/>
      <c r="M590" s="59"/>
      <c r="N590" s="59"/>
    </row>
    <row r="591" spans="1:14" s="57" customFormat="1" ht="15.6">
      <c r="A591" s="58" t="s">
        <v>37</v>
      </c>
      <c r="B591" s="59">
        <v>1727.1896999501314</v>
      </c>
      <c r="C591" s="59">
        <v>1727.1896999501314</v>
      </c>
      <c r="D591" s="59">
        <v>1727.1896999501314</v>
      </c>
      <c r="E591" s="59"/>
      <c r="F591" s="59"/>
      <c r="G591" s="59"/>
      <c r="H591" s="59"/>
      <c r="I591" s="59"/>
      <c r="J591" s="59"/>
      <c r="K591" s="59"/>
      <c r="L591" s="59"/>
      <c r="M591" s="59"/>
      <c r="N591" s="59"/>
    </row>
    <row r="592" spans="1:14" s="57" customFormat="1" ht="15.6">
      <c r="A592" s="58" t="s">
        <v>667</v>
      </c>
      <c r="B592" s="59">
        <v>1205.5542074892699</v>
      </c>
      <c r="C592" s="59">
        <v>1205.5542074892699</v>
      </c>
      <c r="D592" s="59">
        <v>1205.5542074892699</v>
      </c>
      <c r="E592" s="59"/>
      <c r="F592" s="59"/>
      <c r="G592" s="59"/>
      <c r="H592" s="59"/>
      <c r="I592" s="59"/>
      <c r="J592" s="59"/>
      <c r="K592" s="59"/>
      <c r="L592" s="59"/>
      <c r="M592" s="59"/>
      <c r="N592" s="59"/>
    </row>
    <row r="593" spans="1:14" s="57" customFormat="1" ht="15.6">
      <c r="A593" s="58" t="s">
        <v>1143</v>
      </c>
      <c r="B593" s="59">
        <v>1321.4027135762367</v>
      </c>
      <c r="C593" s="59">
        <v>1321.4027135762367</v>
      </c>
      <c r="D593" s="59">
        <v>1321.4027135762367</v>
      </c>
      <c r="E593" s="59"/>
      <c r="F593" s="59"/>
      <c r="G593" s="59"/>
      <c r="H593" s="59"/>
      <c r="I593" s="59"/>
      <c r="J593" s="59"/>
      <c r="K593" s="59"/>
      <c r="L593" s="59"/>
      <c r="M593" s="59"/>
      <c r="N593" s="59"/>
    </row>
    <row r="594" spans="1:14" s="57" customFormat="1" ht="15.6">
      <c r="A594" s="58" t="s">
        <v>1046</v>
      </c>
      <c r="B594" s="59">
        <v>1404</v>
      </c>
      <c r="C594" s="59">
        <v>1404</v>
      </c>
      <c r="D594" s="59">
        <v>1404</v>
      </c>
      <c r="E594" s="59"/>
      <c r="F594" s="59"/>
      <c r="G594" s="59"/>
      <c r="H594" s="59"/>
      <c r="I594" s="59"/>
      <c r="J594" s="59"/>
      <c r="K594" s="59"/>
      <c r="L594" s="59"/>
      <c r="M594" s="59"/>
      <c r="N594" s="59"/>
    </row>
    <row r="595" spans="1:14" s="57" customFormat="1" ht="15.6">
      <c r="A595" s="58" t="s">
        <v>618</v>
      </c>
      <c r="B595" s="59">
        <v>1822</v>
      </c>
      <c r="C595" s="59">
        <v>1822</v>
      </c>
      <c r="D595" s="59">
        <v>1822</v>
      </c>
      <c r="E595" s="59"/>
      <c r="F595" s="59"/>
      <c r="G595" s="59"/>
      <c r="H595" s="59"/>
      <c r="I595" s="59"/>
      <c r="J595" s="59"/>
      <c r="K595" s="59"/>
      <c r="L595" s="59"/>
      <c r="M595" s="59"/>
      <c r="N595" s="59"/>
    </row>
    <row r="596" spans="1:14" s="57" customFormat="1" ht="15.6">
      <c r="A596" s="58" t="s">
        <v>1013</v>
      </c>
      <c r="B596" s="59">
        <v>1385</v>
      </c>
      <c r="C596" s="59">
        <v>1442.0618694505911</v>
      </c>
      <c r="D596" s="59">
        <v>1414.4845520393956</v>
      </c>
      <c r="E596" s="59"/>
      <c r="F596" s="59"/>
      <c r="G596" s="59"/>
      <c r="H596" s="59"/>
      <c r="I596" s="59"/>
      <c r="J596" s="59"/>
      <c r="K596" s="59"/>
      <c r="L596" s="59"/>
      <c r="M596" s="59"/>
      <c r="N596" s="59"/>
    </row>
    <row r="597" spans="1:14" s="57" customFormat="1" ht="15.6">
      <c r="A597" s="58" t="s">
        <v>287</v>
      </c>
      <c r="B597" s="59">
        <v>1800</v>
      </c>
      <c r="C597" s="59">
        <v>1800</v>
      </c>
      <c r="D597" s="59">
        <v>1800</v>
      </c>
      <c r="E597" s="59"/>
      <c r="F597" s="59"/>
      <c r="G597" s="59"/>
      <c r="H597" s="59"/>
      <c r="I597" s="59"/>
      <c r="J597" s="59"/>
      <c r="K597" s="59"/>
      <c r="L597" s="59"/>
      <c r="M597" s="59"/>
      <c r="N597" s="59"/>
    </row>
    <row r="598" spans="1:14" s="57" customFormat="1" ht="15.6">
      <c r="A598" s="58" t="s">
        <v>321</v>
      </c>
      <c r="B598" s="59">
        <v>1400</v>
      </c>
      <c r="C598" s="59">
        <v>1400</v>
      </c>
      <c r="D598" s="59">
        <v>1400</v>
      </c>
      <c r="E598" s="59"/>
      <c r="F598" s="59"/>
      <c r="G598" s="59"/>
      <c r="H598" s="59"/>
      <c r="I598" s="59"/>
      <c r="J598" s="59"/>
      <c r="K598" s="59"/>
      <c r="L598" s="59"/>
      <c r="M598" s="59"/>
      <c r="N598" s="59"/>
    </row>
    <row r="599" spans="1:14" s="57" customFormat="1" ht="15.6">
      <c r="A599" s="58" t="s">
        <v>573</v>
      </c>
      <c r="B599" s="59">
        <v>1247</v>
      </c>
      <c r="C599" s="59">
        <v>1247</v>
      </c>
      <c r="D599" s="59">
        <v>1247</v>
      </c>
      <c r="E599" s="59"/>
      <c r="F599" s="59"/>
      <c r="G599" s="59"/>
      <c r="H599" s="59"/>
      <c r="I599" s="59"/>
      <c r="J599" s="59"/>
      <c r="K599" s="59"/>
      <c r="L599" s="59"/>
      <c r="M599" s="59"/>
      <c r="N599" s="59"/>
    </row>
    <row r="600" spans="1:14" s="57" customFormat="1" ht="15.6">
      <c r="A600" s="58" t="s">
        <v>119</v>
      </c>
      <c r="B600" s="59">
        <v>1826</v>
      </c>
      <c r="C600" s="59">
        <v>1826</v>
      </c>
      <c r="D600" s="59">
        <v>1826</v>
      </c>
      <c r="E600" s="59"/>
      <c r="F600" s="59"/>
      <c r="G600" s="59"/>
      <c r="H600" s="59"/>
      <c r="I600" s="59"/>
      <c r="J600" s="59"/>
      <c r="K600" s="59"/>
      <c r="L600" s="59"/>
      <c r="M600" s="59"/>
      <c r="N600" s="59"/>
    </row>
    <row r="601" spans="1:14" s="57" customFormat="1" ht="15.6">
      <c r="A601" s="58" t="s">
        <v>601</v>
      </c>
      <c r="B601" s="59">
        <v>1220.1108246959463</v>
      </c>
      <c r="C601" s="59">
        <v>1220.1108246959463</v>
      </c>
      <c r="D601" s="59">
        <v>1220.1108246959463</v>
      </c>
      <c r="E601" s="59"/>
      <c r="F601" s="59"/>
      <c r="G601" s="59"/>
      <c r="H601" s="59"/>
      <c r="I601" s="59"/>
      <c r="J601" s="59"/>
      <c r="K601" s="59"/>
      <c r="L601" s="59"/>
      <c r="M601" s="59"/>
      <c r="N601" s="59"/>
    </row>
    <row r="602" spans="1:14" s="57" customFormat="1" ht="15.6">
      <c r="A602" s="58" t="s">
        <v>1083</v>
      </c>
      <c r="B602" s="59">
        <v>1272</v>
      </c>
      <c r="C602" s="59">
        <v>1272</v>
      </c>
      <c r="D602" s="59">
        <v>1272</v>
      </c>
      <c r="E602" s="59"/>
      <c r="F602" s="59"/>
      <c r="G602" s="59"/>
      <c r="H602" s="59"/>
      <c r="I602" s="59"/>
      <c r="J602" s="59"/>
      <c r="K602" s="59"/>
      <c r="L602" s="59"/>
      <c r="M602" s="59"/>
      <c r="N602" s="59"/>
    </row>
    <row r="603" spans="1:14" s="57" customFormat="1" ht="15.6">
      <c r="A603" s="58" t="s">
        <v>28</v>
      </c>
      <c r="B603" s="59">
        <v>1436.0259207986317</v>
      </c>
      <c r="C603" s="59">
        <v>1436.0259207986317</v>
      </c>
      <c r="D603" s="59">
        <v>1436.0259207986317</v>
      </c>
      <c r="E603" s="59"/>
      <c r="F603" s="59"/>
      <c r="G603" s="59"/>
      <c r="H603" s="59"/>
      <c r="I603" s="59"/>
      <c r="J603" s="59"/>
      <c r="K603" s="59"/>
      <c r="L603" s="59"/>
      <c r="M603" s="59"/>
      <c r="N603" s="59"/>
    </row>
    <row r="604" spans="1:14" s="57" customFormat="1" ht="15.6">
      <c r="A604" s="58" t="s">
        <v>1037</v>
      </c>
      <c r="B604" s="59">
        <v>1192.8375703557167</v>
      </c>
      <c r="C604" s="59">
        <v>1192.8375703557167</v>
      </c>
      <c r="D604" s="59">
        <v>1192.8375703557167</v>
      </c>
      <c r="E604" s="59"/>
      <c r="F604" s="59"/>
      <c r="G604" s="59"/>
      <c r="H604" s="59"/>
      <c r="I604" s="59"/>
      <c r="J604" s="59"/>
      <c r="K604" s="59"/>
      <c r="L604" s="59"/>
      <c r="M604" s="59"/>
      <c r="N604" s="59"/>
    </row>
    <row r="605" spans="1:14" s="57" customFormat="1" ht="15.6">
      <c r="A605" s="58" t="s">
        <v>534</v>
      </c>
      <c r="B605" s="59">
        <v>1489.6375874269459</v>
      </c>
      <c r="C605" s="59">
        <v>1489.6375874269459</v>
      </c>
      <c r="D605" s="59">
        <v>1467.190017871764</v>
      </c>
      <c r="E605" s="59"/>
      <c r="F605" s="59"/>
      <c r="G605" s="59"/>
      <c r="H605" s="59"/>
      <c r="I605" s="59"/>
      <c r="J605" s="59"/>
      <c r="K605" s="59"/>
      <c r="L605" s="59"/>
      <c r="M605" s="59"/>
      <c r="N605" s="59"/>
    </row>
    <row r="606" spans="1:14" s="57" customFormat="1" ht="15.6">
      <c r="A606" s="58" t="s">
        <v>524</v>
      </c>
      <c r="B606" s="59">
        <v>1328.4917607037032</v>
      </c>
      <c r="C606" s="59">
        <v>1328.4917607037032</v>
      </c>
      <c r="D606" s="59">
        <v>1328.4917607037032</v>
      </c>
      <c r="E606" s="59"/>
      <c r="F606" s="59"/>
      <c r="G606" s="59"/>
      <c r="H606" s="59"/>
      <c r="I606" s="59"/>
      <c r="J606" s="59"/>
      <c r="K606" s="59"/>
      <c r="L606" s="59"/>
      <c r="M606" s="59"/>
      <c r="N606" s="59"/>
    </row>
    <row r="607" spans="1:14" s="57" customFormat="1" ht="15.6">
      <c r="A607" s="58" t="s">
        <v>1084</v>
      </c>
      <c r="B607" s="59">
        <v>1244.5754296596265</v>
      </c>
      <c r="C607" s="59">
        <v>1244.5754296596265</v>
      </c>
      <c r="D607" s="59">
        <v>1244.5754296596265</v>
      </c>
      <c r="E607" s="59"/>
      <c r="F607" s="59"/>
      <c r="G607" s="59"/>
      <c r="H607" s="59"/>
      <c r="I607" s="59"/>
      <c r="J607" s="59"/>
      <c r="K607" s="59"/>
      <c r="L607" s="59"/>
      <c r="M607" s="59"/>
      <c r="N607" s="59"/>
    </row>
    <row r="608" spans="1:14" s="57" customFormat="1" ht="15.6">
      <c r="A608" s="58" t="s">
        <v>690</v>
      </c>
      <c r="B608" s="59">
        <v>1760.3325961536086</v>
      </c>
      <c r="C608" s="59">
        <v>1760.3325961536086</v>
      </c>
      <c r="D608" s="59">
        <v>1760.3325961536086</v>
      </c>
      <c r="E608" s="59"/>
      <c r="F608" s="59"/>
      <c r="G608" s="59"/>
      <c r="H608" s="59"/>
      <c r="I608" s="59"/>
      <c r="J608" s="59"/>
      <c r="K608" s="59"/>
      <c r="L608" s="59"/>
      <c r="M608" s="59"/>
      <c r="N608" s="59"/>
    </row>
    <row r="609" spans="1:14" s="57" customFormat="1" ht="15.6">
      <c r="A609" s="58" t="s">
        <v>186</v>
      </c>
      <c r="B609" s="59">
        <v>1600</v>
      </c>
      <c r="C609" s="59">
        <v>1600</v>
      </c>
      <c r="D609" s="59">
        <v>1600</v>
      </c>
      <c r="E609" s="59"/>
      <c r="F609" s="59"/>
      <c r="G609" s="59"/>
      <c r="H609" s="59"/>
      <c r="I609" s="59"/>
      <c r="J609" s="59"/>
      <c r="K609" s="59"/>
      <c r="L609" s="59"/>
      <c r="M609" s="59"/>
      <c r="N609" s="59"/>
    </row>
    <row r="610" spans="1:14" s="57" customFormat="1" ht="15.6">
      <c r="A610" s="58" t="s">
        <v>445</v>
      </c>
      <c r="B610" s="59">
        <v>1600</v>
      </c>
      <c r="C610" s="59">
        <v>1600</v>
      </c>
      <c r="D610" s="59">
        <v>1600</v>
      </c>
      <c r="E610" s="59"/>
      <c r="F610" s="59"/>
      <c r="G610" s="59"/>
      <c r="H610" s="59"/>
      <c r="I610" s="59"/>
      <c r="J610" s="59"/>
      <c r="K610" s="59"/>
      <c r="L610" s="59"/>
      <c r="M610" s="59"/>
      <c r="N610" s="59"/>
    </row>
    <row r="611" spans="1:14" s="57" customFormat="1" ht="15.6">
      <c r="A611" s="58" t="s">
        <v>45</v>
      </c>
      <c r="B611" s="59">
        <v>1400</v>
      </c>
      <c r="C611" s="59">
        <v>1400</v>
      </c>
      <c r="D611" s="59">
        <v>1400</v>
      </c>
      <c r="E611" s="59"/>
      <c r="F611" s="59"/>
      <c r="G611" s="59"/>
      <c r="H611" s="59"/>
      <c r="I611" s="59"/>
      <c r="J611" s="59"/>
      <c r="K611" s="59"/>
      <c r="L611" s="59"/>
      <c r="M611" s="59"/>
      <c r="N611" s="59"/>
    </row>
    <row r="612" spans="1:14" s="57" customFormat="1" ht="15.6">
      <c r="A612" s="58" t="s">
        <v>843</v>
      </c>
      <c r="B612" s="59">
        <v>1464.3543923209832</v>
      </c>
      <c r="C612" s="59">
        <v>1464.3543923209832</v>
      </c>
      <c r="D612" s="59">
        <v>1464.3543923209832</v>
      </c>
      <c r="E612" s="59"/>
      <c r="F612" s="59"/>
      <c r="G612" s="59"/>
      <c r="H612" s="59"/>
      <c r="I612" s="59"/>
      <c r="J612" s="59"/>
      <c r="K612" s="59"/>
      <c r="L612" s="59"/>
      <c r="M612" s="59"/>
      <c r="N612" s="59"/>
    </row>
    <row r="613" spans="1:14" s="57" customFormat="1" ht="15.6">
      <c r="A613" s="58" t="s">
        <v>59</v>
      </c>
      <c r="B613" s="59">
        <v>1400</v>
      </c>
      <c r="C613" s="59">
        <v>1400</v>
      </c>
      <c r="D613" s="59">
        <v>1400</v>
      </c>
      <c r="E613" s="59"/>
      <c r="F613" s="59"/>
      <c r="G613" s="59"/>
      <c r="H613" s="59"/>
      <c r="I613" s="59"/>
      <c r="J613" s="59"/>
      <c r="K613" s="59"/>
      <c r="L613" s="59"/>
      <c r="M613" s="59"/>
      <c r="N613" s="59"/>
    </row>
    <row r="614" spans="1:14" s="57" customFormat="1" ht="15.6">
      <c r="A614" s="58" t="s">
        <v>428</v>
      </c>
      <c r="B614" s="59">
        <v>1588</v>
      </c>
      <c r="C614" s="59">
        <v>1588</v>
      </c>
      <c r="D614" s="59">
        <v>1588</v>
      </c>
      <c r="E614" s="59"/>
      <c r="F614" s="59"/>
      <c r="G614" s="59"/>
      <c r="H614" s="59"/>
      <c r="I614" s="59"/>
      <c r="J614" s="59"/>
      <c r="K614" s="59"/>
      <c r="L614" s="59"/>
      <c r="M614" s="59"/>
      <c r="N614" s="59"/>
    </row>
    <row r="615" spans="1:14" s="57" customFormat="1" ht="15.6">
      <c r="A615" s="58" t="s">
        <v>117</v>
      </c>
      <c r="B615" s="59">
        <v>1900</v>
      </c>
      <c r="C615" s="59">
        <v>1900</v>
      </c>
      <c r="D615" s="59">
        <v>1900</v>
      </c>
      <c r="E615" s="59"/>
      <c r="F615" s="59"/>
      <c r="G615" s="59"/>
      <c r="H615" s="59"/>
      <c r="I615" s="59"/>
      <c r="J615" s="59"/>
      <c r="K615" s="59"/>
      <c r="L615" s="59"/>
      <c r="M615" s="59"/>
      <c r="N615" s="59"/>
    </row>
    <row r="616" spans="1:14" s="57" customFormat="1" ht="15.6">
      <c r="A616" s="58" t="s">
        <v>559</v>
      </c>
      <c r="B616" s="59">
        <v>1585.9526480635359</v>
      </c>
      <c r="C616" s="59">
        <v>1585.9526480635359</v>
      </c>
      <c r="D616" s="59">
        <v>1585.9526480635359</v>
      </c>
      <c r="E616" s="59"/>
      <c r="F616" s="59"/>
      <c r="G616" s="59"/>
      <c r="H616" s="59"/>
      <c r="I616" s="59"/>
      <c r="J616" s="59"/>
      <c r="K616" s="59"/>
      <c r="L616" s="59"/>
      <c r="M616" s="59"/>
      <c r="N616" s="59"/>
    </row>
    <row r="617" spans="1:14" s="57" customFormat="1" ht="15.6">
      <c r="A617" s="58" t="s">
        <v>128</v>
      </c>
      <c r="B617" s="59">
        <v>1733</v>
      </c>
      <c r="C617" s="59">
        <v>1733</v>
      </c>
      <c r="D617" s="59">
        <v>1671.0867143628368</v>
      </c>
      <c r="E617" s="59"/>
      <c r="F617" s="59"/>
      <c r="G617" s="59"/>
      <c r="H617" s="59"/>
      <c r="I617" s="59"/>
      <c r="J617" s="59"/>
      <c r="K617" s="59"/>
      <c r="L617" s="59"/>
      <c r="M617" s="59"/>
      <c r="N617" s="59"/>
    </row>
    <row r="618" spans="1:14" s="57" customFormat="1" ht="15.6">
      <c r="A618" s="58" t="s">
        <v>1085</v>
      </c>
      <c r="B618" s="59">
        <v>1270.9257293924388</v>
      </c>
      <c r="C618" s="59">
        <v>1270.9257293924388</v>
      </c>
      <c r="D618" s="59">
        <v>1270.9257293924388</v>
      </c>
      <c r="E618" s="59"/>
      <c r="F618" s="59"/>
      <c r="G618" s="59"/>
      <c r="H618" s="59"/>
      <c r="I618" s="59"/>
      <c r="J618" s="59"/>
      <c r="K618" s="59"/>
      <c r="L618" s="59"/>
      <c r="M618" s="59"/>
      <c r="N618" s="59"/>
    </row>
    <row r="619" spans="1:14" s="57" customFormat="1" ht="15.6">
      <c r="A619" s="58" t="s">
        <v>1086</v>
      </c>
      <c r="B619" s="59">
        <v>1184.6737109269172</v>
      </c>
      <c r="C619" s="59">
        <v>1184.6737109269172</v>
      </c>
      <c r="D619" s="59">
        <v>1184.6737109269172</v>
      </c>
      <c r="E619" s="59"/>
      <c r="F619" s="59"/>
      <c r="G619" s="59"/>
      <c r="H619" s="59"/>
      <c r="I619" s="59"/>
      <c r="J619" s="59"/>
      <c r="K619" s="59"/>
      <c r="L619" s="59"/>
      <c r="M619" s="59"/>
      <c r="N619" s="59"/>
    </row>
    <row r="620" spans="1:14" s="57" customFormat="1" ht="15.6">
      <c r="A620" s="58" t="s">
        <v>984</v>
      </c>
      <c r="B620" s="59">
        <v>1227</v>
      </c>
      <c r="C620" s="59">
        <v>1227</v>
      </c>
      <c r="D620" s="59">
        <v>1227</v>
      </c>
      <c r="E620" s="59"/>
      <c r="F620" s="59"/>
      <c r="G620" s="59"/>
      <c r="H620" s="59"/>
      <c r="I620" s="59"/>
      <c r="J620" s="59"/>
      <c r="K620" s="59"/>
      <c r="L620" s="59"/>
      <c r="M620" s="59"/>
      <c r="N620" s="59"/>
    </row>
    <row r="621" spans="1:14" s="57" customFormat="1" ht="15.6">
      <c r="A621" s="58" t="s">
        <v>6</v>
      </c>
      <c r="B621" s="59">
        <v>1718.9676588352158</v>
      </c>
      <c r="C621" s="59">
        <v>1718.9676588352158</v>
      </c>
      <c r="D621" s="59">
        <v>1718.9676588352158</v>
      </c>
      <c r="E621" s="59"/>
      <c r="F621" s="59"/>
      <c r="G621" s="59"/>
      <c r="H621" s="59"/>
      <c r="I621" s="59"/>
      <c r="J621" s="59"/>
      <c r="K621" s="59"/>
      <c r="L621" s="59"/>
      <c r="M621" s="59"/>
      <c r="N621" s="59"/>
    </row>
    <row r="622" spans="1:14" s="57" customFormat="1" ht="15.6">
      <c r="A622" s="58" t="s">
        <v>65</v>
      </c>
      <c r="B622" s="59">
        <v>1800</v>
      </c>
      <c r="C622" s="59">
        <v>1800</v>
      </c>
      <c r="D622" s="59">
        <v>1800</v>
      </c>
      <c r="E622" s="59"/>
      <c r="F622" s="59"/>
      <c r="G622" s="59"/>
      <c r="H622" s="59"/>
      <c r="I622" s="59"/>
      <c r="J622" s="59"/>
      <c r="K622" s="59"/>
      <c r="L622" s="59"/>
      <c r="M622" s="59"/>
      <c r="N622" s="59"/>
    </row>
    <row r="623" spans="1:14" s="57" customFormat="1" ht="15.6">
      <c r="A623" s="58" t="s">
        <v>1210</v>
      </c>
      <c r="B623" s="59">
        <v>1232.4866646811029</v>
      </c>
      <c r="C623" s="59">
        <v>1232.4866646811029</v>
      </c>
      <c r="D623" s="59">
        <v>1232.4866646811029</v>
      </c>
      <c r="E623" s="59"/>
      <c r="F623" s="59"/>
      <c r="G623" s="59"/>
      <c r="H623" s="59"/>
      <c r="I623" s="59"/>
      <c r="J623" s="59"/>
      <c r="K623" s="59"/>
      <c r="L623" s="59"/>
      <c r="M623" s="59"/>
      <c r="N623" s="59"/>
    </row>
    <row r="624" spans="1:14" s="57" customFormat="1" ht="15.6">
      <c r="A624" s="58" t="s">
        <v>422</v>
      </c>
      <c r="B624" s="59">
        <v>1325</v>
      </c>
      <c r="C624" s="59">
        <v>1325</v>
      </c>
      <c r="D624" s="59">
        <v>1325</v>
      </c>
      <c r="E624" s="59"/>
      <c r="F624" s="59"/>
      <c r="G624" s="59"/>
      <c r="H624" s="59"/>
      <c r="I624" s="59"/>
      <c r="J624" s="59"/>
      <c r="K624" s="59"/>
      <c r="L624" s="59"/>
      <c r="M624" s="59"/>
      <c r="N624" s="59"/>
    </row>
    <row r="625" spans="1:14" s="57" customFormat="1" ht="15.6">
      <c r="A625" s="58" t="s">
        <v>614</v>
      </c>
      <c r="B625" s="59">
        <v>1209.820817232448</v>
      </c>
      <c r="C625" s="59">
        <v>1209.820817232448</v>
      </c>
      <c r="D625" s="59">
        <v>1209.820817232448</v>
      </c>
      <c r="E625" s="59"/>
      <c r="F625" s="59"/>
      <c r="G625" s="59"/>
      <c r="H625" s="59"/>
      <c r="I625" s="59"/>
      <c r="J625" s="59"/>
      <c r="K625" s="59"/>
      <c r="L625" s="59"/>
      <c r="M625" s="59"/>
      <c r="N625" s="59"/>
    </row>
    <row r="626" spans="1:14" s="57" customFormat="1" ht="15.6">
      <c r="A626" s="58" t="s">
        <v>783</v>
      </c>
      <c r="B626" s="59">
        <v>1549.0063809296043</v>
      </c>
      <c r="C626" s="59">
        <v>1549.0063809296043</v>
      </c>
      <c r="D626" s="59">
        <v>1549.0063809296043</v>
      </c>
      <c r="E626" s="59"/>
      <c r="F626" s="59"/>
      <c r="G626" s="59"/>
      <c r="H626" s="59"/>
      <c r="I626" s="59"/>
      <c r="J626" s="59"/>
      <c r="K626" s="59"/>
      <c r="L626" s="59"/>
      <c r="M626" s="59"/>
      <c r="N626" s="59"/>
    </row>
    <row r="627" spans="1:14" s="57" customFormat="1" ht="15.6">
      <c r="A627" s="58" t="s">
        <v>1056</v>
      </c>
      <c r="B627" s="59">
        <v>1463</v>
      </c>
      <c r="C627" s="59">
        <v>1463</v>
      </c>
      <c r="D627" s="59">
        <v>1480.0165362859748</v>
      </c>
      <c r="E627" s="59"/>
      <c r="F627" s="59"/>
      <c r="G627" s="59"/>
      <c r="H627" s="59"/>
      <c r="I627" s="59"/>
      <c r="J627" s="59"/>
      <c r="K627" s="59"/>
      <c r="L627" s="59"/>
      <c r="M627" s="59"/>
      <c r="N627" s="59"/>
    </row>
    <row r="628" spans="1:14" s="57" customFormat="1" ht="15.6">
      <c r="A628" s="58" t="s">
        <v>211</v>
      </c>
      <c r="B628" s="59">
        <v>1480.8650698489835</v>
      </c>
      <c r="C628" s="59">
        <v>1512.633898039717</v>
      </c>
      <c r="D628" s="59">
        <v>1512.633898039717</v>
      </c>
      <c r="E628" s="59"/>
      <c r="F628" s="59"/>
      <c r="G628" s="59"/>
      <c r="H628" s="59"/>
      <c r="I628" s="59"/>
      <c r="J628" s="59"/>
      <c r="K628" s="59"/>
      <c r="L628" s="59"/>
      <c r="M628" s="59"/>
      <c r="N628" s="59"/>
    </row>
    <row r="629" spans="1:14" s="57" customFormat="1" ht="15.6">
      <c r="A629" s="58" t="s">
        <v>612</v>
      </c>
      <c r="B629" s="59">
        <v>1521</v>
      </c>
      <c r="C629" s="59">
        <v>1521</v>
      </c>
      <c r="D629" s="59">
        <v>1471.280427229686</v>
      </c>
      <c r="E629" s="59"/>
      <c r="F629" s="59"/>
      <c r="G629" s="59"/>
      <c r="H629" s="59"/>
      <c r="I629" s="59"/>
      <c r="J629" s="59"/>
      <c r="K629" s="59"/>
      <c r="L629" s="59"/>
      <c r="M629" s="59"/>
      <c r="N629" s="59"/>
    </row>
    <row r="630" spans="1:14" s="57" customFormat="1" ht="15.6">
      <c r="A630" s="58" t="s">
        <v>303</v>
      </c>
      <c r="B630" s="59">
        <v>1735</v>
      </c>
      <c r="C630" s="59">
        <v>1735</v>
      </c>
      <c r="D630" s="59">
        <v>1725.0288324345538</v>
      </c>
      <c r="E630" s="59"/>
      <c r="F630" s="59"/>
      <c r="G630" s="59"/>
      <c r="H630" s="59"/>
      <c r="I630" s="59"/>
      <c r="J630" s="59"/>
      <c r="K630" s="59"/>
      <c r="L630" s="59"/>
      <c r="M630" s="59"/>
      <c r="N630" s="59"/>
    </row>
    <row r="631" spans="1:14" s="57" customFormat="1" ht="15.6">
      <c r="A631" s="58" t="s">
        <v>467</v>
      </c>
      <c r="B631" s="59">
        <v>1356.9194467348941</v>
      </c>
      <c r="C631" s="59">
        <v>1356.9194467348941</v>
      </c>
      <c r="D631" s="59">
        <v>1356.9194467348941</v>
      </c>
      <c r="E631" s="59"/>
      <c r="F631" s="59"/>
      <c r="G631" s="59"/>
      <c r="H631" s="59"/>
      <c r="I631" s="59"/>
      <c r="J631" s="59"/>
      <c r="K631" s="59"/>
      <c r="L631" s="59"/>
      <c r="M631" s="59"/>
      <c r="N631" s="59"/>
    </row>
    <row r="632" spans="1:14" s="57" customFormat="1" ht="15.6">
      <c r="A632" s="58" t="s">
        <v>337</v>
      </c>
      <c r="B632" s="59">
        <v>1800</v>
      </c>
      <c r="C632" s="59">
        <v>1800</v>
      </c>
      <c r="D632" s="59">
        <v>1800</v>
      </c>
      <c r="E632" s="59"/>
      <c r="F632" s="59"/>
      <c r="G632" s="59"/>
      <c r="H632" s="59"/>
      <c r="I632" s="59"/>
      <c r="J632" s="59"/>
      <c r="K632" s="59"/>
      <c r="L632" s="59"/>
      <c r="M632" s="59"/>
      <c r="N632" s="59"/>
    </row>
    <row r="633" spans="1:14" s="57" customFormat="1" ht="15.6">
      <c r="A633" s="58" t="s">
        <v>1217</v>
      </c>
      <c r="B633" s="59">
        <v>1396.8154508143764</v>
      </c>
      <c r="C633" s="59">
        <v>1396.8154508143764</v>
      </c>
      <c r="D633" s="59">
        <v>1470.3058934247988</v>
      </c>
      <c r="E633" s="59"/>
      <c r="F633" s="59"/>
      <c r="G633" s="59"/>
      <c r="H633" s="59"/>
      <c r="I633" s="59"/>
      <c r="J633" s="59"/>
      <c r="K633" s="59"/>
      <c r="L633" s="59"/>
      <c r="M633" s="59"/>
      <c r="N633" s="59"/>
    </row>
    <row r="634" spans="1:14" s="57" customFormat="1" ht="15.6">
      <c r="A634" s="58" t="s">
        <v>417</v>
      </c>
      <c r="B634" s="59">
        <v>1575.6037657639677</v>
      </c>
      <c r="C634" s="59">
        <v>1575.6037657639677</v>
      </c>
      <c r="D634" s="59">
        <v>1575.6037657639677</v>
      </c>
      <c r="E634" s="59"/>
      <c r="F634" s="59"/>
      <c r="G634" s="59"/>
      <c r="H634" s="59"/>
      <c r="I634" s="59"/>
      <c r="J634" s="59"/>
      <c r="K634" s="59"/>
      <c r="L634" s="59"/>
      <c r="M634" s="59"/>
      <c r="N634" s="59"/>
    </row>
    <row r="635" spans="1:14" s="57" customFormat="1" ht="15.6">
      <c r="A635" s="58" t="s">
        <v>814</v>
      </c>
      <c r="B635" s="59">
        <v>1205</v>
      </c>
      <c r="C635" s="59">
        <v>1205</v>
      </c>
      <c r="D635" s="59">
        <v>1205</v>
      </c>
      <c r="E635" s="59"/>
      <c r="F635" s="59"/>
      <c r="G635" s="59"/>
      <c r="H635" s="59"/>
      <c r="I635" s="59"/>
      <c r="J635" s="59"/>
      <c r="K635" s="59"/>
      <c r="L635" s="59"/>
      <c r="M635" s="59"/>
      <c r="N635" s="59"/>
    </row>
    <row r="636" spans="1:14" s="57" customFormat="1" ht="15.6">
      <c r="A636" s="58" t="s">
        <v>167</v>
      </c>
      <c r="B636" s="59">
        <v>1438</v>
      </c>
      <c r="C636" s="59">
        <v>1438</v>
      </c>
      <c r="D636" s="59">
        <v>1438</v>
      </c>
      <c r="E636" s="59"/>
      <c r="F636" s="59"/>
      <c r="G636" s="59"/>
      <c r="H636" s="59"/>
      <c r="I636" s="59"/>
      <c r="J636" s="59"/>
      <c r="K636" s="59"/>
      <c r="L636" s="59"/>
      <c r="M636" s="59"/>
      <c r="N636" s="59"/>
    </row>
    <row r="637" spans="1:14" s="57" customFormat="1" ht="15.6">
      <c r="A637" s="58" t="s">
        <v>1277</v>
      </c>
      <c r="B637" s="59"/>
      <c r="C637" s="59">
        <v>1200</v>
      </c>
      <c r="D637" s="59">
        <v>1231.6016737493846</v>
      </c>
      <c r="E637" s="59"/>
      <c r="F637" s="59"/>
      <c r="G637" s="59"/>
      <c r="H637" s="59"/>
      <c r="I637" s="59"/>
      <c r="J637" s="59"/>
      <c r="K637" s="59"/>
      <c r="L637" s="59"/>
      <c r="M637" s="59"/>
      <c r="N637" s="59"/>
    </row>
    <row r="638" spans="1:14" s="57" customFormat="1" ht="15.6">
      <c r="A638" s="58" t="s">
        <v>942</v>
      </c>
      <c r="B638" s="59">
        <v>1648</v>
      </c>
      <c r="C638" s="59">
        <v>1648</v>
      </c>
      <c r="D638" s="59">
        <v>1648</v>
      </c>
      <c r="E638" s="59"/>
      <c r="F638" s="59"/>
      <c r="G638" s="59"/>
      <c r="H638" s="59"/>
      <c r="I638" s="59"/>
      <c r="J638" s="59"/>
      <c r="K638" s="59"/>
      <c r="L638" s="59"/>
      <c r="M638" s="59"/>
      <c r="N638" s="59"/>
    </row>
    <row r="639" spans="1:14" s="57" customFormat="1" ht="15.6">
      <c r="A639" s="58" t="s">
        <v>1064</v>
      </c>
      <c r="B639" s="59">
        <v>1411</v>
      </c>
      <c r="C639" s="59">
        <v>1411</v>
      </c>
      <c r="D639" s="59">
        <v>1404.5601342974041</v>
      </c>
      <c r="E639" s="59"/>
      <c r="F639" s="59"/>
      <c r="G639" s="59"/>
      <c r="H639" s="59"/>
      <c r="I639" s="59"/>
      <c r="J639" s="59"/>
      <c r="K639" s="59"/>
      <c r="L639" s="59"/>
      <c r="M639" s="59"/>
      <c r="N639" s="59"/>
    </row>
    <row r="640" spans="1:14" s="57" customFormat="1" ht="15.6">
      <c r="A640" s="58" t="s">
        <v>43</v>
      </c>
      <c r="B640" s="59">
        <v>1600</v>
      </c>
      <c r="C640" s="59">
        <v>1600</v>
      </c>
      <c r="D640" s="59">
        <v>1600</v>
      </c>
      <c r="E640" s="59"/>
      <c r="F640" s="59"/>
      <c r="G640" s="59"/>
      <c r="H640" s="59"/>
      <c r="I640" s="59"/>
      <c r="J640" s="59"/>
      <c r="K640" s="59"/>
      <c r="L640" s="59"/>
      <c r="M640" s="59"/>
      <c r="N640" s="59"/>
    </row>
    <row r="641" spans="1:14" s="57" customFormat="1" ht="15.6">
      <c r="A641" s="58" t="s">
        <v>1145</v>
      </c>
      <c r="B641" s="59">
        <v>1532.0711453488009</v>
      </c>
      <c r="C641" s="59">
        <v>1532.0711453488009</v>
      </c>
      <c r="D641" s="59">
        <v>1532.0711453488009</v>
      </c>
      <c r="E641" s="59"/>
      <c r="F641" s="59"/>
      <c r="G641" s="59"/>
      <c r="H641" s="59"/>
      <c r="I641" s="59"/>
      <c r="J641" s="59"/>
      <c r="K641" s="59"/>
      <c r="L641" s="59"/>
      <c r="M641" s="59"/>
      <c r="N641" s="59"/>
    </row>
    <row r="642" spans="1:14" s="57" customFormat="1" ht="15.6">
      <c r="A642" s="58" t="s">
        <v>1049</v>
      </c>
      <c r="B642" s="59">
        <v>1599</v>
      </c>
      <c r="C642" s="59">
        <v>1599</v>
      </c>
      <c r="D642" s="59">
        <v>1599</v>
      </c>
      <c r="E642" s="59"/>
      <c r="F642" s="59"/>
      <c r="G642" s="59"/>
      <c r="H642" s="59"/>
      <c r="I642" s="59"/>
      <c r="J642" s="59"/>
      <c r="K642" s="59"/>
      <c r="L642" s="59"/>
      <c r="M642" s="59"/>
      <c r="N642" s="59"/>
    </row>
    <row r="643" spans="1:14" s="57" customFormat="1" ht="15.6">
      <c r="A643" s="58" t="s">
        <v>975</v>
      </c>
      <c r="B643" s="59">
        <v>1153</v>
      </c>
      <c r="C643" s="59">
        <v>1153</v>
      </c>
      <c r="D643" s="59">
        <v>1153</v>
      </c>
      <c r="E643" s="59"/>
      <c r="F643" s="59"/>
      <c r="G643" s="59"/>
      <c r="H643" s="59"/>
      <c r="I643" s="59"/>
      <c r="J643" s="59"/>
      <c r="K643" s="59"/>
      <c r="L643" s="59"/>
      <c r="M643" s="59"/>
      <c r="N643" s="59"/>
    </row>
    <row r="644" spans="1:14" s="57" customFormat="1" ht="15.6">
      <c r="A644" s="58" t="s">
        <v>529</v>
      </c>
      <c r="B644" s="59">
        <v>1433.6492296478787</v>
      </c>
      <c r="C644" s="59">
        <v>1427.0535000412842</v>
      </c>
      <c r="D644" s="59">
        <v>1427.0535000412842</v>
      </c>
      <c r="E644" s="59"/>
      <c r="F644" s="59"/>
      <c r="G644" s="59"/>
      <c r="H644" s="59"/>
      <c r="I644" s="59"/>
      <c r="J644" s="59"/>
      <c r="K644" s="59"/>
      <c r="L644" s="59"/>
      <c r="M644" s="59"/>
      <c r="N644" s="59"/>
    </row>
    <row r="645" spans="1:14" s="57" customFormat="1" ht="15.6">
      <c r="A645" s="58" t="s">
        <v>89</v>
      </c>
      <c r="B645" s="59">
        <v>1848.795162124002</v>
      </c>
      <c r="C645" s="59">
        <v>1848.795162124002</v>
      </c>
      <c r="D645" s="59">
        <v>1848.795162124002</v>
      </c>
      <c r="E645" s="59"/>
      <c r="F645" s="59"/>
      <c r="G645" s="59"/>
      <c r="H645" s="59"/>
      <c r="I645" s="59"/>
      <c r="J645" s="59"/>
      <c r="K645" s="59"/>
      <c r="L645" s="59"/>
      <c r="M645" s="59"/>
      <c r="N645" s="59"/>
    </row>
    <row r="646" spans="1:14" s="57" customFormat="1" ht="15.6">
      <c r="A646" s="58" t="s">
        <v>405</v>
      </c>
      <c r="B646" s="59">
        <v>1600</v>
      </c>
      <c r="C646" s="59">
        <v>1600</v>
      </c>
      <c r="D646" s="59">
        <v>1600</v>
      </c>
      <c r="E646" s="59"/>
      <c r="F646" s="59"/>
      <c r="G646" s="59"/>
      <c r="H646" s="59"/>
      <c r="I646" s="59"/>
      <c r="J646" s="59"/>
      <c r="K646" s="59"/>
      <c r="L646" s="59"/>
      <c r="M646" s="59"/>
      <c r="N646" s="59"/>
    </row>
    <row r="647" spans="1:14" s="57" customFormat="1" ht="15.6">
      <c r="A647" s="58" t="s">
        <v>142</v>
      </c>
      <c r="B647" s="59">
        <v>1604.5065130770008</v>
      </c>
      <c r="C647" s="59">
        <v>1604.5065130770008</v>
      </c>
      <c r="D647" s="59">
        <v>1604.5065130770008</v>
      </c>
      <c r="E647" s="59"/>
      <c r="F647" s="59"/>
      <c r="G647" s="59"/>
      <c r="H647" s="59"/>
      <c r="I647" s="59"/>
      <c r="J647" s="59"/>
      <c r="K647" s="59"/>
      <c r="L647" s="59"/>
      <c r="M647" s="59"/>
      <c r="N647" s="59"/>
    </row>
    <row r="648" spans="1:14" s="57" customFormat="1" ht="15.6">
      <c r="A648" s="58" t="s">
        <v>51</v>
      </c>
      <c r="B648" s="59">
        <v>1200</v>
      </c>
      <c r="C648" s="59">
        <v>1200</v>
      </c>
      <c r="D648" s="59">
        <v>1200</v>
      </c>
      <c r="E648" s="59"/>
      <c r="F648" s="59"/>
      <c r="G648" s="59"/>
      <c r="H648" s="59"/>
      <c r="I648" s="59"/>
      <c r="J648" s="59"/>
      <c r="K648" s="59"/>
      <c r="L648" s="59"/>
      <c r="M648" s="59"/>
      <c r="N648" s="59"/>
    </row>
    <row r="649" spans="1:14" s="57" customFormat="1" ht="15.6">
      <c r="A649" s="58" t="s">
        <v>101</v>
      </c>
      <c r="B649" s="59">
        <v>1564.8918757582453</v>
      </c>
      <c r="C649" s="59">
        <v>1564.8918757582453</v>
      </c>
      <c r="D649" s="59">
        <v>1564.8918757582453</v>
      </c>
      <c r="E649" s="59"/>
      <c r="F649" s="59"/>
      <c r="G649" s="59"/>
      <c r="H649" s="59"/>
      <c r="I649" s="59"/>
      <c r="J649" s="59"/>
      <c r="K649" s="59"/>
      <c r="L649" s="59"/>
      <c r="M649" s="59"/>
      <c r="N649" s="59"/>
    </row>
    <row r="650" spans="1:14" s="57" customFormat="1" ht="15.6">
      <c r="A650" s="58" t="s">
        <v>1169</v>
      </c>
      <c r="B650" s="59">
        <v>1230</v>
      </c>
      <c r="C650" s="59">
        <v>1230</v>
      </c>
      <c r="D650" s="59">
        <v>1277.8440508281335</v>
      </c>
      <c r="E650" s="59"/>
      <c r="F650" s="59"/>
      <c r="G650" s="59"/>
      <c r="H650" s="59"/>
      <c r="I650" s="59"/>
      <c r="J650" s="59"/>
      <c r="K650" s="59"/>
      <c r="L650" s="59"/>
      <c r="M650" s="59"/>
      <c r="N650" s="59"/>
    </row>
    <row r="651" spans="1:14" s="57" customFormat="1" ht="15.6">
      <c r="A651" s="58" t="s">
        <v>1087</v>
      </c>
      <c r="B651" s="59">
        <v>1253</v>
      </c>
      <c r="C651" s="59">
        <v>1253</v>
      </c>
      <c r="D651" s="59">
        <v>1253</v>
      </c>
      <c r="E651" s="59"/>
      <c r="F651" s="59"/>
      <c r="G651" s="59"/>
      <c r="H651" s="59"/>
      <c r="I651" s="59"/>
      <c r="J651" s="59"/>
      <c r="K651" s="59"/>
      <c r="L651" s="59"/>
      <c r="M651" s="59"/>
      <c r="N651" s="59"/>
    </row>
    <row r="652" spans="1:14" s="57" customFormat="1" ht="15.6">
      <c r="A652" s="58" t="s">
        <v>1211</v>
      </c>
      <c r="B652" s="59">
        <v>1212.8557257343889</v>
      </c>
      <c r="C652" s="59">
        <v>1212.8557257343889</v>
      </c>
      <c r="D652" s="59">
        <v>1212.8557257343889</v>
      </c>
      <c r="E652" s="59"/>
      <c r="F652" s="59"/>
      <c r="G652" s="59"/>
      <c r="H652" s="59"/>
      <c r="I652" s="59"/>
      <c r="J652" s="59"/>
      <c r="K652" s="59"/>
      <c r="L652" s="59"/>
      <c r="M652" s="59"/>
      <c r="N652" s="59"/>
    </row>
    <row r="653" spans="1:14" s="57" customFormat="1" ht="15.6">
      <c r="A653" s="58" t="s">
        <v>918</v>
      </c>
      <c r="B653" s="59">
        <v>1565</v>
      </c>
      <c r="C653" s="59">
        <v>1565</v>
      </c>
      <c r="D653" s="59">
        <v>1510.4184023232649</v>
      </c>
      <c r="E653" s="59"/>
      <c r="F653" s="59"/>
      <c r="G653" s="59"/>
      <c r="H653" s="59"/>
      <c r="I653" s="59"/>
      <c r="J653" s="59"/>
      <c r="K653" s="59"/>
      <c r="L653" s="59"/>
      <c r="M653" s="59"/>
      <c r="N653" s="59"/>
    </row>
    <row r="654" spans="1:14" s="57" customFormat="1" ht="15.6">
      <c r="A654" s="58" t="s">
        <v>1071</v>
      </c>
      <c r="B654" s="59">
        <v>1385.4537410027015</v>
      </c>
      <c r="C654" s="59">
        <v>1385.4537410027015</v>
      </c>
      <c r="D654" s="59">
        <v>1385.4537410027015</v>
      </c>
      <c r="E654" s="59"/>
      <c r="F654" s="59"/>
      <c r="G654" s="59"/>
      <c r="H654" s="59"/>
      <c r="I654" s="59"/>
      <c r="J654" s="59"/>
      <c r="K654" s="59"/>
      <c r="L654" s="59"/>
      <c r="M654" s="59"/>
      <c r="N654" s="59"/>
    </row>
    <row r="655" spans="1:14" s="57" customFormat="1" ht="15.6">
      <c r="A655" s="58" t="s">
        <v>910</v>
      </c>
      <c r="B655" s="59">
        <v>1800</v>
      </c>
      <c r="C655" s="59">
        <v>1800</v>
      </c>
      <c r="D655" s="59">
        <v>1800</v>
      </c>
      <c r="E655" s="59"/>
      <c r="F655" s="59"/>
      <c r="G655" s="59"/>
      <c r="H655" s="59"/>
      <c r="I655" s="59"/>
      <c r="J655" s="59"/>
      <c r="K655" s="59"/>
      <c r="L655" s="59"/>
      <c r="M655" s="59"/>
      <c r="N655" s="59"/>
    </row>
    <row r="656" spans="1:14" s="57" customFormat="1" ht="15.6">
      <c r="A656" s="58" t="s">
        <v>468</v>
      </c>
      <c r="B656" s="59">
        <v>1207.1443238625507</v>
      </c>
      <c r="C656" s="59">
        <v>1207.1443238625507</v>
      </c>
      <c r="D656" s="59">
        <v>1207.1443238625507</v>
      </c>
      <c r="E656" s="59"/>
      <c r="F656" s="59"/>
      <c r="G656" s="59"/>
      <c r="H656" s="59"/>
      <c r="I656" s="59"/>
      <c r="J656" s="59"/>
      <c r="K656" s="59"/>
      <c r="L656" s="59"/>
      <c r="M656" s="59"/>
      <c r="N656" s="59"/>
    </row>
    <row r="657" spans="1:14" s="57" customFormat="1" ht="15.6">
      <c r="A657" s="58" t="s">
        <v>897</v>
      </c>
      <c r="B657" s="59">
        <v>1432.4399775480347</v>
      </c>
      <c r="C657" s="59">
        <v>1432.4399775480347</v>
      </c>
      <c r="D657" s="59">
        <v>1432.4399775480347</v>
      </c>
      <c r="E657" s="59"/>
      <c r="F657" s="59"/>
      <c r="G657" s="59"/>
      <c r="H657" s="59"/>
      <c r="I657" s="59"/>
      <c r="J657" s="59"/>
      <c r="K657" s="59"/>
      <c r="L657" s="59"/>
      <c r="M657" s="59"/>
      <c r="N657" s="59"/>
    </row>
    <row r="658" spans="1:14" s="57" customFormat="1" ht="15.6">
      <c r="A658" s="58" t="s">
        <v>1238</v>
      </c>
      <c r="B658" s="59">
        <v>1279</v>
      </c>
      <c r="C658" s="59">
        <v>1279</v>
      </c>
      <c r="D658" s="59">
        <v>1308.8480487483082</v>
      </c>
      <c r="E658" s="59"/>
      <c r="F658" s="59"/>
      <c r="G658" s="59"/>
      <c r="H658" s="59"/>
      <c r="I658" s="59"/>
      <c r="J658" s="59"/>
      <c r="K658" s="59"/>
      <c r="L658" s="59"/>
      <c r="M658" s="59"/>
      <c r="N658" s="59"/>
    </row>
    <row r="659" spans="1:14" s="57" customFormat="1" ht="15.6">
      <c r="A659" s="58" t="s">
        <v>1239</v>
      </c>
      <c r="B659" s="59">
        <v>1349</v>
      </c>
      <c r="C659" s="59">
        <v>1349</v>
      </c>
      <c r="D659" s="59">
        <v>1349</v>
      </c>
      <c r="E659" s="59"/>
      <c r="F659" s="59"/>
      <c r="G659" s="59"/>
      <c r="H659" s="59"/>
      <c r="I659" s="59"/>
      <c r="J659" s="59"/>
      <c r="K659" s="59"/>
      <c r="L659" s="59"/>
      <c r="M659" s="59"/>
      <c r="N659" s="59"/>
    </row>
    <row r="660" spans="1:14" s="57" customFormat="1" ht="15.6">
      <c r="A660" s="58" t="s">
        <v>316</v>
      </c>
      <c r="B660" s="59">
        <v>1585.7336949317598</v>
      </c>
      <c r="C660" s="59">
        <v>1585.7336949317598</v>
      </c>
      <c r="D660" s="59">
        <v>1585.7336949317598</v>
      </c>
      <c r="E660" s="59"/>
      <c r="F660" s="59"/>
      <c r="G660" s="59"/>
      <c r="H660" s="59"/>
      <c r="I660" s="59"/>
      <c r="J660" s="59"/>
      <c r="K660" s="59"/>
      <c r="L660" s="59"/>
      <c r="M660" s="59"/>
      <c r="N660" s="59"/>
    </row>
    <row r="661" spans="1:14" s="57" customFormat="1" ht="15.6">
      <c r="A661" s="58" t="s">
        <v>371</v>
      </c>
      <c r="B661" s="59">
        <v>1405.6749661763338</v>
      </c>
      <c r="C661" s="59">
        <v>1405.6749661763338</v>
      </c>
      <c r="D661" s="59">
        <v>1405.6749661763338</v>
      </c>
      <c r="E661" s="59"/>
      <c r="F661" s="59"/>
      <c r="G661" s="59"/>
      <c r="H661" s="59"/>
      <c r="I661" s="59"/>
      <c r="J661" s="59"/>
      <c r="K661" s="59"/>
      <c r="L661" s="59"/>
      <c r="M661" s="59"/>
      <c r="N661" s="59"/>
    </row>
    <row r="662" spans="1:14" s="57" customFormat="1" ht="15.6">
      <c r="A662" s="58" t="s">
        <v>1246</v>
      </c>
      <c r="B662" s="59">
        <v>1159.6168397760287</v>
      </c>
      <c r="C662" s="59">
        <v>1159.6168397760287</v>
      </c>
      <c r="D662" s="59">
        <v>1159.6168397760287</v>
      </c>
      <c r="E662" s="59"/>
      <c r="F662" s="59"/>
      <c r="G662" s="59"/>
      <c r="H662" s="59"/>
      <c r="I662" s="59"/>
      <c r="J662" s="59"/>
      <c r="K662" s="59"/>
      <c r="L662" s="59"/>
      <c r="M662" s="59"/>
      <c r="N662" s="59"/>
    </row>
    <row r="663" spans="1:14" s="57" customFormat="1" ht="15.6">
      <c r="A663" s="58" t="s">
        <v>591</v>
      </c>
      <c r="B663" s="59">
        <v>1643.2943616135353</v>
      </c>
      <c r="C663" s="59">
        <v>1643.2943616135353</v>
      </c>
      <c r="D663" s="59">
        <v>1643.2943616135353</v>
      </c>
      <c r="E663" s="59"/>
      <c r="F663" s="59"/>
      <c r="G663" s="59"/>
      <c r="H663" s="59"/>
      <c r="I663" s="59"/>
      <c r="J663" s="59"/>
      <c r="K663" s="59"/>
      <c r="L663" s="59"/>
      <c r="M663" s="59"/>
      <c r="N663" s="59"/>
    </row>
    <row r="664" spans="1:14" s="57" customFormat="1" ht="15.6">
      <c r="A664" s="58" t="s">
        <v>1051</v>
      </c>
      <c r="B664" s="59">
        <v>1196.3892874486462</v>
      </c>
      <c r="C664" s="59">
        <v>1196.3892874486462</v>
      </c>
      <c r="D664" s="59">
        <v>1196.3892874486462</v>
      </c>
      <c r="E664" s="59"/>
      <c r="F664" s="59"/>
      <c r="G664" s="59"/>
      <c r="H664" s="59"/>
      <c r="I664" s="59"/>
      <c r="J664" s="59"/>
      <c r="K664" s="59"/>
      <c r="L664" s="59"/>
      <c r="M664" s="59"/>
      <c r="N664" s="59"/>
    </row>
    <row r="665" spans="1:14" s="57" customFormat="1" ht="15.6">
      <c r="A665" s="58" t="s">
        <v>680</v>
      </c>
      <c r="B665" s="59">
        <v>1270.8513031361572</v>
      </c>
      <c r="C665" s="59">
        <v>1270.8513031361572</v>
      </c>
      <c r="D665" s="59">
        <v>1270.8513031361572</v>
      </c>
      <c r="E665" s="59"/>
      <c r="F665" s="59"/>
      <c r="G665" s="59"/>
      <c r="H665" s="59"/>
      <c r="I665" s="59"/>
      <c r="J665" s="59"/>
      <c r="K665" s="59"/>
      <c r="L665" s="59"/>
      <c r="M665" s="59"/>
      <c r="N665" s="59"/>
    </row>
    <row r="666" spans="1:14" s="57" customFormat="1" ht="15.6">
      <c r="A666" s="58" t="s">
        <v>976</v>
      </c>
      <c r="B666" s="59">
        <v>1213</v>
      </c>
      <c r="C666" s="59">
        <v>1213</v>
      </c>
      <c r="D666" s="59">
        <v>1213</v>
      </c>
      <c r="E666" s="59"/>
      <c r="F666" s="59"/>
      <c r="G666" s="59"/>
      <c r="H666" s="59"/>
      <c r="I666" s="59"/>
      <c r="J666" s="59"/>
      <c r="K666" s="59"/>
      <c r="L666" s="59"/>
      <c r="M666" s="59"/>
      <c r="N666" s="59"/>
    </row>
    <row r="667" spans="1:14" s="57" customFormat="1" ht="15.6">
      <c r="A667" s="58" t="s">
        <v>850</v>
      </c>
      <c r="B667" s="59">
        <v>1256.4901252366315</v>
      </c>
      <c r="C667" s="59">
        <v>1256.4901252366315</v>
      </c>
      <c r="D667" s="59">
        <v>1256.4901252366315</v>
      </c>
      <c r="E667" s="59"/>
      <c r="F667" s="59"/>
      <c r="G667" s="59"/>
      <c r="H667" s="59"/>
      <c r="I667" s="59"/>
      <c r="J667" s="59"/>
      <c r="K667" s="59"/>
      <c r="L667" s="59"/>
      <c r="M667" s="59"/>
      <c r="N667" s="59"/>
    </row>
    <row r="668" spans="1:14" s="57" customFormat="1" ht="15.6">
      <c r="A668" s="58" t="s">
        <v>606</v>
      </c>
      <c r="B668" s="59">
        <v>1434.8167375648079</v>
      </c>
      <c r="C668" s="59">
        <v>1434.8167375648079</v>
      </c>
      <c r="D668" s="59">
        <v>1434.8167375648079</v>
      </c>
      <c r="E668" s="59"/>
      <c r="F668" s="59"/>
      <c r="G668" s="59"/>
      <c r="H668" s="59"/>
      <c r="I668" s="59"/>
      <c r="J668" s="59"/>
      <c r="K668" s="59"/>
      <c r="L668" s="59"/>
      <c r="M668" s="59"/>
      <c r="N668" s="59"/>
    </row>
    <row r="669" spans="1:14" s="57" customFormat="1" ht="15.6">
      <c r="A669" s="58" t="s">
        <v>919</v>
      </c>
      <c r="B669" s="59">
        <v>1477</v>
      </c>
      <c r="C669" s="59">
        <v>1477</v>
      </c>
      <c r="D669" s="59">
        <v>1477</v>
      </c>
      <c r="E669" s="59"/>
      <c r="F669" s="59"/>
      <c r="G669" s="59"/>
      <c r="H669" s="59"/>
      <c r="I669" s="59"/>
      <c r="J669" s="59"/>
      <c r="K669" s="59"/>
      <c r="L669" s="59"/>
      <c r="M669" s="59"/>
      <c r="N669" s="59"/>
    </row>
    <row r="670" spans="1:14" s="57" customFormat="1" ht="15.6">
      <c r="A670" s="58" t="s">
        <v>557</v>
      </c>
      <c r="B670" s="59">
        <v>1241.9364741626323</v>
      </c>
      <c r="C670" s="59">
        <v>1241.9364741626323</v>
      </c>
      <c r="D670" s="59">
        <v>1241.9364741626323</v>
      </c>
      <c r="E670" s="59"/>
      <c r="F670" s="59"/>
      <c r="G670" s="59"/>
      <c r="H670" s="59"/>
      <c r="I670" s="59"/>
      <c r="J670" s="59"/>
      <c r="K670" s="59"/>
      <c r="L670" s="59"/>
      <c r="M670" s="59"/>
      <c r="N670" s="59"/>
    </row>
    <row r="671" spans="1:14" s="57" customFormat="1" ht="15.6">
      <c r="A671" s="58" t="s">
        <v>416</v>
      </c>
      <c r="B671" s="59">
        <v>1600</v>
      </c>
      <c r="C671" s="59">
        <v>1600</v>
      </c>
      <c r="D671" s="59">
        <v>1600</v>
      </c>
      <c r="E671" s="59"/>
      <c r="F671" s="59"/>
      <c r="G671" s="59"/>
      <c r="H671" s="59"/>
      <c r="I671" s="59"/>
      <c r="J671" s="59"/>
      <c r="K671" s="59"/>
      <c r="L671" s="59"/>
      <c r="M671" s="59"/>
      <c r="N671" s="59"/>
    </row>
    <row r="672" spans="1:14" s="57" customFormat="1" ht="15.6">
      <c r="A672" s="58" t="s">
        <v>816</v>
      </c>
      <c r="B672" s="59">
        <v>1282.7626792855481</v>
      </c>
      <c r="C672" s="59">
        <v>1282.7626792855481</v>
      </c>
      <c r="D672" s="59">
        <v>1282.7626792855481</v>
      </c>
      <c r="E672" s="59"/>
      <c r="F672" s="59"/>
      <c r="G672" s="59"/>
      <c r="H672" s="59"/>
      <c r="I672" s="59"/>
      <c r="J672" s="59"/>
      <c r="K672" s="59"/>
      <c r="L672" s="59"/>
      <c r="M672" s="59"/>
      <c r="N672" s="59"/>
    </row>
    <row r="673" spans="1:14" s="57" customFormat="1" ht="15.6">
      <c r="A673" s="58" t="s">
        <v>199</v>
      </c>
      <c r="B673" s="59">
        <v>1781.1053088886924</v>
      </c>
      <c r="C673" s="59">
        <v>1781.1053088886924</v>
      </c>
      <c r="D673" s="59">
        <v>1781.1053088886924</v>
      </c>
      <c r="E673" s="59"/>
      <c r="F673" s="59"/>
      <c r="G673" s="59"/>
      <c r="H673" s="59"/>
      <c r="I673" s="59"/>
      <c r="J673" s="59"/>
      <c r="K673" s="59"/>
      <c r="L673" s="59"/>
      <c r="M673" s="59"/>
      <c r="N673" s="59"/>
    </row>
    <row r="674" spans="1:14" s="57" customFormat="1" ht="15.6">
      <c r="A674" s="58" t="s">
        <v>312</v>
      </c>
      <c r="B674" s="59">
        <v>1460</v>
      </c>
      <c r="C674" s="59">
        <v>1460</v>
      </c>
      <c r="D674" s="59">
        <v>1460</v>
      </c>
      <c r="E674" s="59"/>
      <c r="F674" s="59"/>
      <c r="G674" s="59"/>
      <c r="H674" s="59"/>
      <c r="I674" s="59"/>
      <c r="J674" s="59"/>
      <c r="K674" s="59"/>
      <c r="L674" s="59"/>
      <c r="M674" s="59"/>
      <c r="N674" s="59"/>
    </row>
    <row r="675" spans="1:14" s="57" customFormat="1" ht="15.6">
      <c r="A675" s="58" t="s">
        <v>1218</v>
      </c>
      <c r="B675" s="59">
        <v>1264.6012276827262</v>
      </c>
      <c r="C675" s="59">
        <v>1264.6012276827262</v>
      </c>
      <c r="D675" s="59">
        <v>1264.6012276827262</v>
      </c>
      <c r="E675" s="59"/>
      <c r="F675" s="59"/>
      <c r="G675" s="59"/>
      <c r="H675" s="59"/>
      <c r="I675" s="59"/>
      <c r="J675" s="59"/>
      <c r="K675" s="59"/>
      <c r="L675" s="59"/>
      <c r="M675" s="59"/>
      <c r="N675" s="59"/>
    </row>
    <row r="676" spans="1:14" s="57" customFormat="1" ht="15.6">
      <c r="A676" s="58" t="s">
        <v>715</v>
      </c>
      <c r="B676" s="59">
        <v>1513</v>
      </c>
      <c r="C676" s="59">
        <v>1513.009788715359</v>
      </c>
      <c r="D676" s="59">
        <v>1539.7046836592165</v>
      </c>
      <c r="E676" s="59"/>
      <c r="F676" s="59"/>
      <c r="G676" s="59"/>
      <c r="H676" s="59"/>
      <c r="I676" s="59"/>
      <c r="J676" s="59"/>
      <c r="K676" s="59"/>
      <c r="L676" s="59"/>
      <c r="M676" s="59"/>
      <c r="N676" s="59"/>
    </row>
    <row r="677" spans="1:14" s="57" customFormat="1" ht="15.6">
      <c r="A677" s="58" t="s">
        <v>898</v>
      </c>
      <c r="B677" s="59">
        <v>1600</v>
      </c>
      <c r="C677" s="59">
        <v>1600</v>
      </c>
      <c r="D677" s="59">
        <v>1600</v>
      </c>
      <c r="E677" s="59"/>
      <c r="F677" s="59"/>
      <c r="G677" s="59"/>
      <c r="H677" s="59"/>
      <c r="I677" s="59"/>
      <c r="J677" s="59"/>
      <c r="K677" s="59"/>
      <c r="L677" s="59"/>
      <c r="M677" s="59"/>
      <c r="N677" s="59"/>
    </row>
    <row r="678" spans="1:14" s="57" customFormat="1" ht="15.6">
      <c r="A678" s="58" t="s">
        <v>1014</v>
      </c>
      <c r="B678" s="59">
        <v>1383.0817055563423</v>
      </c>
      <c r="C678" s="59">
        <v>1383.0817055563423</v>
      </c>
      <c r="D678" s="59">
        <v>1383.0817055563423</v>
      </c>
      <c r="E678" s="59"/>
      <c r="F678" s="59"/>
      <c r="G678" s="59"/>
      <c r="H678" s="59"/>
      <c r="I678" s="59"/>
      <c r="J678" s="59"/>
      <c r="K678" s="59"/>
      <c r="L678" s="59"/>
      <c r="M678" s="59"/>
      <c r="N678" s="59"/>
    </row>
    <row r="679" spans="1:14" s="57" customFormat="1" ht="15.6">
      <c r="A679" s="58" t="s">
        <v>819</v>
      </c>
      <c r="B679" s="59">
        <v>1200</v>
      </c>
      <c r="C679" s="59">
        <v>1200</v>
      </c>
      <c r="D679" s="59">
        <v>1200</v>
      </c>
      <c r="E679" s="59"/>
      <c r="F679" s="59"/>
      <c r="G679" s="59"/>
      <c r="H679" s="59"/>
      <c r="I679" s="59"/>
      <c r="J679" s="59"/>
      <c r="K679" s="59"/>
      <c r="L679" s="59"/>
      <c r="M679" s="59"/>
      <c r="N679" s="59"/>
    </row>
    <row r="680" spans="1:14" s="57" customFormat="1" ht="15.6">
      <c r="A680" s="58" t="s">
        <v>817</v>
      </c>
      <c r="B680" s="59">
        <v>1200</v>
      </c>
      <c r="C680" s="59">
        <v>1200</v>
      </c>
      <c r="D680" s="59">
        <v>1200</v>
      </c>
      <c r="E680" s="59"/>
      <c r="F680" s="59"/>
      <c r="G680" s="59"/>
      <c r="H680" s="59"/>
      <c r="I680" s="59"/>
      <c r="J680" s="59"/>
      <c r="K680" s="59"/>
      <c r="L680" s="59"/>
      <c r="M680" s="59"/>
      <c r="N680" s="59"/>
    </row>
    <row r="681" spans="1:14" s="57" customFormat="1" ht="15.6">
      <c r="A681" s="58" t="s">
        <v>197</v>
      </c>
      <c r="B681" s="59">
        <v>1838.0900232280646</v>
      </c>
      <c r="C681" s="59">
        <v>1838.0900232280646</v>
      </c>
      <c r="D681" s="59">
        <v>1838.0900232280646</v>
      </c>
      <c r="E681" s="59"/>
      <c r="F681" s="59"/>
      <c r="G681" s="59"/>
      <c r="H681" s="59"/>
      <c r="I681" s="59"/>
      <c r="J681" s="59"/>
      <c r="K681" s="59"/>
      <c r="L681" s="59"/>
      <c r="M681" s="59"/>
      <c r="N681" s="59"/>
    </row>
    <row r="682" spans="1:14" s="57" customFormat="1" ht="15.6">
      <c r="A682" s="58" t="s">
        <v>787</v>
      </c>
      <c r="B682" s="59">
        <v>1575.1233173025435</v>
      </c>
      <c r="C682" s="59">
        <v>1575.1233173025435</v>
      </c>
      <c r="D682" s="59">
        <v>1575.1233173025435</v>
      </c>
      <c r="E682" s="59"/>
      <c r="F682" s="59"/>
      <c r="G682" s="59"/>
      <c r="H682" s="59"/>
      <c r="I682" s="59"/>
      <c r="J682" s="59"/>
      <c r="K682" s="59"/>
      <c r="L682" s="59"/>
      <c r="M682" s="59"/>
      <c r="N682" s="59"/>
    </row>
    <row r="683" spans="1:14" s="57" customFormat="1" ht="15.6">
      <c r="A683" s="58" t="s">
        <v>158</v>
      </c>
      <c r="B683" s="59">
        <v>1652</v>
      </c>
      <c r="C683" s="59">
        <v>1652</v>
      </c>
      <c r="D683" s="59">
        <v>1652</v>
      </c>
      <c r="E683" s="59"/>
      <c r="F683" s="59"/>
      <c r="G683" s="59"/>
      <c r="H683" s="59"/>
      <c r="I683" s="59"/>
      <c r="J683" s="59"/>
      <c r="K683" s="59"/>
      <c r="L683" s="59"/>
      <c r="M683" s="59"/>
      <c r="N683" s="59"/>
    </row>
    <row r="684" spans="1:14" s="57" customFormat="1" ht="15.6">
      <c r="A684" s="58" t="s">
        <v>339</v>
      </c>
      <c r="B684" s="59">
        <v>1900</v>
      </c>
      <c r="C684" s="59">
        <v>1900</v>
      </c>
      <c r="D684" s="59">
        <v>1900</v>
      </c>
      <c r="E684" s="59"/>
      <c r="F684" s="59"/>
      <c r="G684" s="59"/>
      <c r="H684" s="59"/>
      <c r="I684" s="59"/>
      <c r="J684" s="59"/>
      <c r="K684" s="59"/>
      <c r="L684" s="59"/>
      <c r="M684" s="59"/>
      <c r="N684" s="59"/>
    </row>
    <row r="685" spans="1:14" s="57" customFormat="1" ht="15.6">
      <c r="A685" s="58" t="s">
        <v>112</v>
      </c>
      <c r="B685" s="59">
        <v>1453.7846350681693</v>
      </c>
      <c r="C685" s="59">
        <v>1453.7846350681693</v>
      </c>
      <c r="D685" s="59">
        <v>1453.7846350681693</v>
      </c>
      <c r="E685" s="59"/>
      <c r="F685" s="59"/>
      <c r="G685" s="59"/>
      <c r="H685" s="59"/>
      <c r="I685" s="59"/>
      <c r="J685" s="59"/>
      <c r="K685" s="59"/>
      <c r="L685" s="59"/>
      <c r="M685" s="59"/>
      <c r="N685" s="59"/>
    </row>
    <row r="686" spans="1:14" s="57" customFormat="1" ht="15.6">
      <c r="A686" s="58" t="s">
        <v>116</v>
      </c>
      <c r="B686" s="59">
        <v>1707</v>
      </c>
      <c r="C686" s="59">
        <v>1707</v>
      </c>
      <c r="D686" s="59">
        <v>1691.7759252671208</v>
      </c>
      <c r="E686" s="59"/>
      <c r="F686" s="59"/>
      <c r="G686" s="59"/>
      <c r="H686" s="59"/>
      <c r="I686" s="59"/>
      <c r="J686" s="59"/>
      <c r="K686" s="59"/>
      <c r="L686" s="59"/>
      <c r="M686" s="59"/>
      <c r="N686" s="59"/>
    </row>
    <row r="687" spans="1:14" s="57" customFormat="1" ht="15.6">
      <c r="A687" s="58" t="s">
        <v>949</v>
      </c>
      <c r="B687" s="59">
        <v>1368.671872822737</v>
      </c>
      <c r="C687" s="59">
        <v>1368.671872822737</v>
      </c>
      <c r="D687" s="59">
        <v>1368.671872822737</v>
      </c>
      <c r="E687" s="59"/>
      <c r="F687" s="59"/>
      <c r="G687" s="59"/>
      <c r="H687" s="59"/>
      <c r="I687" s="59"/>
      <c r="J687" s="59"/>
      <c r="K687" s="59"/>
      <c r="L687" s="59"/>
      <c r="M687" s="59"/>
      <c r="N687" s="59"/>
    </row>
    <row r="688" spans="1:14" s="57" customFormat="1" ht="15.6">
      <c r="A688" s="58" t="s">
        <v>607</v>
      </c>
      <c r="B688" s="59">
        <v>1189.5820628676106</v>
      </c>
      <c r="C688" s="59">
        <v>1189.5820628676106</v>
      </c>
      <c r="D688" s="59">
        <v>1189.5820628676106</v>
      </c>
      <c r="E688" s="59"/>
      <c r="F688" s="59"/>
      <c r="G688" s="59"/>
      <c r="H688" s="59"/>
      <c r="I688" s="59"/>
      <c r="J688" s="59"/>
      <c r="K688" s="59"/>
      <c r="L688" s="59"/>
      <c r="M688" s="59"/>
      <c r="N688" s="59"/>
    </row>
    <row r="689" spans="1:14" s="57" customFormat="1" ht="15.6">
      <c r="A689" s="58" t="s">
        <v>818</v>
      </c>
      <c r="B689" s="59">
        <v>1200</v>
      </c>
      <c r="C689" s="59">
        <v>1200</v>
      </c>
      <c r="D689" s="59">
        <v>1200</v>
      </c>
      <c r="E689" s="59"/>
      <c r="F689" s="59"/>
      <c r="G689" s="59"/>
      <c r="H689" s="59"/>
      <c r="I689" s="59"/>
      <c r="J689" s="59"/>
      <c r="K689" s="59"/>
      <c r="L689" s="59"/>
      <c r="M689" s="59"/>
      <c r="N689" s="59"/>
    </row>
    <row r="690" spans="1:14" s="57" customFormat="1" ht="15.6">
      <c r="A690" s="58" t="s">
        <v>913</v>
      </c>
      <c r="B690" s="59">
        <v>0</v>
      </c>
      <c r="C690" s="59">
        <v>0</v>
      </c>
      <c r="D690" s="59">
        <v>0</v>
      </c>
      <c r="E690" s="59"/>
      <c r="F690" s="59"/>
      <c r="G690" s="59"/>
      <c r="H690" s="59"/>
      <c r="I690" s="59"/>
      <c r="J690" s="59"/>
      <c r="K690" s="59"/>
      <c r="L690" s="59"/>
      <c r="M690" s="59"/>
      <c r="N690" s="59"/>
    </row>
    <row r="691" spans="1:14" s="57" customFormat="1" ht="15.6">
      <c r="A691" s="58" t="s">
        <v>1088</v>
      </c>
      <c r="B691" s="59">
        <v>1273.5204078597203</v>
      </c>
      <c r="C691" s="59">
        <v>1273.5204078597203</v>
      </c>
      <c r="D691" s="59">
        <v>1273.5204078597203</v>
      </c>
      <c r="E691" s="59"/>
      <c r="F691" s="59"/>
      <c r="G691" s="59"/>
      <c r="H691" s="59"/>
      <c r="I691" s="59"/>
      <c r="J691" s="59"/>
      <c r="K691" s="59"/>
      <c r="L691" s="59"/>
      <c r="M691" s="59"/>
      <c r="N691" s="59"/>
    </row>
    <row r="692" spans="1:14" s="57" customFormat="1" ht="15.6">
      <c r="A692" s="58" t="s">
        <v>480</v>
      </c>
      <c r="B692" s="59">
        <v>1352.8867798448366</v>
      </c>
      <c r="C692" s="59">
        <v>1352.8867798448366</v>
      </c>
      <c r="D692" s="59">
        <v>1352.8867798448366</v>
      </c>
      <c r="E692" s="59"/>
      <c r="F692" s="59"/>
      <c r="G692" s="59"/>
      <c r="H692" s="59"/>
      <c r="I692" s="59"/>
      <c r="J692" s="59"/>
      <c r="K692" s="59"/>
      <c r="L692" s="59"/>
      <c r="M692" s="59"/>
      <c r="N692" s="59"/>
    </row>
    <row r="693" spans="1:14" s="57" customFormat="1" ht="15.6">
      <c r="A693" s="58" t="s">
        <v>1108</v>
      </c>
      <c r="B693" s="59">
        <v>1432</v>
      </c>
      <c r="C693" s="59">
        <v>1432</v>
      </c>
      <c r="D693" s="59">
        <v>1385.9929983287736</v>
      </c>
      <c r="E693" s="59"/>
      <c r="F693" s="59"/>
      <c r="G693" s="59"/>
      <c r="H693" s="59"/>
      <c r="I693" s="59"/>
      <c r="J693" s="59"/>
      <c r="K693" s="59"/>
      <c r="L693" s="59"/>
      <c r="M693" s="59"/>
      <c r="N693" s="59"/>
    </row>
    <row r="694" spans="1:14" s="57" customFormat="1" ht="15.6">
      <c r="A694" s="58" t="s">
        <v>299</v>
      </c>
      <c r="B694" s="59">
        <v>1815.0875255386577</v>
      </c>
      <c r="C694" s="59">
        <v>1815.0875255386577</v>
      </c>
      <c r="D694" s="59">
        <v>1815.0875255386577</v>
      </c>
      <c r="E694" s="59"/>
      <c r="F694" s="59"/>
      <c r="G694" s="59"/>
      <c r="H694" s="59"/>
      <c r="I694" s="59"/>
      <c r="J694" s="59"/>
      <c r="K694" s="59"/>
      <c r="L694" s="59"/>
      <c r="M694" s="59"/>
      <c r="N694" s="59"/>
    </row>
    <row r="695" spans="1:14" s="57" customFormat="1" ht="15.6">
      <c r="A695" s="58" t="s">
        <v>470</v>
      </c>
      <c r="B695" s="59">
        <v>1300.66626232354</v>
      </c>
      <c r="C695" s="59">
        <v>1300.66626232354</v>
      </c>
      <c r="D695" s="59">
        <v>1300.66626232354</v>
      </c>
      <c r="E695" s="59"/>
      <c r="F695" s="59"/>
      <c r="G695" s="59"/>
      <c r="H695" s="59"/>
      <c r="I695" s="59"/>
      <c r="J695" s="59"/>
      <c r="K695" s="59"/>
      <c r="L695" s="59"/>
      <c r="M695" s="59"/>
      <c r="N695" s="59"/>
    </row>
    <row r="696" spans="1:14" s="57" customFormat="1" ht="15.6">
      <c r="A696" s="58" t="s">
        <v>54</v>
      </c>
      <c r="B696" s="59">
        <v>1600</v>
      </c>
      <c r="C696" s="59">
        <v>1600</v>
      </c>
      <c r="D696" s="59">
        <v>1600</v>
      </c>
      <c r="E696" s="59"/>
      <c r="F696" s="59"/>
      <c r="G696" s="59"/>
      <c r="H696" s="59"/>
      <c r="I696" s="59"/>
      <c r="J696" s="59"/>
      <c r="K696" s="59"/>
      <c r="L696" s="59"/>
      <c r="M696" s="59"/>
      <c r="N696" s="59"/>
    </row>
    <row r="697" spans="1:14" s="57" customFormat="1" ht="15.6">
      <c r="A697" s="58" t="s">
        <v>1015</v>
      </c>
      <c r="B697" s="59">
        <v>1451.474241700934</v>
      </c>
      <c r="C697" s="59">
        <v>1451.474241700934</v>
      </c>
      <c r="D697" s="59">
        <v>1451.474241700934</v>
      </c>
      <c r="E697" s="59"/>
      <c r="F697" s="59"/>
      <c r="G697" s="59"/>
      <c r="H697" s="59"/>
      <c r="I697" s="59"/>
      <c r="J697" s="59"/>
      <c r="K697" s="59"/>
      <c r="L697" s="59"/>
      <c r="M697" s="59"/>
      <c r="N697" s="59"/>
    </row>
    <row r="698" spans="1:14" s="57" customFormat="1" ht="15.6">
      <c r="A698" s="58" t="s">
        <v>1229</v>
      </c>
      <c r="B698" s="59">
        <v>1356</v>
      </c>
      <c r="C698" s="59">
        <v>1356</v>
      </c>
      <c r="D698" s="59">
        <v>1356</v>
      </c>
      <c r="E698" s="59"/>
      <c r="F698" s="59"/>
      <c r="G698" s="59"/>
      <c r="H698" s="59"/>
      <c r="I698" s="59"/>
      <c r="J698" s="59"/>
      <c r="K698" s="59"/>
      <c r="L698" s="59"/>
      <c r="M698" s="59"/>
      <c r="N698" s="59"/>
    </row>
    <row r="699" spans="1:14" s="57" customFormat="1" ht="15.6">
      <c r="A699" s="58" t="s">
        <v>615</v>
      </c>
      <c r="B699" s="59">
        <v>1341</v>
      </c>
      <c r="C699" s="59">
        <v>1341</v>
      </c>
      <c r="D699" s="59">
        <v>1341</v>
      </c>
      <c r="E699" s="59"/>
      <c r="F699" s="59"/>
      <c r="G699" s="59"/>
      <c r="H699" s="59"/>
      <c r="I699" s="59"/>
      <c r="J699" s="59"/>
      <c r="K699" s="59"/>
      <c r="L699" s="59"/>
      <c r="M699" s="59"/>
      <c r="N699" s="59"/>
    </row>
    <row r="700" spans="1:14" s="57" customFormat="1" ht="15.6">
      <c r="A700" s="58" t="s">
        <v>977</v>
      </c>
      <c r="B700" s="59">
        <v>1195</v>
      </c>
      <c r="C700" s="59">
        <v>1195</v>
      </c>
      <c r="D700" s="59">
        <v>1195</v>
      </c>
      <c r="E700" s="59"/>
      <c r="F700" s="59"/>
      <c r="G700" s="59"/>
      <c r="H700" s="59"/>
      <c r="I700" s="59"/>
      <c r="J700" s="59"/>
      <c r="K700" s="59"/>
      <c r="L700" s="59"/>
      <c r="M700" s="59"/>
      <c r="N700" s="59"/>
    </row>
    <row r="701" spans="1:14" s="57" customFormat="1" ht="15.6">
      <c r="A701" s="58" t="s">
        <v>856</v>
      </c>
      <c r="B701" s="59">
        <v>1257.9011945192465</v>
      </c>
      <c r="C701" s="59">
        <v>1257.9011945192465</v>
      </c>
      <c r="D701" s="59">
        <v>1257.9011945192465</v>
      </c>
      <c r="E701" s="59"/>
      <c r="F701" s="59"/>
      <c r="G701" s="59"/>
      <c r="H701" s="59"/>
      <c r="I701" s="59"/>
      <c r="J701" s="59"/>
      <c r="K701" s="59"/>
      <c r="L701" s="59"/>
      <c r="M701" s="59"/>
      <c r="N701" s="59"/>
    </row>
    <row r="702" spans="1:14" s="57" customFormat="1" ht="15.6">
      <c r="A702" s="58" t="s">
        <v>102</v>
      </c>
      <c r="B702" s="59">
        <v>1787</v>
      </c>
      <c r="C702" s="59">
        <v>1787</v>
      </c>
      <c r="D702" s="59">
        <v>1787</v>
      </c>
      <c r="E702" s="59"/>
      <c r="F702" s="59"/>
      <c r="G702" s="59"/>
      <c r="H702" s="59"/>
      <c r="I702" s="59"/>
      <c r="J702" s="59"/>
      <c r="K702" s="59"/>
      <c r="L702" s="59"/>
      <c r="M702" s="59"/>
      <c r="N702" s="59"/>
    </row>
    <row r="703" spans="1:14" s="57" customFormat="1" ht="15.6">
      <c r="A703" s="58" t="s">
        <v>668</v>
      </c>
      <c r="B703" s="59">
        <v>1575.3316133396027</v>
      </c>
      <c r="C703" s="59">
        <v>1575.3316133396027</v>
      </c>
      <c r="D703" s="59">
        <v>1575.3316133396027</v>
      </c>
      <c r="E703" s="59"/>
      <c r="F703" s="59"/>
      <c r="G703" s="59"/>
      <c r="H703" s="59"/>
      <c r="I703" s="59"/>
      <c r="J703" s="59"/>
      <c r="K703" s="59"/>
      <c r="L703" s="59"/>
      <c r="M703" s="59"/>
      <c r="N703" s="59"/>
    </row>
    <row r="704" spans="1:14" s="57" customFormat="1" ht="15.6">
      <c r="A704" s="58" t="s">
        <v>427</v>
      </c>
      <c r="B704" s="59">
        <v>1200</v>
      </c>
      <c r="C704" s="59">
        <v>1200</v>
      </c>
      <c r="D704" s="59">
        <v>1200</v>
      </c>
      <c r="E704" s="59"/>
      <c r="F704" s="59"/>
      <c r="G704" s="59"/>
      <c r="H704" s="59"/>
      <c r="I704" s="59"/>
      <c r="J704" s="59"/>
      <c r="K704" s="59"/>
      <c r="L704" s="59"/>
      <c r="M704" s="59"/>
      <c r="N704" s="59"/>
    </row>
    <row r="705" spans="1:14" s="57" customFormat="1" ht="15.6">
      <c r="A705" s="58" t="s">
        <v>450</v>
      </c>
      <c r="B705" s="59">
        <v>1900</v>
      </c>
      <c r="C705" s="59">
        <v>1900</v>
      </c>
      <c r="D705" s="59">
        <v>1900</v>
      </c>
      <c r="E705" s="59"/>
      <c r="F705" s="59"/>
      <c r="G705" s="59"/>
      <c r="H705" s="59"/>
      <c r="I705" s="59"/>
      <c r="J705" s="59"/>
      <c r="K705" s="59"/>
      <c r="L705" s="59"/>
      <c r="M705" s="59"/>
      <c r="N705" s="59"/>
    </row>
    <row r="706" spans="1:14" s="57" customFormat="1" ht="15.6">
      <c r="A706" s="58" t="s">
        <v>753</v>
      </c>
      <c r="B706" s="59">
        <v>1425.702144774307</v>
      </c>
      <c r="C706" s="59">
        <v>1425.702144774307</v>
      </c>
      <c r="D706" s="59">
        <v>1425.702144774307</v>
      </c>
      <c r="E706" s="59"/>
      <c r="F706" s="59"/>
      <c r="G706" s="59"/>
      <c r="H706" s="59"/>
      <c r="I706" s="59"/>
      <c r="J706" s="59"/>
      <c r="K706" s="59"/>
      <c r="L706" s="59"/>
      <c r="M706" s="59"/>
      <c r="N706" s="59"/>
    </row>
    <row r="707" spans="1:14" s="57" customFormat="1" ht="15.6">
      <c r="A707" s="58" t="s">
        <v>215</v>
      </c>
      <c r="B707" s="59">
        <v>1200</v>
      </c>
      <c r="C707" s="59">
        <v>1200</v>
      </c>
      <c r="D707" s="59">
        <v>1200</v>
      </c>
      <c r="E707" s="59"/>
      <c r="F707" s="59"/>
      <c r="G707" s="59"/>
      <c r="H707" s="59"/>
      <c r="I707" s="59"/>
      <c r="J707" s="59"/>
      <c r="K707" s="59"/>
      <c r="L707" s="59"/>
      <c r="M707" s="59"/>
      <c r="N707" s="59"/>
    </row>
    <row r="708" spans="1:14" s="57" customFormat="1" ht="15.6">
      <c r="A708" s="58" t="s">
        <v>567</v>
      </c>
      <c r="B708" s="59">
        <v>1599.2263558163934</v>
      </c>
      <c r="C708" s="59">
        <v>1599.2263558163934</v>
      </c>
      <c r="D708" s="59">
        <v>1599.2263558163934</v>
      </c>
      <c r="E708" s="59"/>
      <c r="F708" s="59"/>
      <c r="G708" s="59"/>
      <c r="H708" s="59"/>
      <c r="I708" s="59"/>
      <c r="J708" s="59"/>
      <c r="K708" s="59"/>
      <c r="L708" s="59"/>
      <c r="M708" s="59"/>
      <c r="N708" s="59"/>
    </row>
    <row r="709" spans="1:14" s="57" customFormat="1" ht="15.6">
      <c r="A709" s="58" t="s">
        <v>924</v>
      </c>
      <c r="B709" s="59">
        <v>1507.1665369817786</v>
      </c>
      <c r="C709" s="59">
        <v>1507.1665369817786</v>
      </c>
      <c r="D709" s="59">
        <v>1510.6045142524033</v>
      </c>
      <c r="E709" s="59"/>
      <c r="F709" s="59"/>
      <c r="G709" s="59"/>
      <c r="H709" s="59"/>
      <c r="I709" s="59"/>
      <c r="J709" s="59"/>
      <c r="K709" s="59"/>
      <c r="L709" s="59"/>
      <c r="M709" s="59"/>
      <c r="N709" s="59"/>
    </row>
    <row r="710" spans="1:14" s="57" customFormat="1" ht="15.6">
      <c r="A710" s="58" t="s">
        <v>880</v>
      </c>
      <c r="B710" s="59">
        <v>1590</v>
      </c>
      <c r="C710" s="59">
        <v>1590</v>
      </c>
      <c r="D710" s="59">
        <v>1590</v>
      </c>
      <c r="E710" s="59"/>
      <c r="F710" s="59"/>
      <c r="G710" s="59"/>
      <c r="H710" s="59"/>
      <c r="I710" s="59"/>
      <c r="J710" s="59"/>
      <c r="K710" s="59"/>
      <c r="L710" s="59"/>
      <c r="M710" s="59"/>
      <c r="N710" s="59"/>
    </row>
    <row r="711" spans="1:14" s="57" customFormat="1" ht="15.6">
      <c r="A711" s="58" t="s">
        <v>572</v>
      </c>
      <c r="B711" s="59">
        <v>1251.5567658056245</v>
      </c>
      <c r="C711" s="59">
        <v>1251.5567658056245</v>
      </c>
      <c r="D711" s="59">
        <v>1251.5567658056245</v>
      </c>
      <c r="E711" s="59"/>
      <c r="F711" s="59"/>
      <c r="G711" s="59"/>
      <c r="H711" s="59"/>
      <c r="I711" s="59"/>
      <c r="J711" s="59"/>
      <c r="K711" s="59"/>
      <c r="L711" s="59"/>
      <c r="M711" s="59"/>
      <c r="N711" s="59"/>
    </row>
    <row r="712" spans="1:14" s="57" customFormat="1" ht="15.6">
      <c r="A712" s="58" t="s">
        <v>950</v>
      </c>
      <c r="B712" s="59">
        <v>1583.7894769756945</v>
      </c>
      <c r="C712" s="59">
        <v>1529.7247390939326</v>
      </c>
      <c r="D712" s="59">
        <v>1564.5865826554382</v>
      </c>
      <c r="E712" s="59"/>
      <c r="F712" s="59"/>
      <c r="G712" s="59"/>
      <c r="H712" s="59"/>
      <c r="I712" s="59"/>
      <c r="J712" s="59"/>
      <c r="K712" s="59"/>
      <c r="L712" s="59"/>
      <c r="M712" s="59"/>
      <c r="N712" s="59"/>
    </row>
    <row r="713" spans="1:14" s="57" customFormat="1" ht="15.6">
      <c r="A713" s="58" t="s">
        <v>389</v>
      </c>
      <c r="B713" s="59">
        <v>1400</v>
      </c>
      <c r="C713" s="59">
        <v>1400</v>
      </c>
      <c r="D713" s="59">
        <v>1400</v>
      </c>
      <c r="E713" s="59"/>
      <c r="F713" s="59"/>
      <c r="G713" s="59"/>
      <c r="H713" s="59"/>
      <c r="I713" s="59"/>
      <c r="J713" s="59"/>
      <c r="K713" s="59"/>
      <c r="L713" s="59"/>
      <c r="M713" s="59"/>
      <c r="N713" s="59"/>
    </row>
    <row r="714" spans="1:14" s="57" customFormat="1" ht="15.6">
      <c r="A714" s="58" t="s">
        <v>183</v>
      </c>
      <c r="B714" s="59">
        <v>1200</v>
      </c>
      <c r="C714" s="59">
        <v>1200</v>
      </c>
      <c r="D714" s="59">
        <v>1200</v>
      </c>
      <c r="E714" s="59"/>
      <c r="F714" s="59"/>
      <c r="G714" s="59"/>
      <c r="H714" s="59"/>
      <c r="I714" s="59"/>
      <c r="J714" s="59"/>
      <c r="K714" s="59"/>
      <c r="L714" s="59"/>
      <c r="M714" s="59"/>
      <c r="N714" s="59"/>
    </row>
    <row r="715" spans="1:14" s="57" customFormat="1" ht="15.6">
      <c r="A715" s="58" t="s">
        <v>1089</v>
      </c>
      <c r="B715" s="59">
        <v>1233</v>
      </c>
      <c r="C715" s="59">
        <v>1233</v>
      </c>
      <c r="D715" s="59">
        <v>1233</v>
      </c>
      <c r="E715" s="59"/>
      <c r="F715" s="59"/>
      <c r="G715" s="59"/>
      <c r="H715" s="59"/>
      <c r="I715" s="59"/>
      <c r="J715" s="59"/>
      <c r="K715" s="59"/>
      <c r="L715" s="59"/>
      <c r="M715" s="59"/>
      <c r="N715" s="59"/>
    </row>
    <row r="716" spans="1:14" s="57" customFormat="1" ht="15.6">
      <c r="A716" s="58" t="s">
        <v>383</v>
      </c>
      <c r="B716" s="59">
        <v>1595.9200424145956</v>
      </c>
      <c r="C716" s="59">
        <v>1595.9200424145956</v>
      </c>
      <c r="D716" s="59">
        <v>1595.9200424145956</v>
      </c>
      <c r="E716" s="59"/>
      <c r="F716" s="59"/>
      <c r="G716" s="59"/>
      <c r="H716" s="59"/>
      <c r="I716" s="59"/>
      <c r="J716" s="59"/>
      <c r="K716" s="59"/>
      <c r="L716" s="59"/>
      <c r="M716" s="59"/>
      <c r="N716" s="59"/>
    </row>
    <row r="717" spans="1:14" s="57" customFormat="1" ht="15.6">
      <c r="A717" s="58" t="s">
        <v>1090</v>
      </c>
      <c r="B717" s="59">
        <v>1265</v>
      </c>
      <c r="C717" s="59">
        <v>1265</v>
      </c>
      <c r="D717" s="59">
        <v>1265</v>
      </c>
      <c r="E717" s="59"/>
      <c r="F717" s="59"/>
      <c r="G717" s="59"/>
      <c r="H717" s="59"/>
      <c r="I717" s="59"/>
      <c r="J717" s="59"/>
      <c r="K717" s="59"/>
      <c r="L717" s="59"/>
      <c r="M717" s="59"/>
      <c r="N717" s="59"/>
    </row>
    <row r="718" spans="1:14" s="57" customFormat="1" ht="15.6">
      <c r="A718" s="58" t="s">
        <v>784</v>
      </c>
      <c r="B718" s="59">
        <v>1628.0891568852687</v>
      </c>
      <c r="C718" s="59">
        <v>1628.0891568852687</v>
      </c>
      <c r="D718" s="59">
        <v>1628.0891568852687</v>
      </c>
      <c r="E718" s="59"/>
      <c r="F718" s="59"/>
      <c r="G718" s="59"/>
      <c r="H718" s="59"/>
      <c r="I718" s="59"/>
      <c r="J718" s="59"/>
      <c r="K718" s="59"/>
      <c r="L718" s="59"/>
      <c r="M718" s="59"/>
      <c r="N718" s="59"/>
    </row>
    <row r="719" spans="1:14" s="57" customFormat="1" ht="15.6">
      <c r="A719" s="58" t="s">
        <v>498</v>
      </c>
      <c r="B719" s="59">
        <v>1900</v>
      </c>
      <c r="C719" s="59">
        <v>1900</v>
      </c>
      <c r="D719" s="59">
        <v>1900</v>
      </c>
      <c r="E719" s="59"/>
      <c r="F719" s="59"/>
      <c r="G719" s="59"/>
      <c r="H719" s="59"/>
      <c r="I719" s="59"/>
      <c r="J719" s="59"/>
      <c r="K719" s="59"/>
      <c r="L719" s="59"/>
      <c r="M719" s="59"/>
      <c r="N719" s="59"/>
    </row>
    <row r="720" spans="1:14" s="57" customFormat="1" ht="15.6">
      <c r="A720" s="58" t="s">
        <v>1016</v>
      </c>
      <c r="B720" s="59">
        <v>1522</v>
      </c>
      <c r="C720" s="59">
        <v>1522</v>
      </c>
      <c r="D720" s="59">
        <v>1522</v>
      </c>
      <c r="E720" s="59"/>
      <c r="F720" s="59"/>
      <c r="G720" s="59"/>
      <c r="H720" s="59"/>
      <c r="I720" s="59"/>
      <c r="J720" s="59"/>
      <c r="K720" s="59"/>
      <c r="L720" s="59"/>
      <c r="M720" s="59"/>
      <c r="N720" s="59"/>
    </row>
    <row r="721" spans="1:14" s="57" customFormat="1" ht="15.6">
      <c r="A721" s="58" t="s">
        <v>511</v>
      </c>
      <c r="B721" s="59">
        <v>1460</v>
      </c>
      <c r="C721" s="59">
        <v>1460</v>
      </c>
      <c r="D721" s="59">
        <v>1460</v>
      </c>
      <c r="E721" s="59"/>
      <c r="F721" s="59"/>
      <c r="G721" s="59"/>
      <c r="H721" s="59"/>
      <c r="I721" s="59"/>
      <c r="J721" s="59"/>
      <c r="K721" s="59"/>
      <c r="L721" s="59"/>
      <c r="M721" s="59"/>
      <c r="N721" s="59"/>
    </row>
    <row r="722" spans="1:14" s="57" customFormat="1" ht="15.6">
      <c r="A722" s="58" t="s">
        <v>484</v>
      </c>
      <c r="B722" s="59">
        <v>1647.102109628016</v>
      </c>
      <c r="C722" s="59">
        <v>1624.2935516086147</v>
      </c>
      <c r="D722" s="59">
        <v>1597.5446994974027</v>
      </c>
      <c r="E722" s="59"/>
      <c r="F722" s="59"/>
      <c r="G722" s="59"/>
      <c r="H722" s="59"/>
      <c r="I722" s="59"/>
      <c r="J722" s="59"/>
      <c r="K722" s="59"/>
      <c r="L722" s="59"/>
      <c r="M722" s="59"/>
      <c r="N722" s="59"/>
    </row>
    <row r="723" spans="1:14" s="57" customFormat="1" ht="15.6">
      <c r="A723" s="58" t="s">
        <v>788</v>
      </c>
      <c r="B723" s="59">
        <v>1672</v>
      </c>
      <c r="C723" s="59">
        <v>1672</v>
      </c>
      <c r="D723" s="59">
        <v>1672</v>
      </c>
      <c r="E723" s="59"/>
      <c r="F723" s="59"/>
      <c r="G723" s="59"/>
      <c r="H723" s="59"/>
      <c r="I723" s="59"/>
      <c r="J723" s="59"/>
      <c r="K723" s="59"/>
      <c r="L723" s="59"/>
      <c r="M723" s="59"/>
      <c r="N723" s="59"/>
    </row>
    <row r="724" spans="1:14" s="57" customFormat="1" ht="15.6">
      <c r="A724" s="58" t="s">
        <v>228</v>
      </c>
      <c r="B724" s="59">
        <v>1848</v>
      </c>
      <c r="C724" s="59">
        <v>1848</v>
      </c>
      <c r="D724" s="59">
        <v>1848</v>
      </c>
      <c r="E724" s="59"/>
      <c r="F724" s="59"/>
      <c r="G724" s="59"/>
      <c r="H724" s="59"/>
      <c r="I724" s="59"/>
      <c r="J724" s="59"/>
      <c r="K724" s="59"/>
      <c r="L724" s="59"/>
      <c r="M724" s="59"/>
      <c r="N724" s="59"/>
    </row>
    <row r="725" spans="1:14" s="57" customFormat="1" ht="15.6">
      <c r="A725" s="58" t="s">
        <v>173</v>
      </c>
      <c r="B725" s="59">
        <v>1471.314549457484</v>
      </c>
      <c r="C725" s="59">
        <v>1471.314549457484</v>
      </c>
      <c r="D725" s="59">
        <v>1471.314549457484</v>
      </c>
      <c r="E725" s="59"/>
      <c r="F725" s="59"/>
      <c r="G725" s="59"/>
      <c r="H725" s="59"/>
      <c r="I725" s="59"/>
      <c r="J725" s="59"/>
      <c r="K725" s="59"/>
      <c r="L725" s="59"/>
      <c r="M725" s="59"/>
      <c r="N725" s="59"/>
    </row>
    <row r="726" spans="1:14" s="57" customFormat="1" ht="15.6">
      <c r="A726" s="58" t="s">
        <v>394</v>
      </c>
      <c r="B726" s="59">
        <v>1328.5289299591484</v>
      </c>
      <c r="C726" s="59">
        <v>1328.5289299591484</v>
      </c>
      <c r="D726" s="59">
        <v>1328.5289299591484</v>
      </c>
      <c r="E726" s="59"/>
      <c r="F726" s="59"/>
      <c r="G726" s="59"/>
      <c r="H726" s="59"/>
      <c r="I726" s="59"/>
      <c r="J726" s="59"/>
      <c r="K726" s="59"/>
      <c r="L726" s="59"/>
      <c r="M726" s="59"/>
      <c r="N726" s="59"/>
    </row>
    <row r="727" spans="1:14" s="57" customFormat="1" ht="15.6">
      <c r="A727" s="58" t="s">
        <v>725</v>
      </c>
      <c r="B727" s="59">
        <v>1623</v>
      </c>
      <c r="C727" s="59">
        <v>1623</v>
      </c>
      <c r="D727" s="59">
        <v>1623</v>
      </c>
      <c r="E727" s="59"/>
      <c r="F727" s="59"/>
      <c r="G727" s="59"/>
      <c r="H727" s="59"/>
      <c r="I727" s="59"/>
      <c r="J727" s="59"/>
      <c r="K727" s="59"/>
      <c r="L727" s="59"/>
      <c r="M727" s="59"/>
      <c r="N727" s="59"/>
    </row>
    <row r="728" spans="1:14" s="57" customFormat="1" ht="15.6">
      <c r="A728" s="58" t="s">
        <v>669</v>
      </c>
      <c r="B728" s="59">
        <v>1400</v>
      </c>
      <c r="C728" s="59">
        <v>1400</v>
      </c>
      <c r="D728" s="59">
        <v>1400</v>
      </c>
      <c r="E728" s="59"/>
      <c r="F728" s="59"/>
      <c r="G728" s="59"/>
      <c r="H728" s="59"/>
      <c r="I728" s="59"/>
      <c r="J728" s="59"/>
      <c r="K728" s="59"/>
      <c r="L728" s="59"/>
      <c r="M728" s="59"/>
      <c r="N728" s="59"/>
    </row>
    <row r="729" spans="1:14" s="57" customFormat="1" ht="15.6">
      <c r="A729" s="58" t="s">
        <v>1017</v>
      </c>
      <c r="B729" s="59">
        <v>1317.0389131050244</v>
      </c>
      <c r="C729" s="59">
        <v>1317.0389131050244</v>
      </c>
      <c r="D729" s="59">
        <v>1317.0389131050244</v>
      </c>
      <c r="E729" s="59"/>
      <c r="F729" s="59"/>
      <c r="G729" s="59"/>
      <c r="H729" s="59"/>
      <c r="I729" s="59"/>
      <c r="J729" s="59"/>
      <c r="K729" s="59"/>
      <c r="L729" s="59"/>
      <c r="M729" s="59"/>
      <c r="N729" s="59"/>
    </row>
    <row r="730" spans="1:14" s="57" customFormat="1" ht="15.6">
      <c r="A730" s="58" t="s">
        <v>507</v>
      </c>
      <c r="B730" s="59">
        <v>1688.6252581325825</v>
      </c>
      <c r="C730" s="59">
        <v>1688.6252581325825</v>
      </c>
      <c r="D730" s="59">
        <v>1688.6252581325825</v>
      </c>
      <c r="E730" s="59"/>
      <c r="F730" s="59"/>
      <c r="G730" s="59"/>
      <c r="H730" s="59"/>
      <c r="I730" s="59"/>
      <c r="J730" s="59"/>
      <c r="K730" s="59"/>
      <c r="L730" s="59"/>
      <c r="M730" s="59"/>
      <c r="N730" s="59"/>
    </row>
    <row r="731" spans="1:14" s="57" customFormat="1" ht="15.6">
      <c r="A731" s="58" t="s">
        <v>748</v>
      </c>
      <c r="B731" s="59">
        <v>1417.7402583300473</v>
      </c>
      <c r="C731" s="59">
        <v>1411.0038273519549</v>
      </c>
      <c r="D731" s="59">
        <v>1348.1145092798008</v>
      </c>
      <c r="E731" s="59"/>
      <c r="F731" s="59"/>
      <c r="G731" s="59"/>
      <c r="H731" s="59"/>
      <c r="I731" s="59"/>
      <c r="J731" s="59"/>
      <c r="K731" s="59"/>
      <c r="L731" s="59"/>
      <c r="M731" s="59"/>
      <c r="N731" s="59"/>
    </row>
    <row r="732" spans="1:14" s="57" customFormat="1" ht="15.6">
      <c r="A732" s="58" t="s">
        <v>737</v>
      </c>
      <c r="B732" s="59">
        <v>1448</v>
      </c>
      <c r="C732" s="59">
        <v>1448</v>
      </c>
      <c r="D732" s="59">
        <v>1444.0382100591121</v>
      </c>
      <c r="E732" s="59"/>
      <c r="F732" s="59"/>
      <c r="G732" s="59"/>
      <c r="H732" s="59"/>
      <c r="I732" s="59"/>
      <c r="J732" s="59"/>
      <c r="K732" s="59"/>
      <c r="L732" s="59"/>
      <c r="M732" s="59"/>
      <c r="N732" s="59"/>
    </row>
    <row r="733" spans="1:14" s="57" customFormat="1" ht="15.6">
      <c r="A733" s="58" t="s">
        <v>730</v>
      </c>
      <c r="B733" s="59">
        <v>1509</v>
      </c>
      <c r="C733" s="59">
        <v>1509</v>
      </c>
      <c r="D733" s="59">
        <v>1509</v>
      </c>
      <c r="E733" s="59"/>
      <c r="F733" s="59"/>
      <c r="G733" s="59"/>
      <c r="H733" s="59"/>
      <c r="I733" s="59"/>
      <c r="J733" s="59"/>
      <c r="K733" s="59"/>
      <c r="L733" s="59"/>
      <c r="M733" s="59"/>
      <c r="N733" s="59"/>
    </row>
    <row r="734" spans="1:14" s="57" customFormat="1" ht="15.6">
      <c r="A734" s="58" t="s">
        <v>58</v>
      </c>
      <c r="B734" s="59">
        <v>1375.5927544504343</v>
      </c>
      <c r="C734" s="59">
        <v>1375.5927544504343</v>
      </c>
      <c r="D734" s="59">
        <v>1375.5927544504343</v>
      </c>
      <c r="E734" s="59"/>
      <c r="F734" s="59"/>
      <c r="G734" s="59"/>
      <c r="H734" s="59"/>
      <c r="I734" s="59"/>
      <c r="J734" s="59"/>
      <c r="K734" s="59"/>
      <c r="L734" s="59"/>
      <c r="M734" s="59"/>
      <c r="N734" s="59"/>
    </row>
    <row r="735" spans="1:14" s="57" customFormat="1" ht="15.6">
      <c r="A735" s="58" t="s">
        <v>292</v>
      </c>
      <c r="B735" s="59">
        <v>1743</v>
      </c>
      <c r="C735" s="59">
        <v>1743</v>
      </c>
      <c r="D735" s="59">
        <v>1743</v>
      </c>
      <c r="E735" s="59"/>
      <c r="F735" s="59"/>
      <c r="G735" s="59"/>
      <c r="H735" s="59"/>
      <c r="I735" s="59"/>
      <c r="J735" s="59"/>
      <c r="K735" s="59"/>
      <c r="L735" s="59"/>
      <c r="M735" s="59"/>
      <c r="N735" s="59"/>
    </row>
    <row r="736" spans="1:14" s="57" customFormat="1" ht="15.6">
      <c r="A736" s="58" t="s">
        <v>279</v>
      </c>
      <c r="B736" s="59">
        <v>1800</v>
      </c>
      <c r="C736" s="59">
        <v>1800</v>
      </c>
      <c r="D736" s="59">
        <v>1800</v>
      </c>
      <c r="E736" s="59"/>
      <c r="F736" s="59"/>
      <c r="G736" s="59"/>
      <c r="H736" s="59"/>
      <c r="I736" s="59"/>
      <c r="J736" s="59"/>
      <c r="K736" s="59"/>
      <c r="L736" s="59"/>
      <c r="M736" s="59"/>
      <c r="N736" s="59"/>
    </row>
    <row r="737" spans="1:14" s="57" customFormat="1" ht="15.6">
      <c r="A737" s="58" t="s">
        <v>822</v>
      </c>
      <c r="B737" s="59">
        <v>1147</v>
      </c>
      <c r="C737" s="59">
        <v>1147</v>
      </c>
      <c r="D737" s="59">
        <v>1147</v>
      </c>
      <c r="E737" s="59"/>
      <c r="F737" s="59"/>
      <c r="G737" s="59"/>
      <c r="H737" s="59"/>
      <c r="I737" s="59"/>
      <c r="J737" s="59"/>
      <c r="K737" s="59"/>
      <c r="L737" s="59"/>
      <c r="M737" s="59"/>
      <c r="N737" s="59"/>
    </row>
    <row r="738" spans="1:14" s="57" customFormat="1" ht="15.6">
      <c r="A738" s="58" t="s">
        <v>899</v>
      </c>
      <c r="B738" s="59">
        <v>1704.586467839903</v>
      </c>
      <c r="C738" s="59">
        <v>1704.586467839903</v>
      </c>
      <c r="D738" s="59">
        <v>1704.586467839903</v>
      </c>
      <c r="E738" s="59"/>
      <c r="F738" s="59"/>
      <c r="G738" s="59"/>
      <c r="H738" s="59"/>
      <c r="I738" s="59"/>
      <c r="J738" s="59"/>
      <c r="K738" s="59"/>
      <c r="L738" s="59"/>
      <c r="M738" s="59"/>
      <c r="N738" s="59"/>
    </row>
    <row r="739" spans="1:14" s="57" customFormat="1" ht="15.6">
      <c r="A739" s="58" t="s">
        <v>592</v>
      </c>
      <c r="B739" s="59">
        <v>1703</v>
      </c>
      <c r="C739" s="59">
        <v>1703</v>
      </c>
      <c r="D739" s="59">
        <v>1732.3518152480408</v>
      </c>
      <c r="E739" s="59"/>
      <c r="F739" s="59"/>
      <c r="G739" s="59"/>
      <c r="H739" s="59"/>
      <c r="I739" s="59"/>
      <c r="J739" s="59"/>
      <c r="K739" s="59"/>
      <c r="L739" s="59"/>
      <c r="M739" s="59"/>
      <c r="N739" s="59"/>
    </row>
    <row r="740" spans="1:14" s="57" customFormat="1" ht="15.6">
      <c r="A740" s="58" t="s">
        <v>981</v>
      </c>
      <c r="B740" s="59">
        <v>1741.6640120189556</v>
      </c>
      <c r="C740" s="59">
        <v>1741.6640120189556</v>
      </c>
      <c r="D740" s="59">
        <v>1741.6640120189556</v>
      </c>
      <c r="E740" s="59"/>
      <c r="F740" s="59"/>
      <c r="G740" s="59"/>
      <c r="H740" s="59"/>
      <c r="I740" s="59"/>
      <c r="J740" s="59"/>
      <c r="K740" s="59"/>
      <c r="L740" s="59"/>
      <c r="M740" s="59"/>
      <c r="N740" s="59"/>
    </row>
    <row r="741" spans="1:14" s="57" customFormat="1" ht="15.6">
      <c r="A741" s="58" t="s">
        <v>338</v>
      </c>
      <c r="B741" s="59">
        <v>1800</v>
      </c>
      <c r="C741" s="59">
        <v>1800</v>
      </c>
      <c r="D741" s="59">
        <v>1800</v>
      </c>
      <c r="E741" s="59"/>
      <c r="F741" s="59"/>
      <c r="G741" s="59"/>
      <c r="H741" s="59"/>
      <c r="I741" s="59"/>
      <c r="J741" s="59"/>
      <c r="K741" s="59"/>
      <c r="L741" s="59"/>
      <c r="M741" s="59"/>
      <c r="N741" s="59"/>
    </row>
    <row r="742" spans="1:14" s="57" customFormat="1" ht="15.6">
      <c r="A742" s="58" t="s">
        <v>851</v>
      </c>
      <c r="B742" s="59">
        <v>1175.6089611243883</v>
      </c>
      <c r="C742" s="59">
        <v>1175.6089611243883</v>
      </c>
      <c r="D742" s="59">
        <v>1175.6089611243883</v>
      </c>
      <c r="E742" s="59"/>
      <c r="F742" s="59"/>
      <c r="G742" s="59"/>
      <c r="H742" s="59"/>
      <c r="I742" s="59"/>
      <c r="J742" s="59"/>
      <c r="K742" s="59"/>
      <c r="L742" s="59"/>
      <c r="M742" s="59"/>
      <c r="N742" s="59"/>
    </row>
    <row r="743" spans="1:14" s="57" customFormat="1" ht="15.6">
      <c r="A743" s="58" t="s">
        <v>900</v>
      </c>
      <c r="B743" s="59">
        <v>1185</v>
      </c>
      <c r="C743" s="59">
        <v>1185</v>
      </c>
      <c r="D743" s="59">
        <v>1185</v>
      </c>
      <c r="E743" s="59"/>
      <c r="F743" s="59"/>
      <c r="G743" s="59"/>
      <c r="H743" s="59"/>
      <c r="I743" s="59"/>
      <c r="J743" s="59"/>
      <c r="K743" s="59"/>
      <c r="L743" s="59"/>
      <c r="M743" s="59"/>
      <c r="N743" s="59"/>
    </row>
    <row r="744" spans="1:14" s="57" customFormat="1" ht="15.6">
      <c r="A744" s="58" t="s">
        <v>1091</v>
      </c>
      <c r="B744" s="59">
        <v>1252</v>
      </c>
      <c r="C744" s="59">
        <v>1252</v>
      </c>
      <c r="D744" s="59">
        <v>1252</v>
      </c>
      <c r="E744" s="59"/>
      <c r="F744" s="59"/>
      <c r="G744" s="59"/>
      <c r="H744" s="59"/>
      <c r="I744" s="59"/>
      <c r="J744" s="59"/>
      <c r="K744" s="59"/>
      <c r="L744" s="59"/>
      <c r="M744" s="59"/>
      <c r="N744" s="59"/>
    </row>
    <row r="745" spans="1:14" s="57" customFormat="1" ht="15.6">
      <c r="A745" s="58" t="s">
        <v>600</v>
      </c>
      <c r="B745" s="59">
        <v>1192.880510058937</v>
      </c>
      <c r="C745" s="59">
        <v>1192.880510058937</v>
      </c>
      <c r="D745" s="59">
        <v>1192.880510058937</v>
      </c>
      <c r="E745" s="59"/>
      <c r="F745" s="59"/>
      <c r="G745" s="59"/>
      <c r="H745" s="59"/>
      <c r="I745" s="59"/>
      <c r="J745" s="59"/>
      <c r="K745" s="59"/>
      <c r="L745" s="59"/>
      <c r="M745" s="59"/>
      <c r="N745" s="59"/>
    </row>
    <row r="746" spans="1:14" s="57" customFormat="1" ht="15.6">
      <c r="A746" s="58" t="s">
        <v>1109</v>
      </c>
      <c r="B746" s="59">
        <v>1472.9501916917225</v>
      </c>
      <c r="C746" s="59">
        <v>1472.9501916917225</v>
      </c>
      <c r="D746" s="59">
        <v>1472.9501916917225</v>
      </c>
      <c r="E746" s="59"/>
      <c r="F746" s="59"/>
      <c r="G746" s="59"/>
      <c r="H746" s="59"/>
      <c r="I746" s="59"/>
      <c r="J746" s="59"/>
      <c r="K746" s="59"/>
      <c r="L746" s="59"/>
      <c r="M746" s="59"/>
      <c r="N746" s="59"/>
    </row>
    <row r="747" spans="1:14" s="57" customFormat="1" ht="15.6">
      <c r="A747" s="58" t="s">
        <v>760</v>
      </c>
      <c r="B747" s="59">
        <v>1206</v>
      </c>
      <c r="C747" s="59">
        <v>1206</v>
      </c>
      <c r="D747" s="59">
        <v>1206</v>
      </c>
      <c r="E747" s="59"/>
      <c r="F747" s="59"/>
      <c r="G747" s="59"/>
      <c r="H747" s="59"/>
      <c r="I747" s="59"/>
      <c r="J747" s="59"/>
      <c r="K747" s="59"/>
      <c r="L747" s="59"/>
      <c r="M747" s="59"/>
      <c r="N747" s="59"/>
    </row>
    <row r="748" spans="1:14" s="57" customFormat="1" ht="15.6">
      <c r="A748" s="58" t="s">
        <v>452</v>
      </c>
      <c r="B748" s="59">
        <v>1414</v>
      </c>
      <c r="C748" s="59">
        <v>1414</v>
      </c>
      <c r="D748" s="59">
        <v>1414</v>
      </c>
      <c r="E748" s="59"/>
      <c r="F748" s="59"/>
      <c r="G748" s="59"/>
      <c r="H748" s="59"/>
      <c r="I748" s="59"/>
      <c r="J748" s="59"/>
      <c r="K748" s="59"/>
      <c r="L748" s="59"/>
      <c r="M748" s="59"/>
      <c r="N748" s="59"/>
    </row>
    <row r="749" spans="1:14" s="57" customFormat="1" ht="15.6">
      <c r="A749" s="58" t="s">
        <v>1068</v>
      </c>
      <c r="B749" s="59">
        <v>1352.1114701848981</v>
      </c>
      <c r="C749" s="59">
        <v>1352.1114701848981</v>
      </c>
      <c r="D749" s="59">
        <v>1352.1114701848981</v>
      </c>
      <c r="E749" s="59"/>
      <c r="F749" s="59"/>
      <c r="G749" s="59"/>
      <c r="H749" s="59"/>
      <c r="I749" s="59"/>
      <c r="J749" s="59"/>
      <c r="K749" s="59"/>
      <c r="L749" s="59"/>
      <c r="M749" s="59"/>
      <c r="N749" s="59"/>
    </row>
    <row r="750" spans="1:14" s="57" customFormat="1" ht="15.6">
      <c r="A750" s="58" t="s">
        <v>92</v>
      </c>
      <c r="B750" s="59">
        <v>0</v>
      </c>
      <c r="C750" s="59">
        <v>0</v>
      </c>
      <c r="D750" s="59">
        <v>0</v>
      </c>
      <c r="E750" s="59"/>
      <c r="F750" s="59"/>
      <c r="G750" s="59"/>
      <c r="H750" s="59"/>
      <c r="I750" s="59"/>
      <c r="J750" s="59"/>
      <c r="K750" s="59"/>
      <c r="L750" s="59"/>
      <c r="M750" s="59"/>
      <c r="N750" s="59"/>
    </row>
    <row r="751" spans="1:14" s="57" customFormat="1" ht="15.6">
      <c r="A751" s="58" t="s">
        <v>1044</v>
      </c>
      <c r="B751" s="59">
        <v>1800</v>
      </c>
      <c r="C751" s="59">
        <v>1800</v>
      </c>
      <c r="D751" s="59">
        <v>1800</v>
      </c>
      <c r="E751" s="59"/>
      <c r="F751" s="59"/>
      <c r="G751" s="59"/>
      <c r="H751" s="59"/>
      <c r="I751" s="59"/>
      <c r="J751" s="59"/>
      <c r="K751" s="59"/>
      <c r="L751" s="59"/>
      <c r="M751" s="59"/>
      <c r="N751" s="59"/>
    </row>
    <row r="752" spans="1:14" s="57" customFormat="1" ht="15.6">
      <c r="A752" s="58" t="s">
        <v>346</v>
      </c>
      <c r="B752" s="59">
        <v>1834</v>
      </c>
      <c r="C752" s="59">
        <v>1834</v>
      </c>
      <c r="D752" s="59">
        <v>1834</v>
      </c>
      <c r="E752" s="59"/>
      <c r="F752" s="59"/>
      <c r="G752" s="59"/>
      <c r="H752" s="59"/>
      <c r="I752" s="59"/>
      <c r="J752" s="59"/>
      <c r="K752" s="59"/>
      <c r="L752" s="59"/>
      <c r="M752" s="59"/>
      <c r="N752" s="59"/>
    </row>
    <row r="753" spans="1:14" s="57" customFormat="1" ht="15.6">
      <c r="A753" s="58" t="s">
        <v>56</v>
      </c>
      <c r="B753" s="59">
        <v>1710.5465151778819</v>
      </c>
      <c r="C753" s="59">
        <v>1710.5465151778819</v>
      </c>
      <c r="D753" s="59">
        <v>1710.5465151778819</v>
      </c>
      <c r="E753" s="59"/>
      <c r="F753" s="59"/>
      <c r="G753" s="59"/>
      <c r="H753" s="59"/>
      <c r="I753" s="59"/>
      <c r="J753" s="59"/>
      <c r="K753" s="59"/>
      <c r="L753" s="59"/>
      <c r="M753" s="59"/>
      <c r="N753" s="59"/>
    </row>
    <row r="754" spans="1:14" s="57" customFormat="1" ht="15.6">
      <c r="A754" s="58" t="s">
        <v>318</v>
      </c>
      <c r="B754" s="59">
        <v>1722</v>
      </c>
      <c r="C754" s="59">
        <v>1722</v>
      </c>
      <c r="D754" s="59">
        <v>1722</v>
      </c>
      <c r="E754" s="59"/>
      <c r="F754" s="59"/>
      <c r="G754" s="59"/>
      <c r="H754" s="59"/>
      <c r="I754" s="59"/>
      <c r="J754" s="59"/>
      <c r="K754" s="59"/>
      <c r="L754" s="59"/>
      <c r="M754" s="59"/>
      <c r="N754" s="59"/>
    </row>
    <row r="755" spans="1:14" s="57" customFormat="1" ht="15.6">
      <c r="A755" s="58" t="s">
        <v>685</v>
      </c>
      <c r="B755" s="59">
        <v>1847.4268659430945</v>
      </c>
      <c r="C755" s="59">
        <v>1847.4268659430945</v>
      </c>
      <c r="D755" s="59">
        <v>1847.4268659430945</v>
      </c>
      <c r="E755" s="59"/>
      <c r="F755" s="59"/>
      <c r="G755" s="59"/>
      <c r="H755" s="59"/>
      <c r="I755" s="59"/>
      <c r="J755" s="59"/>
      <c r="K755" s="59"/>
      <c r="L755" s="59"/>
      <c r="M755" s="59"/>
      <c r="N755" s="59"/>
    </row>
    <row r="756" spans="1:14" s="57" customFormat="1" ht="15.6">
      <c r="A756" s="58" t="s">
        <v>1038</v>
      </c>
      <c r="B756" s="59">
        <v>1248.4330603038231</v>
      </c>
      <c r="C756" s="59">
        <v>1248.4330603038231</v>
      </c>
      <c r="D756" s="59">
        <v>1248.4330603038231</v>
      </c>
      <c r="E756" s="59"/>
      <c r="F756" s="59"/>
      <c r="G756" s="59"/>
      <c r="H756" s="59"/>
      <c r="I756" s="59"/>
      <c r="J756" s="59"/>
      <c r="K756" s="59"/>
      <c r="L756" s="59"/>
      <c r="M756" s="59"/>
      <c r="N756" s="59"/>
    </row>
    <row r="757" spans="1:14" s="57" customFormat="1" ht="15.6">
      <c r="A757" s="58" t="s">
        <v>122</v>
      </c>
      <c r="B757" s="59">
        <v>1692</v>
      </c>
      <c r="C757" s="59">
        <v>1692</v>
      </c>
      <c r="D757" s="59">
        <v>1646.1487317398803</v>
      </c>
      <c r="E757" s="59"/>
      <c r="F757" s="59"/>
      <c r="G757" s="59"/>
      <c r="H757" s="59"/>
      <c r="I757" s="59"/>
      <c r="J757" s="59"/>
      <c r="K757" s="59"/>
      <c r="L757" s="59"/>
      <c r="M757" s="59"/>
      <c r="N757" s="59"/>
    </row>
    <row r="758" spans="1:14" s="57" customFormat="1">
      <c r="A758" s="132" t="s">
        <v>1261</v>
      </c>
      <c r="B758" s="6">
        <v>1200</v>
      </c>
      <c r="C758" s="59">
        <v>1209.8815029115024</v>
      </c>
      <c r="D758" s="59">
        <v>1209.8815029115024</v>
      </c>
      <c r="E758" s="52"/>
      <c r="F758" s="52"/>
      <c r="G758" s="52"/>
      <c r="H758" s="52"/>
      <c r="I758" s="52"/>
      <c r="J758" s="52"/>
      <c r="K758" s="52"/>
      <c r="L758" s="52"/>
      <c r="M758" s="52"/>
      <c r="N758" s="52"/>
    </row>
    <row r="759" spans="1:14" s="57" customFormat="1" ht="15.6">
      <c r="A759" s="58" t="s">
        <v>603</v>
      </c>
      <c r="B759" s="59">
        <v>1196.1149234728425</v>
      </c>
      <c r="C759" s="59">
        <v>1196.1149234728425</v>
      </c>
      <c r="D759" s="59">
        <v>1196.1149234728425</v>
      </c>
      <c r="E759" s="59"/>
      <c r="F759" s="59"/>
      <c r="G759" s="59"/>
      <c r="H759" s="59"/>
      <c r="I759" s="59"/>
      <c r="J759" s="59"/>
      <c r="K759" s="59"/>
      <c r="L759" s="59"/>
      <c r="M759" s="59"/>
      <c r="N759" s="59"/>
    </row>
    <row r="760" spans="1:14" s="57" customFormat="1" ht="15.6">
      <c r="A760" s="58" t="s">
        <v>701</v>
      </c>
      <c r="B760" s="59">
        <v>1537</v>
      </c>
      <c r="C760" s="59">
        <v>1537</v>
      </c>
      <c r="D760" s="59">
        <v>1537</v>
      </c>
      <c r="E760" s="59"/>
      <c r="F760" s="59"/>
      <c r="G760" s="59"/>
      <c r="H760" s="59"/>
      <c r="I760" s="59"/>
      <c r="J760" s="59"/>
      <c r="K760" s="59"/>
      <c r="L760" s="59"/>
      <c r="M760" s="59"/>
      <c r="N760" s="59"/>
    </row>
    <row r="761" spans="1:14" s="57" customFormat="1" ht="15.6">
      <c r="A761" s="58" t="s">
        <v>616</v>
      </c>
      <c r="B761" s="59">
        <v>1631</v>
      </c>
      <c r="C761" s="59">
        <v>1631</v>
      </c>
      <c r="D761" s="59">
        <v>1575.2041597600476</v>
      </c>
      <c r="E761" s="59"/>
      <c r="F761" s="59"/>
      <c r="G761" s="59"/>
      <c r="H761" s="59"/>
      <c r="I761" s="59"/>
      <c r="J761" s="59"/>
      <c r="K761" s="59"/>
      <c r="L761" s="59"/>
      <c r="M761" s="59"/>
      <c r="N761" s="59"/>
    </row>
    <row r="762" spans="1:14" s="57" customFormat="1" ht="15.6">
      <c r="A762" s="58" t="s">
        <v>308</v>
      </c>
      <c r="B762" s="59">
        <v>1482.2670665581886</v>
      </c>
      <c r="C762" s="59">
        <v>1482.2670665581886</v>
      </c>
      <c r="D762" s="59">
        <v>1482.2670665581886</v>
      </c>
      <c r="E762" s="59"/>
      <c r="F762" s="59"/>
      <c r="G762" s="59"/>
      <c r="H762" s="59"/>
      <c r="I762" s="59"/>
      <c r="J762" s="59"/>
      <c r="K762" s="59"/>
      <c r="L762" s="59"/>
      <c r="M762" s="59"/>
      <c r="N762" s="59"/>
    </row>
    <row r="763" spans="1:14" s="57" customFormat="1" ht="15.6">
      <c r="A763" s="58" t="s">
        <v>1230</v>
      </c>
      <c r="B763" s="59">
        <v>1222</v>
      </c>
      <c r="C763" s="59">
        <v>1222</v>
      </c>
      <c r="D763" s="59">
        <v>1208.0341734335325</v>
      </c>
      <c r="E763" s="59"/>
      <c r="F763" s="59"/>
      <c r="G763" s="59"/>
      <c r="H763" s="59"/>
      <c r="I763" s="59"/>
      <c r="J763" s="59"/>
      <c r="K763" s="59"/>
      <c r="L763" s="59"/>
      <c r="M763" s="59"/>
      <c r="N763" s="59"/>
    </row>
    <row r="764" spans="1:14" s="57" customFormat="1" ht="15.6">
      <c r="A764" s="58" t="s">
        <v>521</v>
      </c>
      <c r="B764" s="59">
        <v>1488.0688556660541</v>
      </c>
      <c r="C764" s="59">
        <v>1488.0688556660541</v>
      </c>
      <c r="D764" s="59">
        <v>1488.0688556660541</v>
      </c>
      <c r="E764" s="59"/>
      <c r="F764" s="59"/>
      <c r="G764" s="59"/>
      <c r="H764" s="59"/>
      <c r="I764" s="59"/>
      <c r="J764" s="59"/>
      <c r="K764" s="59"/>
      <c r="L764" s="59"/>
      <c r="M764" s="59"/>
      <c r="N764" s="59"/>
    </row>
    <row r="765" spans="1:14" s="57" customFormat="1" ht="15.6">
      <c r="A765" s="58" t="s">
        <v>1278</v>
      </c>
      <c r="B765" s="59"/>
      <c r="C765" s="59">
        <v>1300</v>
      </c>
      <c r="D765" s="59">
        <v>1350.8539463105317</v>
      </c>
      <c r="E765" s="59"/>
      <c r="F765" s="59"/>
      <c r="G765" s="59"/>
      <c r="H765" s="59"/>
      <c r="I765" s="59"/>
      <c r="J765" s="59"/>
      <c r="K765" s="59"/>
      <c r="L765" s="59"/>
      <c r="M765" s="59"/>
      <c r="N765" s="59"/>
    </row>
    <row r="766" spans="1:14" s="57" customFormat="1" ht="15.6">
      <c r="A766" s="58" t="s">
        <v>392</v>
      </c>
      <c r="B766" s="59">
        <v>1243.671872822737</v>
      </c>
      <c r="C766" s="59">
        <v>1243.671872822737</v>
      </c>
      <c r="D766" s="59">
        <v>1243.671872822737</v>
      </c>
      <c r="E766" s="59"/>
      <c r="F766" s="59"/>
      <c r="G766" s="59"/>
      <c r="H766" s="59"/>
      <c r="I766" s="59"/>
      <c r="J766" s="59"/>
      <c r="K766" s="59"/>
      <c r="L766" s="59"/>
      <c r="M766" s="59"/>
      <c r="N766" s="59"/>
    </row>
    <row r="767" spans="1:14" s="57" customFormat="1" ht="15.6">
      <c r="A767" s="58" t="s">
        <v>702</v>
      </c>
      <c r="B767" s="59">
        <v>1769</v>
      </c>
      <c r="C767" s="59">
        <v>1769</v>
      </c>
      <c r="D767" s="59">
        <v>1760.873497422268</v>
      </c>
      <c r="E767" s="59"/>
      <c r="F767" s="59"/>
      <c r="G767" s="59"/>
      <c r="H767" s="59"/>
      <c r="I767" s="59"/>
      <c r="J767" s="59"/>
      <c r="K767" s="59"/>
      <c r="L767" s="59"/>
      <c r="M767" s="59"/>
      <c r="N767" s="59"/>
    </row>
    <row r="768" spans="1:14" s="57" customFormat="1" ht="15.6">
      <c r="A768" s="58" t="s">
        <v>844</v>
      </c>
      <c r="B768" s="59">
        <v>1507.3321546458446</v>
      </c>
      <c r="C768" s="59">
        <v>1507.3321546458446</v>
      </c>
      <c r="D768" s="59">
        <v>1507.3321546458446</v>
      </c>
      <c r="E768" s="59"/>
      <c r="F768" s="59"/>
      <c r="G768" s="59"/>
      <c r="H768" s="59"/>
      <c r="I768" s="59"/>
      <c r="J768" s="59"/>
      <c r="K768" s="59"/>
      <c r="L768" s="59"/>
      <c r="M768" s="59"/>
      <c r="N768" s="59"/>
    </row>
    <row r="769" spans="1:14" s="57" customFormat="1" ht="15.6">
      <c r="A769" s="58" t="s">
        <v>580</v>
      </c>
      <c r="B769" s="59">
        <v>1872.3867872973535</v>
      </c>
      <c r="C769" s="59">
        <v>1872.3867872973535</v>
      </c>
      <c r="D769" s="59">
        <v>1872.3867872973535</v>
      </c>
      <c r="E769" s="59"/>
      <c r="F769" s="59"/>
      <c r="G769" s="59"/>
      <c r="H769" s="59"/>
      <c r="I769" s="59"/>
      <c r="J769" s="59"/>
      <c r="K769" s="59"/>
      <c r="L769" s="59"/>
      <c r="M769" s="59"/>
      <c r="N769" s="59"/>
    </row>
    <row r="770" spans="1:14" s="57" customFormat="1" ht="15.6">
      <c r="A770" s="58" t="s">
        <v>100</v>
      </c>
      <c r="B770" s="59">
        <v>1841</v>
      </c>
      <c r="C770" s="59">
        <v>1841</v>
      </c>
      <c r="D770" s="59">
        <v>1841</v>
      </c>
      <c r="E770" s="59"/>
      <c r="F770" s="59"/>
      <c r="G770" s="59"/>
      <c r="H770" s="59"/>
      <c r="I770" s="59"/>
      <c r="J770" s="59"/>
      <c r="K770" s="59"/>
      <c r="L770" s="59"/>
      <c r="M770" s="59"/>
      <c r="N770" s="59"/>
    </row>
    <row r="771" spans="1:14" s="57" customFormat="1" ht="15.6">
      <c r="A771" s="58" t="s">
        <v>205</v>
      </c>
      <c r="B771" s="59">
        <v>1200</v>
      </c>
      <c r="C771" s="59">
        <v>1200</v>
      </c>
      <c r="D771" s="59">
        <v>1200</v>
      </c>
      <c r="E771" s="59"/>
      <c r="F771" s="59"/>
      <c r="G771" s="59"/>
      <c r="H771" s="59"/>
      <c r="I771" s="59"/>
      <c r="J771" s="59"/>
      <c r="K771" s="59"/>
      <c r="L771" s="59"/>
      <c r="M771" s="59"/>
      <c r="N771" s="59"/>
    </row>
    <row r="772" spans="1:14" s="57" customFormat="1" ht="15.6">
      <c r="A772" s="58" t="s">
        <v>1170</v>
      </c>
      <c r="B772" s="59">
        <v>1404</v>
      </c>
      <c r="C772" s="59">
        <v>1404</v>
      </c>
      <c r="D772" s="59">
        <v>1432.2054534129054</v>
      </c>
      <c r="E772" s="59"/>
      <c r="F772" s="59"/>
      <c r="G772" s="59"/>
      <c r="H772" s="59"/>
      <c r="I772" s="59"/>
      <c r="J772" s="59"/>
      <c r="K772" s="59"/>
      <c r="L772" s="59"/>
      <c r="M772" s="59"/>
      <c r="N772" s="59"/>
    </row>
    <row r="773" spans="1:14" s="57" customFormat="1" ht="15.6">
      <c r="A773" s="58" t="s">
        <v>552</v>
      </c>
      <c r="B773" s="59">
        <v>1357.1358726129276</v>
      </c>
      <c r="C773" s="59">
        <v>1357.1358726129276</v>
      </c>
      <c r="D773" s="59">
        <v>1357.1358726129276</v>
      </c>
      <c r="E773" s="59"/>
      <c r="F773" s="59"/>
      <c r="G773" s="59"/>
      <c r="H773" s="59"/>
      <c r="I773" s="59"/>
      <c r="J773" s="59"/>
      <c r="K773" s="59"/>
      <c r="L773" s="59"/>
      <c r="M773" s="59"/>
      <c r="N773" s="59"/>
    </row>
    <row r="774" spans="1:14" s="57" customFormat="1" ht="15.6">
      <c r="A774" s="58" t="s">
        <v>920</v>
      </c>
      <c r="B774" s="59">
        <v>1410</v>
      </c>
      <c r="C774" s="59">
        <v>1410</v>
      </c>
      <c r="D774" s="59">
        <v>1410</v>
      </c>
      <c r="E774" s="59"/>
      <c r="F774" s="59"/>
      <c r="G774" s="59"/>
      <c r="H774" s="59"/>
      <c r="I774" s="59"/>
      <c r="J774" s="59"/>
      <c r="K774" s="59"/>
      <c r="L774" s="59"/>
      <c r="M774" s="59"/>
      <c r="N774" s="59"/>
    </row>
    <row r="775" spans="1:14" s="57" customFormat="1" ht="15.6">
      <c r="A775" s="58" t="s">
        <v>494</v>
      </c>
      <c r="B775" s="59">
        <v>1762</v>
      </c>
      <c r="C775" s="59">
        <v>1762</v>
      </c>
      <c r="D775" s="59">
        <v>1762</v>
      </c>
      <c r="E775" s="59"/>
      <c r="F775" s="59"/>
      <c r="G775" s="59"/>
      <c r="H775" s="59"/>
      <c r="I775" s="59"/>
      <c r="J775" s="59"/>
      <c r="K775" s="59"/>
      <c r="L775" s="59"/>
      <c r="M775" s="59"/>
      <c r="N775" s="59"/>
    </row>
    <row r="776" spans="1:14" s="57" customFormat="1" ht="15.6">
      <c r="A776" s="58" t="s">
        <v>978</v>
      </c>
      <c r="B776" s="59">
        <v>1215</v>
      </c>
      <c r="C776" s="59">
        <v>1215</v>
      </c>
      <c r="D776" s="59">
        <v>1215</v>
      </c>
      <c r="E776" s="59"/>
      <c r="F776" s="59"/>
      <c r="G776" s="59"/>
      <c r="H776" s="59"/>
      <c r="I776" s="59"/>
      <c r="J776" s="59"/>
      <c r="K776" s="59"/>
      <c r="L776" s="59"/>
      <c r="M776" s="59"/>
      <c r="N776" s="59"/>
    </row>
    <row r="777" spans="1:14" s="57" customFormat="1" ht="15.6">
      <c r="A777" s="58" t="s">
        <v>823</v>
      </c>
      <c r="B777" s="59">
        <v>1452.1105738015233</v>
      </c>
      <c r="C777" s="59">
        <v>1452.1105738015233</v>
      </c>
      <c r="D777" s="59">
        <v>1452.1105738015233</v>
      </c>
      <c r="E777" s="59"/>
      <c r="F777" s="59"/>
      <c r="G777" s="59"/>
      <c r="H777" s="59"/>
      <c r="I777" s="59"/>
      <c r="J777" s="59"/>
      <c r="K777" s="59"/>
      <c r="L777" s="59"/>
      <c r="M777" s="59"/>
      <c r="N777" s="59"/>
    </row>
    <row r="778" spans="1:14" s="57" customFormat="1" ht="15.6">
      <c r="A778" s="58" t="s">
        <v>901</v>
      </c>
      <c r="B778" s="59">
        <v>1200</v>
      </c>
      <c r="C778" s="59">
        <v>1200</v>
      </c>
      <c r="D778" s="59">
        <v>1200</v>
      </c>
      <c r="E778" s="59"/>
      <c r="F778" s="59"/>
      <c r="G778" s="59"/>
      <c r="H778" s="59"/>
      <c r="I778" s="59"/>
      <c r="J778" s="59"/>
      <c r="K778" s="59"/>
      <c r="L778" s="59"/>
      <c r="M778" s="59"/>
      <c r="N778" s="59"/>
    </row>
    <row r="779" spans="1:14" s="57" customFormat="1" ht="15.6">
      <c r="A779" s="58" t="s">
        <v>1110</v>
      </c>
      <c r="B779" s="59">
        <v>1352</v>
      </c>
      <c r="C779" s="59">
        <v>1352</v>
      </c>
      <c r="D779" s="59">
        <v>1363.8984712519509</v>
      </c>
      <c r="E779" s="59"/>
      <c r="F779" s="59"/>
      <c r="G779" s="59"/>
      <c r="H779" s="59"/>
      <c r="I779" s="59"/>
      <c r="J779" s="59"/>
      <c r="K779" s="59"/>
      <c r="L779" s="59"/>
      <c r="M779" s="59"/>
      <c r="N779" s="59"/>
    </row>
    <row r="780" spans="1:14" s="57" customFormat="1" ht="15.6">
      <c r="A780" s="58" t="s">
        <v>207</v>
      </c>
      <c r="B780" s="59">
        <v>1403.3675682132678</v>
      </c>
      <c r="C780" s="59">
        <v>1403.3675682132678</v>
      </c>
      <c r="D780" s="59">
        <v>1403.3675682132678</v>
      </c>
      <c r="E780" s="59"/>
      <c r="F780" s="59"/>
      <c r="G780" s="59"/>
      <c r="H780" s="59"/>
      <c r="I780" s="59"/>
      <c r="J780" s="59"/>
      <c r="K780" s="59"/>
      <c r="L780" s="59"/>
      <c r="M780" s="59"/>
      <c r="N780" s="59"/>
    </row>
    <row r="781" spans="1:14" s="57" customFormat="1" ht="15.6">
      <c r="A781" s="58" t="s">
        <v>1029</v>
      </c>
      <c r="B781" s="59">
        <v>1253.8611988081764</v>
      </c>
      <c r="C781" s="59">
        <v>1253.8611988081764</v>
      </c>
      <c r="D781" s="59">
        <v>1253.8611988081764</v>
      </c>
      <c r="E781" s="59"/>
      <c r="F781" s="59"/>
      <c r="G781" s="59"/>
      <c r="H781" s="59"/>
      <c r="I781" s="59"/>
      <c r="J781" s="59"/>
      <c r="K781" s="59"/>
      <c r="L781" s="59"/>
      <c r="M781" s="59"/>
      <c r="N781" s="59"/>
    </row>
    <row r="782" spans="1:14" s="57" customFormat="1" ht="15.6">
      <c r="A782" s="58" t="s">
        <v>68</v>
      </c>
      <c r="B782" s="59">
        <v>1900</v>
      </c>
      <c r="C782" s="59">
        <v>1900</v>
      </c>
      <c r="D782" s="59">
        <v>1900</v>
      </c>
      <c r="E782" s="59"/>
      <c r="F782" s="59"/>
      <c r="G782" s="59"/>
      <c r="H782" s="59"/>
      <c r="I782" s="59"/>
      <c r="J782" s="59"/>
      <c r="K782" s="59"/>
      <c r="L782" s="59"/>
      <c r="M782" s="59"/>
      <c r="N782" s="59"/>
    </row>
    <row r="783" spans="1:14" s="57" customFormat="1" ht="15.6">
      <c r="A783" s="58" t="s">
        <v>208</v>
      </c>
      <c r="B783" s="59">
        <v>1200</v>
      </c>
      <c r="C783" s="59">
        <v>1200</v>
      </c>
      <c r="D783" s="59">
        <v>1200</v>
      </c>
      <c r="E783" s="59"/>
      <c r="F783" s="59"/>
      <c r="G783" s="59"/>
      <c r="H783" s="59"/>
      <c r="I783" s="59"/>
      <c r="J783" s="59"/>
      <c r="K783" s="59"/>
      <c r="L783" s="59"/>
      <c r="M783" s="59"/>
      <c r="N783" s="59"/>
    </row>
    <row r="784" spans="1:14" s="57" customFormat="1" ht="15.6">
      <c r="A784" s="58" t="s">
        <v>1018</v>
      </c>
      <c r="B784" s="59">
        <v>1326.9597736098997</v>
      </c>
      <c r="C784" s="59">
        <v>1326.9597736098997</v>
      </c>
      <c r="D784" s="59">
        <v>1428.5970241411997</v>
      </c>
      <c r="E784" s="59"/>
      <c r="F784" s="59"/>
      <c r="G784" s="59"/>
      <c r="H784" s="59"/>
      <c r="I784" s="59"/>
      <c r="J784" s="59"/>
      <c r="K784" s="59"/>
      <c r="L784" s="59"/>
      <c r="M784" s="59"/>
      <c r="N784" s="59"/>
    </row>
    <row r="785" spans="1:14" s="57" customFormat="1" ht="15.6">
      <c r="A785" s="58" t="s">
        <v>943</v>
      </c>
      <c r="B785" s="59">
        <v>1495</v>
      </c>
      <c r="C785" s="59">
        <v>1495</v>
      </c>
      <c r="D785" s="59">
        <v>1448.6543047077412</v>
      </c>
      <c r="E785" s="59"/>
      <c r="F785" s="59"/>
      <c r="G785" s="59"/>
      <c r="H785" s="59"/>
      <c r="I785" s="59"/>
      <c r="J785" s="59"/>
      <c r="K785" s="59"/>
      <c r="L785" s="59"/>
      <c r="M785" s="59"/>
      <c r="N785" s="59"/>
    </row>
    <row r="786" spans="1:14" s="57" customFormat="1" ht="15.6">
      <c r="A786" s="58" t="s">
        <v>1212</v>
      </c>
      <c r="B786" s="59">
        <v>1131</v>
      </c>
      <c r="C786" s="59">
        <v>1131</v>
      </c>
      <c r="D786" s="59">
        <v>1146.8945315697276</v>
      </c>
      <c r="E786" s="59"/>
      <c r="F786" s="59"/>
      <c r="G786" s="59"/>
      <c r="H786" s="59"/>
      <c r="I786" s="59"/>
      <c r="J786" s="59"/>
      <c r="K786" s="59"/>
      <c r="L786" s="59"/>
      <c r="M786" s="59"/>
      <c r="N786" s="59"/>
    </row>
    <row r="787" spans="1:14" s="57" customFormat="1" ht="15.6">
      <c r="A787" s="58" t="s">
        <v>441</v>
      </c>
      <c r="B787" s="59">
        <v>1271.9462442857568</v>
      </c>
      <c r="C787" s="59">
        <v>1271.9462442857568</v>
      </c>
      <c r="D787" s="59">
        <v>1271.9462442857568</v>
      </c>
      <c r="E787" s="59"/>
      <c r="F787" s="59"/>
      <c r="G787" s="59"/>
      <c r="H787" s="59"/>
      <c r="I787" s="59"/>
      <c r="J787" s="59"/>
      <c r="K787" s="59"/>
      <c r="L787" s="59"/>
      <c r="M787" s="59"/>
      <c r="N787" s="59"/>
    </row>
    <row r="788" spans="1:14" s="57" customFormat="1" ht="15.6">
      <c r="A788" s="58" t="s">
        <v>769</v>
      </c>
      <c r="B788" s="59">
        <v>1162.2604472651651</v>
      </c>
      <c r="C788" s="59">
        <v>1162.2604472651651</v>
      </c>
      <c r="D788" s="59">
        <v>1162.2604472651651</v>
      </c>
      <c r="E788" s="59"/>
      <c r="F788" s="59"/>
      <c r="G788" s="59"/>
      <c r="H788" s="59"/>
      <c r="I788" s="59"/>
      <c r="J788" s="59"/>
      <c r="K788" s="59"/>
      <c r="L788" s="59"/>
      <c r="M788" s="59"/>
      <c r="N788" s="59"/>
    </row>
    <row r="789" spans="1:14" s="57" customFormat="1" ht="15.6">
      <c r="A789" s="58" t="s">
        <v>917</v>
      </c>
      <c r="B789" s="59">
        <v>1451</v>
      </c>
      <c r="C789" s="59">
        <v>1451</v>
      </c>
      <c r="D789" s="59">
        <v>1451</v>
      </c>
      <c r="E789" s="59"/>
      <c r="F789" s="59"/>
      <c r="G789" s="59"/>
      <c r="H789" s="59"/>
      <c r="I789" s="59"/>
      <c r="J789" s="59"/>
      <c r="K789" s="59"/>
      <c r="L789" s="59"/>
      <c r="M789" s="59"/>
      <c r="N789" s="59"/>
    </row>
    <row r="790" spans="1:14" s="57" customFormat="1" ht="15.6">
      <c r="A790" s="58" t="s">
        <v>519</v>
      </c>
      <c r="B790" s="59">
        <v>1434</v>
      </c>
      <c r="C790" s="59">
        <v>1434</v>
      </c>
      <c r="D790" s="59">
        <v>1434</v>
      </c>
      <c r="E790" s="59"/>
      <c r="F790" s="59"/>
      <c r="G790" s="59"/>
      <c r="H790" s="59"/>
      <c r="I790" s="59"/>
      <c r="J790" s="59"/>
      <c r="K790" s="59"/>
      <c r="L790" s="59"/>
      <c r="M790" s="59"/>
      <c r="N790" s="59"/>
    </row>
    <row r="791" spans="1:14" s="57" customFormat="1" ht="15.6">
      <c r="A791" s="58" t="s">
        <v>824</v>
      </c>
      <c r="B791" s="59">
        <v>1402</v>
      </c>
      <c r="C791" s="59">
        <v>1402</v>
      </c>
      <c r="D791" s="59">
        <v>1402</v>
      </c>
      <c r="E791" s="59"/>
      <c r="F791" s="59"/>
      <c r="G791" s="59"/>
      <c r="H791" s="59"/>
      <c r="I791" s="59"/>
      <c r="J791" s="59"/>
      <c r="K791" s="59"/>
      <c r="L791" s="59"/>
      <c r="M791" s="59"/>
      <c r="N791" s="59"/>
    </row>
    <row r="792" spans="1:14" s="57" customFormat="1" ht="15.6">
      <c r="A792" s="58" t="s">
        <v>773</v>
      </c>
      <c r="B792" s="59">
        <v>1200</v>
      </c>
      <c r="C792" s="59">
        <v>1200</v>
      </c>
      <c r="D792" s="59">
        <v>1200</v>
      </c>
      <c r="E792" s="59"/>
      <c r="F792" s="59"/>
      <c r="G792" s="59"/>
      <c r="H792" s="59"/>
      <c r="I792" s="59"/>
      <c r="J792" s="59"/>
      <c r="K792" s="59"/>
      <c r="L792" s="59"/>
      <c r="M792" s="59"/>
      <c r="N792" s="59"/>
    </row>
    <row r="793" spans="1:14" s="57" customFormat="1" ht="15.6">
      <c r="A793" s="58" t="s">
        <v>381</v>
      </c>
      <c r="B793" s="59">
        <v>1200</v>
      </c>
      <c r="C793" s="59">
        <v>1200</v>
      </c>
      <c r="D793" s="59">
        <v>1200</v>
      </c>
      <c r="E793" s="59"/>
      <c r="F793" s="59"/>
      <c r="G793" s="59"/>
      <c r="H793" s="59"/>
      <c r="I793" s="59"/>
      <c r="J793" s="59"/>
      <c r="K793" s="59"/>
      <c r="L793" s="59"/>
      <c r="M793" s="59"/>
      <c r="N793" s="59"/>
    </row>
    <row r="794" spans="1:14" s="57" customFormat="1" ht="15.6">
      <c r="A794" s="58" t="s">
        <v>217</v>
      </c>
      <c r="B794" s="59">
        <v>1200</v>
      </c>
      <c r="C794" s="59">
        <v>1200</v>
      </c>
      <c r="D794" s="59">
        <v>1200</v>
      </c>
      <c r="E794" s="59"/>
      <c r="F794" s="59"/>
      <c r="G794" s="59"/>
      <c r="H794" s="59"/>
      <c r="I794" s="59"/>
      <c r="J794" s="59"/>
      <c r="K794" s="59"/>
      <c r="L794" s="59"/>
      <c r="M794" s="59"/>
      <c r="N794" s="59"/>
    </row>
    <row r="795" spans="1:14" s="57" customFormat="1" ht="15.6">
      <c r="A795" s="58" t="s">
        <v>373</v>
      </c>
      <c r="B795" s="59">
        <v>1200</v>
      </c>
      <c r="C795" s="59">
        <v>1200</v>
      </c>
      <c r="D795" s="59">
        <v>1200</v>
      </c>
      <c r="E795" s="59"/>
      <c r="F795" s="59"/>
      <c r="G795" s="59"/>
      <c r="H795" s="59"/>
      <c r="I795" s="59"/>
      <c r="J795" s="59"/>
      <c r="K795" s="59"/>
      <c r="L795" s="59"/>
      <c r="M795" s="59"/>
      <c r="N795" s="59"/>
    </row>
    <row r="796" spans="1:14" s="57" customFormat="1" ht="15.6">
      <c r="A796" s="58" t="s">
        <v>1231</v>
      </c>
      <c r="B796" s="59">
        <v>1540</v>
      </c>
      <c r="C796" s="59">
        <v>1540</v>
      </c>
      <c r="D796" s="59">
        <v>1540</v>
      </c>
      <c r="E796" s="59"/>
      <c r="F796" s="59"/>
      <c r="G796" s="59"/>
      <c r="H796" s="59"/>
      <c r="I796" s="59"/>
      <c r="J796" s="59"/>
      <c r="K796" s="59"/>
      <c r="L796" s="59"/>
      <c r="M796" s="59"/>
      <c r="N796" s="59"/>
    </row>
    <row r="797" spans="1:14" s="57" customFormat="1" ht="15.6">
      <c r="A797" s="58" t="s">
        <v>297</v>
      </c>
      <c r="B797" s="59">
        <v>1714.5537711726133</v>
      </c>
      <c r="C797" s="59">
        <v>1714.5537711726133</v>
      </c>
      <c r="D797" s="59">
        <v>1714.5537711726133</v>
      </c>
      <c r="E797" s="59"/>
      <c r="F797" s="59"/>
      <c r="G797" s="59"/>
      <c r="H797" s="59"/>
      <c r="I797" s="59"/>
      <c r="J797" s="59"/>
      <c r="K797" s="59"/>
      <c r="L797" s="59"/>
      <c r="M797" s="59"/>
      <c r="N797" s="59"/>
    </row>
    <row r="798" spans="1:14" s="57" customFormat="1" ht="15.6">
      <c r="A798" s="58" t="s">
        <v>1171</v>
      </c>
      <c r="B798" s="59">
        <v>1230.0316990226875</v>
      </c>
      <c r="C798" s="59">
        <v>1230.0316990226875</v>
      </c>
      <c r="D798" s="59">
        <v>1230.0316990226875</v>
      </c>
      <c r="E798" s="59"/>
      <c r="F798" s="59"/>
      <c r="G798" s="59"/>
      <c r="H798" s="59"/>
      <c r="I798" s="59"/>
      <c r="J798" s="59"/>
      <c r="K798" s="59"/>
      <c r="L798" s="59"/>
      <c r="M798" s="59"/>
      <c r="N798" s="59"/>
    </row>
    <row r="799" spans="1:14" s="57" customFormat="1" ht="15.6">
      <c r="A799" s="58" t="s">
        <v>289</v>
      </c>
      <c r="B799" s="59">
        <v>1900</v>
      </c>
      <c r="C799" s="59">
        <v>1900</v>
      </c>
      <c r="D799" s="59">
        <v>1900</v>
      </c>
      <c r="E799" s="59"/>
      <c r="F799" s="59"/>
      <c r="G799" s="59"/>
      <c r="H799" s="59"/>
      <c r="I799" s="59"/>
      <c r="J799" s="59"/>
      <c r="K799" s="59"/>
      <c r="L799" s="59"/>
      <c r="M799" s="59"/>
      <c r="N799" s="59"/>
    </row>
    <row r="800" spans="1:14" s="57" customFormat="1" ht="15.6">
      <c r="A800" s="58" t="s">
        <v>53</v>
      </c>
      <c r="B800" s="59">
        <v>1478</v>
      </c>
      <c r="C800" s="59">
        <v>1478</v>
      </c>
      <c r="D800" s="59">
        <v>1478</v>
      </c>
      <c r="E800" s="59"/>
      <c r="F800" s="59"/>
      <c r="G800" s="59"/>
      <c r="H800" s="59"/>
      <c r="I800" s="59"/>
      <c r="J800" s="59"/>
      <c r="K800" s="59"/>
      <c r="L800" s="59"/>
      <c r="M800" s="59"/>
      <c r="N800" s="59"/>
    </row>
    <row r="801" spans="1:14" s="57" customFormat="1" ht="15.6">
      <c r="A801" s="58" t="s">
        <v>703</v>
      </c>
      <c r="B801" s="59">
        <v>1441.3830097724331</v>
      </c>
      <c r="C801" s="59">
        <v>1441.3830097724331</v>
      </c>
      <c r="D801" s="59">
        <v>1441.3830097724331</v>
      </c>
      <c r="E801" s="59"/>
      <c r="F801" s="59"/>
      <c r="G801" s="59"/>
      <c r="H801" s="59"/>
      <c r="I801" s="59"/>
      <c r="J801" s="59"/>
      <c r="K801" s="59"/>
      <c r="L801" s="59"/>
      <c r="M801" s="59"/>
      <c r="N801" s="59"/>
    </row>
    <row r="802" spans="1:14" s="57" customFormat="1" ht="15.6">
      <c r="A802" s="58" t="s">
        <v>306</v>
      </c>
      <c r="B802" s="59">
        <v>1478.8284407077226</v>
      </c>
      <c r="C802" s="59">
        <v>1461.8930241844871</v>
      </c>
      <c r="D802" s="59">
        <v>1498.2677891004907</v>
      </c>
      <c r="E802" s="59"/>
      <c r="F802" s="59"/>
      <c r="G802" s="59"/>
      <c r="H802" s="59"/>
      <c r="I802" s="59"/>
      <c r="J802" s="59"/>
      <c r="K802" s="59"/>
      <c r="L802" s="59"/>
      <c r="M802" s="59"/>
      <c r="N802" s="59"/>
    </row>
    <row r="803" spans="1:14" s="57" customFormat="1" ht="15.6">
      <c r="A803" s="58" t="s">
        <v>1184</v>
      </c>
      <c r="B803" s="59">
        <v>1245</v>
      </c>
      <c r="C803" s="59">
        <v>1245</v>
      </c>
      <c r="D803" s="59">
        <v>1245</v>
      </c>
      <c r="E803" s="59"/>
      <c r="F803" s="59"/>
      <c r="G803" s="59"/>
      <c r="H803" s="59"/>
      <c r="I803" s="59"/>
      <c r="J803" s="59"/>
      <c r="K803" s="59"/>
      <c r="L803" s="59"/>
      <c r="M803" s="59"/>
      <c r="N803" s="59"/>
    </row>
    <row r="804" spans="1:14" s="57" customFormat="1" ht="15.6">
      <c r="A804" s="58" t="s">
        <v>104</v>
      </c>
      <c r="B804" s="59">
        <v>1713.9221881891449</v>
      </c>
      <c r="C804" s="59">
        <v>1713.9221881891449</v>
      </c>
      <c r="D804" s="59">
        <v>1674.5249623108386</v>
      </c>
      <c r="E804" s="59"/>
      <c r="F804" s="59"/>
      <c r="G804" s="59"/>
      <c r="H804" s="59"/>
      <c r="I804" s="59"/>
      <c r="J804" s="59"/>
      <c r="K804" s="59"/>
      <c r="L804" s="59"/>
      <c r="M804" s="59"/>
      <c r="N804" s="59"/>
    </row>
    <row r="805" spans="1:14" s="57" customFormat="1" ht="15.6">
      <c r="A805" s="58" t="s">
        <v>593</v>
      </c>
      <c r="B805" s="59">
        <v>1447.238092689603</v>
      </c>
      <c r="C805" s="59">
        <v>1447.238092689603</v>
      </c>
      <c r="D805" s="59">
        <v>1447.238092689603</v>
      </c>
      <c r="E805" s="59"/>
      <c r="F805" s="59"/>
      <c r="G805" s="59"/>
      <c r="H805" s="59"/>
      <c r="I805" s="59"/>
      <c r="J805" s="59"/>
      <c r="K805" s="59"/>
      <c r="L805" s="59"/>
      <c r="M805" s="59"/>
      <c r="N805" s="59"/>
    </row>
    <row r="806" spans="1:14" s="57" customFormat="1" ht="15.6">
      <c r="A806" s="58" t="s">
        <v>320</v>
      </c>
      <c r="B806" s="59">
        <v>1350.1304798606479</v>
      </c>
      <c r="C806" s="59">
        <v>1350.1304798606479</v>
      </c>
      <c r="D806" s="59">
        <v>1350.1304798606479</v>
      </c>
      <c r="E806" s="59"/>
      <c r="F806" s="59"/>
      <c r="G806" s="59"/>
      <c r="H806" s="59"/>
      <c r="I806" s="59"/>
      <c r="J806" s="59"/>
      <c r="K806" s="59"/>
      <c r="L806" s="59"/>
      <c r="M806" s="59"/>
      <c r="N806" s="59"/>
    </row>
    <row r="807" spans="1:14" s="57" customFormat="1" ht="15.6">
      <c r="A807" s="58" t="s">
        <v>594</v>
      </c>
      <c r="B807" s="59">
        <v>1450</v>
      </c>
      <c r="C807" s="59">
        <v>1450</v>
      </c>
      <c r="D807" s="59">
        <v>1427.817692507286</v>
      </c>
      <c r="E807" s="59"/>
      <c r="F807" s="59"/>
      <c r="G807" s="59"/>
      <c r="H807" s="59"/>
      <c r="I807" s="59"/>
      <c r="J807" s="59"/>
      <c r="K807" s="59"/>
      <c r="L807" s="59"/>
      <c r="M807" s="59"/>
      <c r="N807" s="59"/>
    </row>
    <row r="808" spans="1:14" s="57" customFormat="1" ht="15.6">
      <c r="A808" s="58" t="s">
        <v>387</v>
      </c>
      <c r="B808" s="59">
        <v>1200</v>
      </c>
      <c r="C808" s="59">
        <v>1200</v>
      </c>
      <c r="D808" s="59">
        <v>1200</v>
      </c>
      <c r="E808" s="59"/>
      <c r="F808" s="59"/>
      <c r="G808" s="59"/>
      <c r="H808" s="59"/>
      <c r="I808" s="59"/>
      <c r="J808" s="59"/>
      <c r="K808" s="59"/>
      <c r="L808" s="59"/>
      <c r="M808" s="59"/>
      <c r="N808" s="59"/>
    </row>
    <row r="809" spans="1:14" s="57" customFormat="1" ht="15.6">
      <c r="A809" s="58" t="s">
        <v>832</v>
      </c>
      <c r="B809" s="59">
        <v>1386.8649465381163</v>
      </c>
      <c r="C809" s="59">
        <v>1386.8649465381163</v>
      </c>
      <c r="D809" s="59">
        <v>1386.8649465381163</v>
      </c>
      <c r="E809" s="59"/>
      <c r="F809" s="59"/>
      <c r="G809" s="59"/>
      <c r="H809" s="59"/>
      <c r="I809" s="59"/>
      <c r="J809" s="59"/>
      <c r="K809" s="59"/>
      <c r="L809" s="59"/>
      <c r="M809" s="59"/>
      <c r="N809" s="59"/>
    </row>
    <row r="810" spans="1:14" s="57" customFormat="1" ht="15.6">
      <c r="A810" s="58" t="s">
        <v>781</v>
      </c>
      <c r="B810" s="59">
        <v>1318</v>
      </c>
      <c r="C810" s="59">
        <v>1318</v>
      </c>
      <c r="D810" s="59">
        <v>1318</v>
      </c>
      <c r="E810" s="59"/>
      <c r="F810" s="59"/>
      <c r="G810" s="59"/>
      <c r="H810" s="59"/>
      <c r="I810" s="59"/>
      <c r="J810" s="59"/>
      <c r="K810" s="59"/>
      <c r="L810" s="59"/>
      <c r="M810" s="59"/>
      <c r="N810" s="59"/>
    </row>
    <row r="811" spans="1:14" s="57" customFormat="1" ht="15.6">
      <c r="A811" s="58" t="s">
        <v>1223</v>
      </c>
      <c r="B811" s="59">
        <v>1210.5632313269659</v>
      </c>
      <c r="C811" s="59">
        <v>1210.5632313269659</v>
      </c>
      <c r="D811" s="59">
        <v>1210.5632313269659</v>
      </c>
      <c r="E811" s="59"/>
      <c r="F811" s="59"/>
      <c r="G811" s="59"/>
      <c r="H811" s="59"/>
      <c r="I811" s="59"/>
      <c r="J811" s="59"/>
      <c r="K811" s="59"/>
      <c r="L811" s="59"/>
      <c r="M811" s="59"/>
      <c r="N811" s="59"/>
    </row>
    <row r="812" spans="1:14" s="57" customFormat="1" ht="15.6">
      <c r="A812" s="58" t="s">
        <v>420</v>
      </c>
      <c r="B812" s="59">
        <v>1268.3940172050591</v>
      </c>
      <c r="C812" s="59">
        <v>1268.3940172050591</v>
      </c>
      <c r="D812" s="59">
        <v>1268.3940172050591</v>
      </c>
      <c r="E812" s="59"/>
      <c r="F812" s="59"/>
      <c r="G812" s="59"/>
      <c r="H812" s="59"/>
      <c r="I812" s="59"/>
      <c r="J812" s="59"/>
      <c r="K812" s="59"/>
      <c r="L812" s="59"/>
      <c r="M812" s="59"/>
      <c r="N812" s="59"/>
    </row>
    <row r="813" spans="1:14" s="57" customFormat="1" ht="15.6">
      <c r="A813" s="58" t="s">
        <v>5</v>
      </c>
      <c r="B813" s="59">
        <v>1818</v>
      </c>
      <c r="C813" s="59">
        <v>1818</v>
      </c>
      <c r="D813" s="59">
        <v>1818</v>
      </c>
      <c r="E813" s="59"/>
      <c r="F813" s="59"/>
      <c r="G813" s="59"/>
      <c r="H813" s="59"/>
      <c r="I813" s="59"/>
      <c r="J813" s="59"/>
      <c r="K813" s="59"/>
      <c r="L813" s="59"/>
      <c r="M813" s="59"/>
      <c r="N813" s="59"/>
    </row>
    <row r="814" spans="1:14" s="57" customFormat="1" ht="15.6">
      <c r="A814" s="58" t="s">
        <v>370</v>
      </c>
      <c r="B814" s="59">
        <v>1241.5266496441484</v>
      </c>
      <c r="C814" s="59">
        <v>1241.5266496441484</v>
      </c>
      <c r="D814" s="59">
        <v>1241.5266496441484</v>
      </c>
      <c r="E814" s="59"/>
      <c r="F814" s="59"/>
      <c r="G814" s="59"/>
      <c r="H814" s="59"/>
      <c r="I814" s="59"/>
      <c r="J814" s="59"/>
      <c r="K814" s="59"/>
      <c r="L814" s="59"/>
      <c r="M814" s="59"/>
      <c r="N814" s="59"/>
    </row>
    <row r="815" spans="1:14" s="57" customFormat="1" ht="15.6">
      <c r="A815" s="58" t="s">
        <v>1213</v>
      </c>
      <c r="B815" s="59">
        <v>1186.4955760042765</v>
      </c>
      <c r="C815" s="59">
        <v>1186.4955760042765</v>
      </c>
      <c r="D815" s="59">
        <v>1186.4955760042765</v>
      </c>
      <c r="E815" s="59"/>
      <c r="F815" s="59"/>
      <c r="G815" s="59"/>
      <c r="H815" s="59"/>
      <c r="I815" s="59"/>
      <c r="J815" s="59"/>
      <c r="K815" s="59"/>
      <c r="L815" s="59"/>
      <c r="M815" s="59"/>
      <c r="N815" s="59"/>
    </row>
    <row r="816" spans="1:14" s="57" customFormat="1" ht="15.6">
      <c r="A816" s="58" t="s">
        <v>113</v>
      </c>
      <c r="B816" s="59">
        <v>1677</v>
      </c>
      <c r="C816" s="59">
        <v>1677</v>
      </c>
      <c r="D816" s="59">
        <v>1677</v>
      </c>
      <c r="E816" s="59"/>
      <c r="F816" s="59"/>
      <c r="G816" s="59"/>
      <c r="H816" s="59"/>
      <c r="I816" s="59"/>
      <c r="J816" s="59"/>
      <c r="K816" s="59"/>
      <c r="L816" s="59"/>
      <c r="M816" s="59"/>
      <c r="N816" s="59"/>
    </row>
    <row r="817" spans="1:14" s="57" customFormat="1" ht="15.6">
      <c r="A817" s="58" t="s">
        <v>172</v>
      </c>
      <c r="B817" s="59">
        <v>1355.2356802690447</v>
      </c>
      <c r="C817" s="59">
        <v>1355.2356802690447</v>
      </c>
      <c r="D817" s="59">
        <v>1355.2356802690447</v>
      </c>
      <c r="E817" s="59"/>
      <c r="F817" s="59"/>
      <c r="G817" s="59"/>
      <c r="H817" s="59"/>
      <c r="I817" s="59"/>
      <c r="J817" s="59"/>
      <c r="K817" s="59"/>
      <c r="L817" s="59"/>
      <c r="M817" s="59"/>
      <c r="N817" s="59"/>
    </row>
    <row r="818" spans="1:14" s="57" customFormat="1" ht="15.6">
      <c r="A818" s="58" t="s">
        <v>447</v>
      </c>
      <c r="B818" s="59">
        <v>1800</v>
      </c>
      <c r="C818" s="59">
        <v>1800</v>
      </c>
      <c r="D818" s="59">
        <v>1800</v>
      </c>
      <c r="E818" s="59"/>
      <c r="F818" s="59"/>
      <c r="G818" s="59"/>
      <c r="H818" s="59"/>
      <c r="I818" s="59"/>
      <c r="J818" s="59"/>
      <c r="K818" s="59"/>
      <c r="L818" s="59"/>
      <c r="M818" s="59"/>
      <c r="N818" s="59"/>
    </row>
    <row r="819" spans="1:14" s="57" customFormat="1" ht="15.6">
      <c r="A819" s="58" t="s">
        <v>1232</v>
      </c>
      <c r="B819" s="59">
        <v>1211</v>
      </c>
      <c r="C819" s="59">
        <v>1211</v>
      </c>
      <c r="D819" s="59">
        <v>1230.6279211542894</v>
      </c>
      <c r="E819" s="59"/>
      <c r="F819" s="59"/>
      <c r="G819" s="59"/>
      <c r="H819" s="59"/>
      <c r="I819" s="59"/>
      <c r="J819" s="59"/>
      <c r="K819" s="59"/>
      <c r="L819" s="59"/>
      <c r="M819" s="59"/>
      <c r="N819" s="59"/>
    </row>
    <row r="820" spans="1:14" s="57" customFormat="1" ht="15.6">
      <c r="A820" s="58" t="s">
        <v>982</v>
      </c>
      <c r="B820" s="59">
        <v>1555</v>
      </c>
      <c r="C820" s="59">
        <v>1555</v>
      </c>
      <c r="D820" s="59">
        <v>1561.0583914750575</v>
      </c>
      <c r="E820" s="59"/>
      <c r="F820" s="59"/>
      <c r="G820" s="59"/>
      <c r="H820" s="59"/>
      <c r="I820" s="59"/>
      <c r="J820" s="59"/>
      <c r="K820" s="59"/>
      <c r="L820" s="59"/>
      <c r="M820" s="59"/>
      <c r="N820" s="59"/>
    </row>
    <row r="821" spans="1:14" s="57" customFormat="1" ht="15.6">
      <c r="A821" s="58" t="s">
        <v>763</v>
      </c>
      <c r="B821" s="59">
        <v>1455</v>
      </c>
      <c r="C821" s="59">
        <v>1455</v>
      </c>
      <c r="D821" s="59">
        <v>1455</v>
      </c>
      <c r="E821" s="59"/>
      <c r="F821" s="59"/>
      <c r="G821" s="59"/>
      <c r="H821" s="59"/>
      <c r="I821" s="59"/>
      <c r="J821" s="59"/>
      <c r="K821" s="59"/>
      <c r="L821" s="59"/>
      <c r="M821" s="59"/>
      <c r="N821" s="59"/>
    </row>
    <row r="822" spans="1:14" s="57" customFormat="1" ht="15.6">
      <c r="A822" s="58" t="s">
        <v>19</v>
      </c>
      <c r="B822" s="59">
        <v>1676</v>
      </c>
      <c r="C822" s="59">
        <v>1676</v>
      </c>
      <c r="D822" s="59">
        <v>1676</v>
      </c>
      <c r="E822" s="59"/>
      <c r="F822" s="59"/>
      <c r="G822" s="59"/>
      <c r="H822" s="59"/>
      <c r="I822" s="59"/>
      <c r="J822" s="59"/>
      <c r="K822" s="59"/>
      <c r="L822" s="59"/>
      <c r="M822" s="59"/>
      <c r="N822" s="59"/>
    </row>
    <row r="823" spans="1:14" s="57" customFormat="1" ht="15.6">
      <c r="A823" s="58" t="s">
        <v>1111</v>
      </c>
      <c r="B823" s="59">
        <v>1398</v>
      </c>
      <c r="C823" s="59">
        <v>1398</v>
      </c>
      <c r="D823" s="59">
        <v>1448.0396703564315</v>
      </c>
      <c r="E823" s="59"/>
      <c r="F823" s="59"/>
      <c r="G823" s="59"/>
      <c r="H823" s="59"/>
      <c r="I823" s="59"/>
      <c r="J823" s="59"/>
      <c r="K823" s="59"/>
      <c r="L823" s="59"/>
      <c r="M823" s="59"/>
      <c r="N823" s="59"/>
    </row>
    <row r="824" spans="1:14" s="57" customFormat="1" ht="15.6">
      <c r="A824" s="58" t="s">
        <v>1019</v>
      </c>
      <c r="B824" s="59">
        <v>1684.8766866299811</v>
      </c>
      <c r="C824" s="59">
        <v>1684.8766866299811</v>
      </c>
      <c r="D824" s="59">
        <v>1671.3479916640663</v>
      </c>
      <c r="E824" s="59"/>
      <c r="F824" s="59"/>
      <c r="G824" s="59"/>
      <c r="H824" s="59"/>
      <c r="I824" s="59"/>
      <c r="J824" s="59"/>
      <c r="K824" s="59"/>
      <c r="L824" s="59"/>
      <c r="M824" s="59"/>
      <c r="N824" s="59"/>
    </row>
    <row r="825" spans="1:14" s="57" customFormat="1" ht="15.6">
      <c r="A825" s="58" t="s">
        <v>867</v>
      </c>
      <c r="B825" s="59">
        <v>1240.1835853093071</v>
      </c>
      <c r="C825" s="59">
        <v>1240.1835853093071</v>
      </c>
      <c r="D825" s="59">
        <v>1240.1835853093071</v>
      </c>
      <c r="E825" s="59"/>
      <c r="F825" s="59"/>
      <c r="G825" s="59"/>
      <c r="H825" s="59"/>
      <c r="I825" s="59"/>
      <c r="J825" s="59"/>
      <c r="K825" s="59"/>
      <c r="L825" s="59"/>
      <c r="M825" s="59"/>
      <c r="N825" s="59"/>
    </row>
    <row r="826" spans="1:14" s="57" customFormat="1" ht="15.6">
      <c r="A826" s="58" t="s">
        <v>985</v>
      </c>
      <c r="B826" s="59">
        <v>1370.0407540680897</v>
      </c>
      <c r="C826" s="59">
        <v>1376.1726906548304</v>
      </c>
      <c r="D826" s="59">
        <v>1376.1726906548304</v>
      </c>
      <c r="E826" s="59"/>
      <c r="F826" s="59"/>
      <c r="G826" s="59"/>
      <c r="H826" s="59"/>
      <c r="I826" s="59"/>
      <c r="J826" s="59"/>
      <c r="K826" s="59"/>
      <c r="L826" s="59"/>
      <c r="M826" s="59"/>
      <c r="N826" s="59"/>
    </row>
    <row r="827" spans="1:14" s="57" customFormat="1" ht="15.6">
      <c r="A827" s="58" t="s">
        <v>179</v>
      </c>
      <c r="B827" s="59">
        <v>1800</v>
      </c>
      <c r="C827" s="59">
        <v>1800</v>
      </c>
      <c r="D827" s="59">
        <v>1800</v>
      </c>
      <c r="E827" s="59"/>
      <c r="F827" s="59"/>
      <c r="G827" s="59"/>
      <c r="H827" s="59"/>
      <c r="I827" s="59"/>
      <c r="J827" s="59"/>
      <c r="K827" s="59"/>
      <c r="L827" s="59"/>
      <c r="M827" s="59"/>
      <c r="N827" s="59"/>
    </row>
    <row r="828" spans="1:14" s="57" customFormat="1" ht="15.6">
      <c r="A828" s="58" t="s">
        <v>1020</v>
      </c>
      <c r="B828" s="59">
        <v>1402.5408590273337</v>
      </c>
      <c r="C828" s="59">
        <v>1402.5408590273337</v>
      </c>
      <c r="D828" s="59">
        <v>1402.5408590273337</v>
      </c>
      <c r="E828" s="59"/>
      <c r="F828" s="59"/>
      <c r="G828" s="59"/>
      <c r="H828" s="59"/>
      <c r="I828" s="59"/>
      <c r="J828" s="59"/>
      <c r="K828" s="59"/>
      <c r="L828" s="59"/>
      <c r="M828" s="59"/>
      <c r="N828" s="59"/>
    </row>
    <row r="829" spans="1:14" s="57" customFormat="1" ht="15.6">
      <c r="A829" s="58" t="s">
        <v>520</v>
      </c>
      <c r="B829" s="59">
        <v>1195.4691169006765</v>
      </c>
      <c r="C829" s="59">
        <v>1195.4691169006765</v>
      </c>
      <c r="D829" s="59">
        <v>1195.4691169006765</v>
      </c>
      <c r="E829" s="59"/>
      <c r="F829" s="59"/>
      <c r="G829" s="59"/>
      <c r="H829" s="59"/>
      <c r="I829" s="59"/>
      <c r="J829" s="59"/>
      <c r="K829" s="59"/>
      <c r="L829" s="59"/>
      <c r="M829" s="59"/>
      <c r="N829" s="59"/>
    </row>
    <row r="830" spans="1:14" s="57" customFormat="1">
      <c r="A830" s="132" t="s">
        <v>1262</v>
      </c>
      <c r="B830" s="6">
        <v>1200</v>
      </c>
      <c r="C830" s="59">
        <v>1266.3314525506726</v>
      </c>
      <c r="D830" s="59">
        <v>1228.552252418734</v>
      </c>
      <c r="E830" s="52"/>
      <c r="F830" s="52"/>
      <c r="G830" s="52"/>
      <c r="H830" s="52"/>
      <c r="I830" s="52"/>
      <c r="J830" s="52"/>
      <c r="K830" s="52"/>
      <c r="L830" s="52"/>
      <c r="M830" s="52"/>
      <c r="N830" s="52"/>
    </row>
    <row r="831" spans="1:14" s="57" customFormat="1" ht="15.6">
      <c r="A831" s="58" t="s">
        <v>704</v>
      </c>
      <c r="B831" s="59">
        <v>1673</v>
      </c>
      <c r="C831" s="59">
        <v>1673</v>
      </c>
      <c r="D831" s="59">
        <v>1685.4803886663208</v>
      </c>
      <c r="E831" s="59"/>
      <c r="F831" s="59"/>
      <c r="G831" s="59"/>
      <c r="H831" s="59"/>
      <c r="I831" s="59"/>
      <c r="J831" s="59"/>
      <c r="K831" s="59"/>
      <c r="L831" s="59"/>
      <c r="M831" s="59"/>
      <c r="N831" s="59"/>
    </row>
    <row r="832" spans="1:14" s="57" customFormat="1" ht="15.6">
      <c r="A832" s="58" t="s">
        <v>902</v>
      </c>
      <c r="B832" s="59">
        <v>1200</v>
      </c>
      <c r="C832" s="59">
        <v>1200</v>
      </c>
      <c r="D832" s="59">
        <v>1200</v>
      </c>
      <c r="E832" s="59"/>
      <c r="F832" s="59"/>
      <c r="G832" s="59"/>
      <c r="H832" s="59"/>
      <c r="I832" s="59"/>
      <c r="J832" s="59"/>
      <c r="K832" s="59"/>
      <c r="L832" s="59"/>
      <c r="M832" s="59"/>
      <c r="N832" s="59"/>
    </row>
    <row r="833" spans="1:14" s="57" customFormat="1" ht="15.6">
      <c r="A833" s="58" t="s">
        <v>833</v>
      </c>
      <c r="B833" s="59">
        <v>1216</v>
      </c>
      <c r="C833" s="59">
        <v>1216</v>
      </c>
      <c r="D833" s="59">
        <v>1216</v>
      </c>
      <c r="E833" s="59"/>
      <c r="F833" s="59"/>
      <c r="G833" s="59"/>
      <c r="H833" s="59"/>
      <c r="I833" s="59"/>
      <c r="J833" s="59"/>
      <c r="K833" s="59"/>
      <c r="L833" s="59"/>
      <c r="M833" s="59"/>
      <c r="N833" s="59"/>
    </row>
    <row r="834" spans="1:14" s="57" customFormat="1" ht="15.6">
      <c r="A834" s="58" t="s">
        <v>40</v>
      </c>
      <c r="B834" s="59">
        <v>1200</v>
      </c>
      <c r="C834" s="59">
        <v>1200</v>
      </c>
      <c r="D834" s="59">
        <v>1200</v>
      </c>
      <c r="E834" s="59"/>
      <c r="F834" s="59"/>
      <c r="G834" s="59"/>
      <c r="H834" s="59"/>
      <c r="I834" s="59"/>
      <c r="J834" s="59"/>
      <c r="K834" s="59"/>
      <c r="L834" s="59"/>
      <c r="M834" s="59"/>
      <c r="N834" s="59"/>
    </row>
    <row r="835" spans="1:14" s="57" customFormat="1" ht="15.6">
      <c r="A835" s="58" t="s">
        <v>488</v>
      </c>
      <c r="B835" s="59">
        <v>1728.3617760054724</v>
      </c>
      <c r="C835" s="59">
        <v>1728.3617760054724</v>
      </c>
      <c r="D835" s="59">
        <v>1728.3617760054724</v>
      </c>
      <c r="E835" s="59"/>
      <c r="F835" s="59"/>
      <c r="G835" s="59"/>
      <c r="H835" s="59"/>
      <c r="I835" s="59"/>
      <c r="J835" s="59"/>
      <c r="K835" s="59"/>
      <c r="L835" s="59"/>
      <c r="M835" s="59"/>
      <c r="N835" s="59"/>
    </row>
    <row r="836" spans="1:14" s="57" customFormat="1" ht="15.6">
      <c r="A836" s="58" t="s">
        <v>903</v>
      </c>
      <c r="B836" s="59">
        <v>1600</v>
      </c>
      <c r="C836" s="59">
        <v>1600</v>
      </c>
      <c r="D836" s="59">
        <v>1600</v>
      </c>
      <c r="E836" s="59"/>
      <c r="F836" s="59"/>
      <c r="G836" s="59"/>
      <c r="H836" s="59"/>
      <c r="I836" s="59"/>
      <c r="J836" s="59"/>
      <c r="K836" s="59"/>
      <c r="L836" s="59"/>
      <c r="M836" s="59"/>
      <c r="N836" s="59"/>
    </row>
    <row r="837" spans="1:14" s="57" customFormat="1" ht="15.6">
      <c r="A837" s="58" t="s">
        <v>440</v>
      </c>
      <c r="B837" s="59">
        <v>1307.4290096268626</v>
      </c>
      <c r="C837" s="59">
        <v>1307.4290096268626</v>
      </c>
      <c r="D837" s="59">
        <v>1307.4290096268626</v>
      </c>
      <c r="E837" s="59"/>
      <c r="F837" s="59"/>
      <c r="G837" s="59"/>
      <c r="H837" s="59"/>
      <c r="I837" s="59"/>
      <c r="J837" s="59"/>
      <c r="K837" s="59"/>
      <c r="L837" s="59"/>
      <c r="M837" s="59"/>
      <c r="N837" s="59"/>
    </row>
    <row r="838" spans="1:14" s="57" customFormat="1" ht="15.6">
      <c r="A838" s="58" t="s">
        <v>446</v>
      </c>
      <c r="B838" s="59">
        <v>1400</v>
      </c>
      <c r="C838" s="59">
        <v>1400</v>
      </c>
      <c r="D838" s="59">
        <v>1400</v>
      </c>
      <c r="E838" s="59"/>
      <c r="F838" s="59"/>
      <c r="G838" s="59"/>
      <c r="H838" s="59"/>
      <c r="I838" s="59"/>
      <c r="J838" s="59"/>
      <c r="K838" s="59"/>
      <c r="L838" s="59"/>
      <c r="M838" s="59"/>
      <c r="N838" s="59"/>
    </row>
    <row r="839" spans="1:14" s="57" customFormat="1" ht="15.6">
      <c r="A839" s="58" t="s">
        <v>1131</v>
      </c>
      <c r="B839" s="59">
        <v>1234</v>
      </c>
      <c r="C839" s="59">
        <v>1234</v>
      </c>
      <c r="D839" s="59">
        <v>1234</v>
      </c>
      <c r="E839" s="59"/>
      <c r="F839" s="59"/>
      <c r="G839" s="59"/>
      <c r="H839" s="59"/>
      <c r="I839" s="59"/>
      <c r="J839" s="59"/>
      <c r="K839" s="59"/>
      <c r="L839" s="59"/>
      <c r="M839" s="59"/>
      <c r="N839" s="59"/>
    </row>
    <row r="840" spans="1:14" s="57" customFormat="1" ht="15.6">
      <c r="A840" s="58" t="s">
        <v>1279</v>
      </c>
      <c r="B840" s="59"/>
      <c r="C840" s="59">
        <v>1200</v>
      </c>
      <c r="D840" s="59">
        <v>1196.7553665796083</v>
      </c>
      <c r="E840" s="59"/>
      <c r="F840" s="59"/>
      <c r="G840" s="59"/>
      <c r="H840" s="59"/>
      <c r="I840" s="59"/>
      <c r="J840" s="59"/>
      <c r="K840" s="59"/>
      <c r="L840" s="59"/>
      <c r="M840" s="59"/>
      <c r="N840" s="59"/>
    </row>
    <row r="841" spans="1:14" s="57" customFormat="1" ht="15.6">
      <c r="A841" s="58" t="s">
        <v>71</v>
      </c>
      <c r="B841" s="59">
        <v>1744.6339855446538</v>
      </c>
      <c r="C841" s="59">
        <v>1744.6339855446538</v>
      </c>
      <c r="D841" s="59">
        <v>1744.6339855446538</v>
      </c>
      <c r="E841" s="59"/>
      <c r="F841" s="59"/>
      <c r="G841" s="59"/>
      <c r="H841" s="59"/>
      <c r="I841" s="59"/>
      <c r="J841" s="59"/>
      <c r="K841" s="59"/>
      <c r="L841" s="59"/>
      <c r="M841" s="59"/>
      <c r="N841" s="59"/>
    </row>
    <row r="842" spans="1:14" s="57" customFormat="1" ht="15.6">
      <c r="A842" s="58" t="s">
        <v>683</v>
      </c>
      <c r="B842" s="59">
        <v>1442.9607385743632</v>
      </c>
      <c r="C842" s="59">
        <v>1442.9607385743632</v>
      </c>
      <c r="D842" s="59">
        <v>1442.9607385743632</v>
      </c>
      <c r="E842" s="59"/>
      <c r="F842" s="59"/>
      <c r="G842" s="59"/>
      <c r="H842" s="59"/>
      <c r="I842" s="59"/>
      <c r="J842" s="59"/>
      <c r="K842" s="59"/>
      <c r="L842" s="59"/>
      <c r="M842" s="59"/>
      <c r="N842" s="59"/>
    </row>
    <row r="843" spans="1:14" s="57" customFormat="1" ht="15.6">
      <c r="A843" s="58" t="s">
        <v>1132</v>
      </c>
      <c r="B843" s="59">
        <v>1266</v>
      </c>
      <c r="C843" s="59">
        <v>1266</v>
      </c>
      <c r="D843" s="59">
        <v>1266</v>
      </c>
      <c r="E843" s="59"/>
      <c r="F843" s="59"/>
      <c r="G843" s="59"/>
      <c r="H843" s="59"/>
      <c r="I843" s="59"/>
      <c r="J843" s="59"/>
      <c r="K843" s="59"/>
      <c r="L843" s="59"/>
      <c r="M843" s="59"/>
      <c r="N843" s="59"/>
    </row>
    <row r="844" spans="1:14" s="57" customFormat="1" ht="15.6">
      <c r="A844" s="58" t="s">
        <v>496</v>
      </c>
      <c r="B844" s="59">
        <v>1877.7930324034241</v>
      </c>
      <c r="C844" s="59">
        <v>1877.7930324034241</v>
      </c>
      <c r="D844" s="59">
        <v>1877.7930324034241</v>
      </c>
      <c r="E844" s="59"/>
      <c r="F844" s="59"/>
      <c r="G844" s="59"/>
      <c r="H844" s="59"/>
      <c r="I844" s="59"/>
      <c r="J844" s="59"/>
      <c r="K844" s="59"/>
      <c r="L844" s="59"/>
      <c r="M844" s="59"/>
      <c r="N844" s="59"/>
    </row>
    <row r="845" spans="1:14" s="57" customFormat="1" ht="15.6">
      <c r="A845" s="58" t="s">
        <v>951</v>
      </c>
      <c r="B845" s="59">
        <v>0</v>
      </c>
      <c r="C845" s="59">
        <v>0</v>
      </c>
      <c r="D845" s="59">
        <v>0</v>
      </c>
      <c r="E845" s="59"/>
      <c r="F845" s="59"/>
      <c r="G845" s="59"/>
      <c r="H845" s="59"/>
      <c r="I845" s="59"/>
      <c r="J845" s="59"/>
      <c r="K845" s="59"/>
      <c r="L845" s="59"/>
      <c r="M845" s="59"/>
      <c r="N845" s="59"/>
    </row>
    <row r="846" spans="1:14" s="57" customFormat="1" ht="15.6">
      <c r="A846" s="58" t="s">
        <v>438</v>
      </c>
      <c r="B846" s="59">
        <v>1696.0901153769912</v>
      </c>
      <c r="C846" s="59">
        <v>1696.0901153769912</v>
      </c>
      <c r="D846" s="59">
        <v>1696.0901153769912</v>
      </c>
      <c r="E846" s="59"/>
      <c r="F846" s="59"/>
      <c r="G846" s="59"/>
      <c r="H846" s="59"/>
      <c r="I846" s="59"/>
      <c r="J846" s="59"/>
      <c r="K846" s="59"/>
      <c r="L846" s="59"/>
      <c r="M846" s="59"/>
      <c r="N846" s="59"/>
    </row>
    <row r="847" spans="1:14" s="57" customFormat="1" ht="15.6">
      <c r="A847" s="58" t="s">
        <v>79</v>
      </c>
      <c r="B847" s="59">
        <v>1400</v>
      </c>
      <c r="C847" s="59">
        <v>1400</v>
      </c>
      <c r="D847" s="59">
        <v>1400</v>
      </c>
      <c r="E847" s="59"/>
      <c r="F847" s="59"/>
      <c r="G847" s="59"/>
      <c r="H847" s="59"/>
      <c r="I847" s="59"/>
      <c r="J847" s="59"/>
      <c r="K847" s="59"/>
      <c r="L847" s="59"/>
      <c r="M847" s="59"/>
      <c r="N847" s="59"/>
    </row>
    <row r="848" spans="1:14" s="57" customFormat="1" ht="15.6">
      <c r="A848" s="58" t="s">
        <v>226</v>
      </c>
      <c r="B848" s="59">
        <v>1400</v>
      </c>
      <c r="C848" s="59">
        <v>1400</v>
      </c>
      <c r="D848" s="59">
        <v>1400</v>
      </c>
      <c r="E848" s="59"/>
      <c r="F848" s="59"/>
      <c r="G848" s="59"/>
      <c r="H848" s="59"/>
      <c r="I848" s="59"/>
      <c r="J848" s="59"/>
      <c r="K848" s="59"/>
      <c r="L848" s="59"/>
      <c r="M848" s="59"/>
      <c r="N848" s="59"/>
    </row>
    <row r="849" spans="1:14" s="57" customFormat="1" ht="15.6">
      <c r="A849" s="58" t="s">
        <v>352</v>
      </c>
      <c r="B849" s="59">
        <v>1386.2928183807949</v>
      </c>
      <c r="C849" s="59">
        <v>1386.2928183807949</v>
      </c>
      <c r="D849" s="59">
        <v>1386.2928183807949</v>
      </c>
      <c r="E849" s="59"/>
      <c r="F849" s="59"/>
      <c r="G849" s="59"/>
      <c r="H849" s="59"/>
      <c r="I849" s="59"/>
      <c r="J849" s="59"/>
      <c r="K849" s="59"/>
      <c r="L849" s="59"/>
      <c r="M849" s="59"/>
      <c r="N849" s="59"/>
    </row>
    <row r="850" spans="1:14" s="57" customFormat="1" ht="15.6">
      <c r="A850" s="58" t="s">
        <v>658</v>
      </c>
      <c r="B850" s="59">
        <v>1800</v>
      </c>
      <c r="C850" s="59">
        <v>1800</v>
      </c>
      <c r="D850" s="59">
        <v>1800</v>
      </c>
      <c r="E850" s="59"/>
      <c r="F850" s="59"/>
      <c r="G850" s="59"/>
      <c r="H850" s="59"/>
      <c r="I850" s="59"/>
      <c r="J850" s="59"/>
      <c r="K850" s="59"/>
      <c r="L850" s="59"/>
      <c r="M850" s="59"/>
      <c r="N850" s="59"/>
    </row>
    <row r="851" spans="1:14" s="57" customFormat="1" ht="15.6">
      <c r="A851" s="58" t="s">
        <v>63</v>
      </c>
      <c r="B851" s="59">
        <v>1200</v>
      </c>
      <c r="C851" s="59">
        <v>1200</v>
      </c>
      <c r="D851" s="59">
        <v>1200</v>
      </c>
      <c r="E851" s="59"/>
      <c r="F851" s="59"/>
      <c r="G851" s="59"/>
      <c r="H851" s="59"/>
      <c r="I851" s="59"/>
      <c r="J851" s="59"/>
      <c r="K851" s="59"/>
      <c r="L851" s="59"/>
      <c r="M851" s="59"/>
      <c r="N851" s="59"/>
    </row>
    <row r="852" spans="1:14" s="57" customFormat="1" ht="15.6">
      <c r="A852" s="58" t="s">
        <v>64</v>
      </c>
      <c r="B852" s="59">
        <v>1200</v>
      </c>
      <c r="C852" s="59">
        <v>1200</v>
      </c>
      <c r="D852" s="59">
        <v>1200</v>
      </c>
      <c r="E852" s="59"/>
      <c r="F852" s="59"/>
      <c r="G852" s="59"/>
      <c r="H852" s="59"/>
      <c r="I852" s="59"/>
      <c r="J852" s="59"/>
      <c r="K852" s="59"/>
      <c r="L852" s="59"/>
      <c r="M852" s="59"/>
      <c r="N852" s="59"/>
    </row>
    <row r="853" spans="1:14" s="57" customFormat="1" ht="15.6">
      <c r="A853" s="58" t="s">
        <v>114</v>
      </c>
      <c r="B853" s="59">
        <v>1800</v>
      </c>
      <c r="C853" s="59">
        <v>1800</v>
      </c>
      <c r="D853" s="59">
        <v>1800</v>
      </c>
      <c r="E853" s="59"/>
      <c r="F853" s="59"/>
      <c r="G853" s="59"/>
      <c r="H853" s="59"/>
      <c r="I853" s="59"/>
      <c r="J853" s="59"/>
      <c r="K853" s="59"/>
      <c r="L853" s="59"/>
      <c r="M853" s="59"/>
      <c r="N853" s="59"/>
    </row>
    <row r="854" spans="1:14" s="57" customFormat="1" ht="15.6">
      <c r="A854" s="58" t="s">
        <v>659</v>
      </c>
      <c r="B854" s="59">
        <v>1900</v>
      </c>
      <c r="C854" s="59">
        <v>1900</v>
      </c>
      <c r="D854" s="59">
        <v>1900</v>
      </c>
      <c r="E854" s="59"/>
      <c r="F854" s="59"/>
      <c r="G854" s="59"/>
      <c r="H854" s="59"/>
      <c r="I854" s="59"/>
      <c r="J854" s="59"/>
      <c r="K854" s="59"/>
      <c r="L854" s="59"/>
      <c r="M854" s="59"/>
      <c r="N854" s="59"/>
    </row>
    <row r="855" spans="1:14" s="57" customFormat="1" ht="15.6">
      <c r="A855" s="58" t="s">
        <v>1039</v>
      </c>
      <c r="B855" s="59">
        <v>1235.4449145331203</v>
      </c>
      <c r="C855" s="59">
        <v>1235.4449145331203</v>
      </c>
      <c r="D855" s="59">
        <v>1235.4449145331203</v>
      </c>
      <c r="E855" s="59"/>
      <c r="F855" s="59"/>
      <c r="G855" s="59"/>
      <c r="H855" s="59"/>
      <c r="I855" s="59"/>
      <c r="J855" s="59"/>
      <c r="K855" s="59"/>
      <c r="L855" s="59"/>
      <c r="M855" s="59"/>
      <c r="N855" s="59"/>
    </row>
    <row r="856" spans="1:14" s="57" customFormat="1" ht="15.6">
      <c r="A856" s="58" t="s">
        <v>182</v>
      </c>
      <c r="B856" s="59">
        <v>1400</v>
      </c>
      <c r="C856" s="59">
        <v>1400</v>
      </c>
      <c r="D856" s="59">
        <v>1400</v>
      </c>
      <c r="E856" s="59"/>
      <c r="F856" s="59"/>
      <c r="G856" s="59"/>
      <c r="H856" s="59"/>
      <c r="I856" s="59"/>
      <c r="J856" s="59"/>
      <c r="K856" s="59"/>
      <c r="L856" s="59"/>
      <c r="M856" s="59"/>
      <c r="N856" s="59"/>
    </row>
    <row r="857" spans="1:14" s="57" customFormat="1" ht="15.6">
      <c r="A857" s="58" t="s">
        <v>99</v>
      </c>
      <c r="B857" s="59">
        <v>0</v>
      </c>
      <c r="C857" s="59">
        <v>0</v>
      </c>
      <c r="D857" s="59">
        <v>0</v>
      </c>
      <c r="E857" s="59"/>
      <c r="F857" s="59"/>
      <c r="G857" s="59"/>
      <c r="H857" s="59"/>
      <c r="I857" s="59"/>
      <c r="J857" s="59"/>
      <c r="K857" s="59"/>
      <c r="L857" s="59"/>
      <c r="M857" s="59"/>
      <c r="N857" s="59"/>
    </row>
    <row r="858" spans="1:14" s="57" customFormat="1" ht="15.6">
      <c r="A858" s="58" t="s">
        <v>482</v>
      </c>
      <c r="B858" s="59">
        <v>1198.9697966247859</v>
      </c>
      <c r="C858" s="59">
        <v>1198.9697966247859</v>
      </c>
      <c r="D858" s="59">
        <v>1198.9697966247859</v>
      </c>
      <c r="E858" s="59"/>
      <c r="F858" s="59"/>
      <c r="G858" s="59"/>
      <c r="H858" s="59"/>
      <c r="I858" s="59"/>
      <c r="J858" s="59"/>
      <c r="K858" s="59"/>
      <c r="L858" s="59"/>
      <c r="M858" s="59"/>
      <c r="N858" s="59"/>
    </row>
    <row r="859" spans="1:14" s="57" customFormat="1" ht="15.6">
      <c r="A859" s="58" t="s">
        <v>772</v>
      </c>
      <c r="B859" s="59">
        <v>1200</v>
      </c>
      <c r="C859" s="59">
        <v>1200</v>
      </c>
      <c r="D859" s="59">
        <v>1200</v>
      </c>
      <c r="E859" s="59"/>
      <c r="F859" s="59"/>
      <c r="G859" s="59"/>
      <c r="H859" s="59"/>
      <c r="I859" s="59"/>
      <c r="J859" s="59"/>
      <c r="K859" s="59"/>
      <c r="L859" s="59"/>
      <c r="M859" s="59"/>
      <c r="N859" s="59"/>
    </row>
    <row r="860" spans="1:14" s="57" customFormat="1" ht="15.6">
      <c r="A860" s="58" t="s">
        <v>904</v>
      </c>
      <c r="B860" s="59">
        <v>1496</v>
      </c>
      <c r="C860" s="59">
        <v>1496</v>
      </c>
      <c r="D860" s="59">
        <v>1507.3527005494504</v>
      </c>
      <c r="E860" s="59"/>
      <c r="F860" s="59"/>
      <c r="G860" s="59"/>
      <c r="H860" s="59"/>
      <c r="I860" s="59"/>
      <c r="J860" s="59"/>
      <c r="K860" s="59"/>
      <c r="L860" s="59"/>
      <c r="M860" s="59"/>
      <c r="N860" s="59"/>
    </row>
    <row r="861" spans="1:14" s="57" customFormat="1" ht="15.6">
      <c r="A861" s="58" t="s">
        <v>1233</v>
      </c>
      <c r="B861" s="59">
        <v>1274</v>
      </c>
      <c r="C861" s="59">
        <v>1274</v>
      </c>
      <c r="D861" s="59">
        <v>1274</v>
      </c>
      <c r="E861" s="59"/>
      <c r="F861" s="59"/>
      <c r="G861" s="59"/>
      <c r="H861" s="59"/>
      <c r="I861" s="59"/>
      <c r="J861" s="59"/>
      <c r="K861" s="59"/>
      <c r="L861" s="59"/>
      <c r="M861" s="59"/>
      <c r="N861" s="59"/>
    </row>
    <row r="862" spans="1:14" s="57" customFormat="1" ht="15.6">
      <c r="A862" s="58" t="s">
        <v>174</v>
      </c>
      <c r="B862" s="59">
        <v>1444.4424875188386</v>
      </c>
      <c r="C862" s="59">
        <v>1444.4424875188386</v>
      </c>
      <c r="D862" s="59">
        <v>1444.4424875188386</v>
      </c>
      <c r="E862" s="59"/>
      <c r="F862" s="59"/>
      <c r="G862" s="59"/>
      <c r="H862" s="59"/>
      <c r="I862" s="59"/>
      <c r="J862" s="59"/>
      <c r="K862" s="59"/>
      <c r="L862" s="59"/>
      <c r="M862" s="59"/>
      <c r="N862" s="59"/>
    </row>
    <row r="863" spans="1:14" s="57" customFormat="1" ht="15.6">
      <c r="A863" s="58" t="s">
        <v>1133</v>
      </c>
      <c r="B863" s="59">
        <v>1396</v>
      </c>
      <c r="C863" s="59">
        <v>1396</v>
      </c>
      <c r="D863" s="59">
        <v>1396</v>
      </c>
      <c r="E863" s="59"/>
      <c r="F863" s="59"/>
      <c r="G863" s="59"/>
      <c r="H863" s="59"/>
      <c r="I863" s="59"/>
      <c r="J863" s="59"/>
      <c r="K863" s="59"/>
      <c r="L863" s="59"/>
      <c r="M863" s="59"/>
      <c r="N863" s="59"/>
    </row>
    <row r="864" spans="1:14" s="57" customFormat="1" ht="15.6">
      <c r="A864" s="58" t="s">
        <v>736</v>
      </c>
      <c r="B864" s="59">
        <v>1661.149934511327</v>
      </c>
      <c r="C864" s="59">
        <v>1594.0123375349874</v>
      </c>
      <c r="D864" s="59">
        <v>1491.0710952087634</v>
      </c>
      <c r="E864" s="59"/>
      <c r="F864" s="59"/>
      <c r="G864" s="59"/>
      <c r="H864" s="59"/>
      <c r="I864" s="59"/>
      <c r="J864" s="59"/>
      <c r="K864" s="59"/>
      <c r="L864" s="59"/>
      <c r="M864" s="59"/>
      <c r="N864" s="59"/>
    </row>
    <row r="865" spans="1:14" s="57" customFormat="1" ht="15.6">
      <c r="A865" s="58" t="s">
        <v>770</v>
      </c>
      <c r="B865" s="59">
        <v>1200</v>
      </c>
      <c r="C865" s="59">
        <v>1200</v>
      </c>
      <c r="D865" s="59">
        <v>1200</v>
      </c>
      <c r="E865" s="59"/>
      <c r="F865" s="59"/>
      <c r="G865" s="59"/>
      <c r="H865" s="59"/>
      <c r="I865" s="59"/>
      <c r="J865" s="59"/>
      <c r="K865" s="59"/>
      <c r="L865" s="59"/>
      <c r="M865" s="59"/>
      <c r="N865" s="59"/>
    </row>
    <row r="866" spans="1:14" s="57" customFormat="1" ht="15.6">
      <c r="A866" s="58" t="s">
        <v>983</v>
      </c>
      <c r="B866" s="59">
        <v>1514</v>
      </c>
      <c r="C866" s="59">
        <v>1514</v>
      </c>
      <c r="D866" s="59">
        <v>1449.5198275400855</v>
      </c>
      <c r="E866" s="59"/>
      <c r="F866" s="59"/>
      <c r="G866" s="59"/>
      <c r="H866" s="59"/>
      <c r="I866" s="59"/>
      <c r="J866" s="59"/>
      <c r="K866" s="59"/>
      <c r="L866" s="59"/>
      <c r="M866" s="59"/>
      <c r="N866" s="59"/>
    </row>
    <row r="867" spans="1:14" s="57" customFormat="1" ht="15.6">
      <c r="A867" s="58" t="s">
        <v>1134</v>
      </c>
      <c r="B867" s="59">
        <v>1267</v>
      </c>
      <c r="C867" s="59">
        <v>1267</v>
      </c>
      <c r="D867" s="59">
        <v>1267</v>
      </c>
      <c r="E867" s="59"/>
      <c r="F867" s="59"/>
      <c r="G867" s="59"/>
      <c r="H867" s="59"/>
      <c r="I867" s="59"/>
      <c r="J867" s="59"/>
      <c r="K867" s="59"/>
      <c r="L867" s="59"/>
      <c r="M867" s="59"/>
      <c r="N867" s="59"/>
    </row>
    <row r="868" spans="1:14" s="57" customFormat="1" ht="15.6">
      <c r="A868" s="58" t="s">
        <v>952</v>
      </c>
      <c r="B868" s="59">
        <v>1357</v>
      </c>
      <c r="C868" s="59">
        <v>1357</v>
      </c>
      <c r="D868" s="59">
        <v>1357</v>
      </c>
      <c r="E868" s="59"/>
      <c r="F868" s="59"/>
      <c r="G868" s="59"/>
      <c r="H868" s="59"/>
      <c r="I868" s="59"/>
      <c r="J868" s="59"/>
      <c r="K868" s="59"/>
      <c r="L868" s="59"/>
      <c r="M868" s="59"/>
      <c r="N868" s="59"/>
    </row>
    <row r="869" spans="1:14" s="57" customFormat="1" ht="15.6">
      <c r="A869" s="58" t="s">
        <v>660</v>
      </c>
      <c r="B869" s="59">
        <v>1900</v>
      </c>
      <c r="C869" s="59">
        <v>1900</v>
      </c>
      <c r="D869" s="59">
        <v>1815.5044574424267</v>
      </c>
      <c r="E869" s="59"/>
      <c r="F869" s="59"/>
      <c r="G869" s="59"/>
      <c r="H869" s="59"/>
      <c r="I869" s="59"/>
      <c r="J869" s="59"/>
      <c r="K869" s="59"/>
      <c r="L869" s="59"/>
      <c r="M869" s="59"/>
      <c r="N869" s="59"/>
    </row>
    <row r="870" spans="1:14" s="57" customFormat="1" ht="15.6">
      <c r="A870" s="58" t="s">
        <v>905</v>
      </c>
      <c r="B870" s="59">
        <v>1200</v>
      </c>
      <c r="C870" s="59">
        <v>1200</v>
      </c>
      <c r="D870" s="59">
        <v>1200</v>
      </c>
      <c r="E870" s="59"/>
      <c r="F870" s="59"/>
      <c r="G870" s="59"/>
      <c r="H870" s="59"/>
      <c r="I870" s="59"/>
      <c r="J870" s="59"/>
      <c r="K870" s="59"/>
      <c r="L870" s="59"/>
      <c r="M870" s="59"/>
      <c r="N870" s="59"/>
    </row>
    <row r="871" spans="1:14" s="57" customFormat="1" ht="15.6">
      <c r="A871" s="58" t="s">
        <v>761</v>
      </c>
      <c r="B871" s="59">
        <v>1498.6802028753525</v>
      </c>
      <c r="C871" s="59">
        <v>1498.6802028753525</v>
      </c>
      <c r="D871" s="59">
        <v>1498.6802028753525</v>
      </c>
      <c r="E871" s="59"/>
      <c r="F871" s="59"/>
      <c r="G871" s="59"/>
      <c r="H871" s="59"/>
      <c r="I871" s="59"/>
      <c r="J871" s="59"/>
      <c r="K871" s="59"/>
      <c r="L871" s="59"/>
      <c r="M871" s="59"/>
      <c r="N871" s="59"/>
    </row>
    <row r="872" spans="1:14" s="57" customFormat="1" ht="15.6">
      <c r="A872" s="58" t="s">
        <v>797</v>
      </c>
      <c r="B872" s="59">
        <v>1255.5601496279746</v>
      </c>
      <c r="C872" s="59">
        <v>1255.5601496279746</v>
      </c>
      <c r="D872" s="59">
        <v>1255.5601496279746</v>
      </c>
      <c r="E872" s="59"/>
      <c r="F872" s="59"/>
      <c r="G872" s="59"/>
      <c r="H872" s="59"/>
      <c r="I872" s="59"/>
      <c r="J872" s="59"/>
      <c r="K872" s="59"/>
      <c r="L872" s="59"/>
      <c r="M872" s="59"/>
      <c r="N872" s="59"/>
    </row>
    <row r="873" spans="1:14" s="57" customFormat="1" ht="15.6">
      <c r="A873" s="58" t="s">
        <v>201</v>
      </c>
      <c r="B873" s="59">
        <v>1559</v>
      </c>
      <c r="C873" s="59">
        <v>1559</v>
      </c>
      <c r="D873" s="59">
        <v>1559</v>
      </c>
      <c r="E873" s="59"/>
      <c r="F873" s="59"/>
      <c r="G873" s="59"/>
      <c r="H873" s="59"/>
      <c r="I873" s="59"/>
      <c r="J873" s="59"/>
      <c r="K873" s="59"/>
      <c r="L873" s="59"/>
      <c r="M873" s="59"/>
      <c r="N873" s="59"/>
    </row>
    <row r="874" spans="1:14" s="57" customFormat="1" ht="15.6">
      <c r="A874" s="58" t="s">
        <v>76</v>
      </c>
      <c r="B874" s="59">
        <v>1732.8679622554255</v>
      </c>
      <c r="C874" s="59">
        <v>1732.8679622554255</v>
      </c>
      <c r="D874" s="59">
        <v>1732.8679622554255</v>
      </c>
      <c r="E874" s="59"/>
      <c r="F874" s="59"/>
      <c r="G874" s="59"/>
      <c r="H874" s="59"/>
      <c r="I874" s="59"/>
      <c r="J874" s="59"/>
      <c r="K874" s="59"/>
      <c r="L874" s="59"/>
      <c r="M874" s="59"/>
      <c r="N874" s="59"/>
    </row>
    <row r="875" spans="1:14" s="57" customFormat="1" ht="15.6">
      <c r="A875" s="58" t="s">
        <v>1214</v>
      </c>
      <c r="B875" s="59">
        <v>1230.3326817376437</v>
      </c>
      <c r="C875" s="59">
        <v>1287.8466590035871</v>
      </c>
      <c r="D875" s="59">
        <v>1287.8466590035871</v>
      </c>
      <c r="E875" s="59"/>
      <c r="F875" s="59"/>
      <c r="G875" s="59"/>
      <c r="H875" s="59"/>
      <c r="I875" s="59"/>
      <c r="J875" s="59"/>
      <c r="K875" s="59"/>
      <c r="L875" s="59"/>
      <c r="M875" s="59"/>
      <c r="N875" s="59"/>
    </row>
    <row r="876" spans="1:14" s="57" customFormat="1" ht="15.6">
      <c r="A876" s="58" t="s">
        <v>1254</v>
      </c>
      <c r="B876" s="59">
        <v>1233</v>
      </c>
      <c r="C876" s="59">
        <v>1233</v>
      </c>
      <c r="D876" s="59">
        <v>1277.9581684690947</v>
      </c>
      <c r="E876" s="59"/>
      <c r="F876" s="59"/>
      <c r="G876" s="59"/>
      <c r="H876" s="59"/>
      <c r="I876" s="59"/>
      <c r="J876" s="59"/>
      <c r="K876" s="59"/>
      <c r="L876" s="59"/>
      <c r="M876" s="59"/>
      <c r="N876" s="59"/>
    </row>
    <row r="877" spans="1:14" s="57" customFormat="1" ht="15.6">
      <c r="A877" s="58" t="s">
        <v>693</v>
      </c>
      <c r="B877" s="59">
        <v>0</v>
      </c>
      <c r="C877" s="59">
        <v>0</v>
      </c>
      <c r="D877" s="59">
        <v>0</v>
      </c>
      <c r="E877" s="59"/>
      <c r="F877" s="59"/>
      <c r="G877" s="59"/>
      <c r="H877" s="59"/>
      <c r="I877" s="59"/>
      <c r="J877" s="59"/>
      <c r="K877" s="59"/>
      <c r="L877" s="59"/>
      <c r="M877" s="59"/>
      <c r="N877" s="59"/>
    </row>
    <row r="878" spans="1:14" s="57" customFormat="1" ht="15.6">
      <c r="A878" s="58" t="s">
        <v>852</v>
      </c>
      <c r="B878" s="59">
        <v>1260.5536935350262</v>
      </c>
      <c r="C878" s="59">
        <v>1260.5536935350262</v>
      </c>
      <c r="D878" s="59">
        <v>1260.5536935350262</v>
      </c>
      <c r="E878" s="59"/>
      <c r="F878" s="59"/>
      <c r="G878" s="59"/>
      <c r="H878" s="59"/>
      <c r="I878" s="59"/>
      <c r="J878" s="59"/>
      <c r="K878" s="59"/>
      <c r="L878" s="59"/>
      <c r="M878" s="59"/>
      <c r="N878" s="59"/>
    </row>
    <row r="879" spans="1:14" s="57" customFormat="1" ht="15.6">
      <c r="A879" s="58" t="s">
        <v>224</v>
      </c>
      <c r="B879" s="59">
        <v>0</v>
      </c>
      <c r="C879" s="59">
        <v>0</v>
      </c>
      <c r="D879" s="59">
        <v>0</v>
      </c>
      <c r="E879" s="59"/>
      <c r="F879" s="59"/>
      <c r="G879" s="59"/>
      <c r="H879" s="59"/>
      <c r="I879" s="59"/>
      <c r="J879" s="59"/>
      <c r="K879" s="59"/>
      <c r="L879" s="59"/>
      <c r="M879" s="59"/>
      <c r="N879" s="59"/>
    </row>
    <row r="880" spans="1:14" s="57" customFormat="1" ht="15.6">
      <c r="A880" s="58" t="s">
        <v>1021</v>
      </c>
      <c r="B880" s="59">
        <v>1319.3397223548463</v>
      </c>
      <c r="C880" s="59">
        <v>1319.3397223548463</v>
      </c>
      <c r="D880" s="59">
        <v>1319.3397223548463</v>
      </c>
      <c r="E880" s="59"/>
      <c r="F880" s="59"/>
      <c r="G880" s="59"/>
      <c r="H880" s="59"/>
      <c r="I880" s="59"/>
      <c r="J880" s="59"/>
      <c r="K880" s="59"/>
      <c r="L880" s="59"/>
      <c r="M880" s="59"/>
      <c r="N880" s="59"/>
    </row>
    <row r="881" spans="1:14" s="57" customFormat="1" ht="15.6">
      <c r="A881" s="58" t="s">
        <v>541</v>
      </c>
      <c r="B881" s="59">
        <v>1431</v>
      </c>
      <c r="C881" s="59">
        <v>1431</v>
      </c>
      <c r="D881" s="59">
        <v>1372.0517236066835</v>
      </c>
      <c r="E881" s="59"/>
      <c r="F881" s="59"/>
      <c r="G881" s="59"/>
      <c r="H881" s="59"/>
      <c r="I881" s="59"/>
      <c r="J881" s="59"/>
      <c r="K881" s="59"/>
      <c r="L881" s="59"/>
      <c r="M881" s="59"/>
      <c r="N881" s="59"/>
    </row>
    <row r="882" spans="1:14" s="57" customFormat="1" ht="15.6">
      <c r="A882" s="58" t="s">
        <v>1040</v>
      </c>
      <c r="B882" s="59">
        <v>1608.4720623911962</v>
      </c>
      <c r="C882" s="59">
        <v>1608.4720623911962</v>
      </c>
      <c r="D882" s="59">
        <v>1608.4720623911962</v>
      </c>
      <c r="E882" s="59"/>
      <c r="F882" s="59"/>
      <c r="G882" s="59"/>
      <c r="H882" s="59"/>
      <c r="I882" s="59"/>
      <c r="J882" s="59"/>
      <c r="K882" s="59"/>
      <c r="L882" s="59"/>
      <c r="M882" s="59"/>
      <c r="N882" s="59"/>
    </row>
    <row r="883" spans="1:14" s="57" customFormat="1" ht="15.6">
      <c r="A883" s="58" t="s">
        <v>881</v>
      </c>
      <c r="B883" s="59">
        <v>1668.2036257206937</v>
      </c>
      <c r="C883" s="59">
        <v>1668.2036257206937</v>
      </c>
      <c r="D883" s="59">
        <v>1668.2036257206937</v>
      </c>
      <c r="E883" s="59"/>
      <c r="F883" s="59"/>
      <c r="G883" s="59"/>
      <c r="H883" s="59"/>
      <c r="I883" s="59"/>
      <c r="J883" s="59"/>
      <c r="K883" s="59"/>
      <c r="L883" s="59"/>
      <c r="M883" s="59"/>
      <c r="N883" s="59"/>
    </row>
    <row r="884" spans="1:14" s="57" customFormat="1" ht="15.6">
      <c r="A884" s="58" t="s">
        <v>944</v>
      </c>
      <c r="B884" s="59">
        <v>1574</v>
      </c>
      <c r="C884" s="59">
        <v>1574</v>
      </c>
      <c r="D884" s="59">
        <v>1574</v>
      </c>
      <c r="E884" s="59"/>
      <c r="F884" s="59"/>
      <c r="G884" s="59"/>
      <c r="H884" s="59"/>
      <c r="I884" s="59"/>
      <c r="J884" s="59"/>
      <c r="K884" s="59"/>
      <c r="L884" s="59"/>
      <c r="M884" s="59"/>
      <c r="N884" s="59"/>
    </row>
    <row r="885" spans="1:14" s="57" customFormat="1" ht="15.6">
      <c r="A885" s="58" t="s">
        <v>164</v>
      </c>
      <c r="B885" s="59">
        <v>1632.0404520796501</v>
      </c>
      <c r="C885" s="59">
        <v>1632.0404520796501</v>
      </c>
      <c r="D885" s="59">
        <v>1632.0404520796501</v>
      </c>
      <c r="E885" s="59"/>
      <c r="F885" s="59"/>
      <c r="G885" s="59"/>
      <c r="H885" s="59"/>
      <c r="I885" s="59"/>
      <c r="J885" s="59"/>
      <c r="K885" s="59"/>
      <c r="L885" s="59"/>
      <c r="M885" s="59"/>
      <c r="N885" s="59"/>
    </row>
    <row r="886" spans="1:14" s="57" customFormat="1" ht="15.6">
      <c r="A886" s="58" t="s">
        <v>162</v>
      </c>
      <c r="B886" s="59">
        <v>1900</v>
      </c>
      <c r="C886" s="59">
        <v>1900</v>
      </c>
      <c r="D886" s="59">
        <v>1900</v>
      </c>
      <c r="E886" s="59"/>
      <c r="F886" s="59"/>
      <c r="G886" s="59"/>
      <c r="H886" s="59"/>
      <c r="I886" s="59"/>
      <c r="J886" s="59"/>
      <c r="K886" s="59"/>
      <c r="L886" s="59"/>
      <c r="M886" s="59"/>
      <c r="N886" s="59"/>
    </row>
    <row r="887" spans="1:14" s="57" customFormat="1" ht="15.6">
      <c r="A887" s="58" t="s">
        <v>661</v>
      </c>
      <c r="B887" s="59">
        <v>1670.6705442490909</v>
      </c>
      <c r="C887" s="59">
        <v>1670.6705442490909</v>
      </c>
      <c r="D887" s="59">
        <v>1670.6705442490909</v>
      </c>
      <c r="E887" s="59"/>
      <c r="F887" s="59"/>
      <c r="G887" s="59"/>
      <c r="H887" s="59"/>
      <c r="I887" s="59"/>
      <c r="J887" s="59"/>
      <c r="K887" s="59"/>
      <c r="L887" s="59"/>
      <c r="M887" s="59"/>
      <c r="N887" s="59"/>
    </row>
    <row r="888" spans="1:14" s="57" customFormat="1" ht="15.6">
      <c r="A888" s="58" t="s">
        <v>684</v>
      </c>
      <c r="B888" s="59">
        <v>1669.4202930638714</v>
      </c>
      <c r="C888" s="59">
        <v>1669.4202930638714</v>
      </c>
      <c r="D888" s="59">
        <v>1652.0266335351316</v>
      </c>
      <c r="E888" s="59"/>
      <c r="F888" s="59"/>
      <c r="G888" s="59"/>
      <c r="H888" s="59"/>
      <c r="I888" s="59"/>
      <c r="J888" s="59"/>
      <c r="K888" s="59"/>
      <c r="L888" s="59"/>
      <c r="M888" s="59"/>
      <c r="N888" s="59"/>
    </row>
    <row r="889" spans="1:14" s="57" customFormat="1" ht="15.6">
      <c r="A889" s="58" t="s">
        <v>863</v>
      </c>
      <c r="B889" s="59">
        <v>1348.6453447316808</v>
      </c>
      <c r="C889" s="59">
        <v>1348.6453447316808</v>
      </c>
      <c r="D889" s="59">
        <v>1348.6453447316808</v>
      </c>
      <c r="E889" s="59"/>
      <c r="F889" s="59"/>
      <c r="G889" s="59"/>
      <c r="H889" s="59"/>
      <c r="I889" s="59"/>
      <c r="J889" s="59"/>
      <c r="K889" s="59"/>
      <c r="L889" s="59"/>
      <c r="M889" s="59"/>
      <c r="N889" s="59"/>
    </row>
    <row r="890" spans="1:14" s="57" customFormat="1" ht="15.6">
      <c r="A890" s="58" t="s">
        <v>883</v>
      </c>
      <c r="B890" s="59">
        <v>1396.4656115794419</v>
      </c>
      <c r="C890" s="59">
        <v>1396.4656115794419</v>
      </c>
      <c r="D890" s="59">
        <v>1396.4656115794419</v>
      </c>
      <c r="E890" s="59"/>
      <c r="F890" s="59"/>
      <c r="G890" s="59"/>
      <c r="H890" s="59"/>
      <c r="I890" s="59"/>
      <c r="J890" s="59"/>
      <c r="K890" s="59"/>
      <c r="L890" s="59"/>
      <c r="M890" s="59"/>
      <c r="N890" s="59"/>
    </row>
    <row r="891" spans="1:14" s="57" customFormat="1" ht="15.6">
      <c r="A891" s="58" t="s">
        <v>1135</v>
      </c>
      <c r="B891" s="59">
        <v>1351.3146190070709</v>
      </c>
      <c r="C891" s="59">
        <v>1351.3146190070709</v>
      </c>
      <c r="D891" s="59">
        <v>1351.3146190070709</v>
      </c>
      <c r="E891" s="59"/>
      <c r="F891" s="59"/>
      <c r="G891" s="59"/>
      <c r="H891" s="59"/>
      <c r="I891" s="59"/>
      <c r="J891" s="59"/>
      <c r="K891" s="59"/>
      <c r="L891" s="59"/>
      <c r="M891" s="59"/>
      <c r="N891" s="59"/>
    </row>
    <row r="892" spans="1:14" s="57" customFormat="1" ht="15.6">
      <c r="A892" s="58" t="s">
        <v>1185</v>
      </c>
      <c r="B892" s="59">
        <v>1228.3418784577568</v>
      </c>
      <c r="C892" s="59">
        <v>1228.3418784577568</v>
      </c>
      <c r="D892" s="59">
        <v>1228.3418784577568</v>
      </c>
      <c r="E892" s="59"/>
      <c r="F892" s="59"/>
      <c r="G892" s="59"/>
      <c r="H892" s="59"/>
      <c r="I892" s="59"/>
      <c r="J892" s="59"/>
      <c r="K892" s="59"/>
      <c r="L892" s="59"/>
      <c r="M892" s="59"/>
      <c r="N892" s="59"/>
    </row>
    <row r="893" spans="1:14" s="57" customFormat="1" ht="15.6">
      <c r="A893" s="58" t="s">
        <v>560</v>
      </c>
      <c r="B893" s="59">
        <v>1601.1591546282848</v>
      </c>
      <c r="C893" s="59">
        <v>1601.1591546282848</v>
      </c>
      <c r="D893" s="59">
        <v>1601.1591546282848</v>
      </c>
      <c r="E893" s="59"/>
      <c r="F893" s="59"/>
      <c r="G893" s="59"/>
      <c r="H893" s="59"/>
      <c r="I893" s="59"/>
      <c r="J893" s="59"/>
      <c r="K893" s="59"/>
      <c r="L893" s="59"/>
      <c r="M893" s="59"/>
      <c r="N893" s="59"/>
    </row>
    <row r="894" spans="1:14" s="57" customFormat="1" ht="15.6">
      <c r="A894" s="58" t="s">
        <v>776</v>
      </c>
      <c r="B894" s="59">
        <v>1404.1398020756578</v>
      </c>
      <c r="C894" s="59">
        <v>1404.1398020756578</v>
      </c>
      <c r="D894" s="59">
        <v>1404.1398020756578</v>
      </c>
      <c r="E894" s="59"/>
      <c r="F894" s="59"/>
      <c r="G894" s="59"/>
      <c r="H894" s="59"/>
      <c r="I894" s="59"/>
      <c r="J894" s="59"/>
      <c r="K894" s="59"/>
      <c r="L894" s="59"/>
      <c r="M894" s="59"/>
      <c r="N894" s="59"/>
    </row>
    <row r="895" spans="1:14" s="57" customFormat="1" ht="15.6">
      <c r="A895" s="58" t="s">
        <v>688</v>
      </c>
      <c r="B895" s="59">
        <v>1646.7553665796083</v>
      </c>
      <c r="C895" s="59">
        <v>1646.7553665796083</v>
      </c>
      <c r="D895" s="59">
        <v>1646.7553665796083</v>
      </c>
      <c r="E895" s="59"/>
      <c r="F895" s="59"/>
      <c r="G895" s="59"/>
      <c r="H895" s="59"/>
      <c r="I895" s="59"/>
      <c r="J895" s="59"/>
      <c r="K895" s="59"/>
      <c r="L895" s="59"/>
      <c r="M895" s="59"/>
      <c r="N895" s="59"/>
    </row>
    <row r="896" spans="1:14" s="57" customFormat="1" ht="15.6">
      <c r="A896" s="58" t="s">
        <v>1267</v>
      </c>
      <c r="B896" s="59">
        <v>1745.5431079463049</v>
      </c>
      <c r="C896" s="59">
        <v>1745.5431079463049</v>
      </c>
      <c r="D896" s="59">
        <v>1749.5090422741112</v>
      </c>
      <c r="E896" s="59"/>
      <c r="F896" s="59"/>
      <c r="G896" s="59"/>
      <c r="H896" s="59"/>
      <c r="I896" s="59"/>
      <c r="J896" s="59"/>
      <c r="K896" s="59"/>
      <c r="L896" s="59"/>
      <c r="M896" s="59"/>
      <c r="N896" s="59"/>
    </row>
    <row r="897" spans="1:14" s="57" customFormat="1" ht="15.6">
      <c r="A897" s="58" t="s">
        <v>1092</v>
      </c>
      <c r="B897" s="59">
        <v>1145</v>
      </c>
      <c r="C897" s="59">
        <v>1145</v>
      </c>
      <c r="D897" s="59">
        <v>1145</v>
      </c>
      <c r="E897" s="59"/>
      <c r="F897" s="59"/>
      <c r="G897" s="59"/>
      <c r="H897" s="59"/>
      <c r="I897" s="59"/>
      <c r="J897" s="59"/>
      <c r="K897" s="59"/>
      <c r="L897" s="59"/>
      <c r="M897" s="59"/>
      <c r="N897" s="59"/>
    </row>
    <row r="898" spans="1:14" s="57" customFormat="1" ht="15.6">
      <c r="A898" s="58" t="s">
        <v>307</v>
      </c>
      <c r="B898" s="59">
        <v>1693.0370743892333</v>
      </c>
      <c r="C898" s="59">
        <v>1693.0370743892333</v>
      </c>
      <c r="D898" s="59">
        <v>1693.0370743892333</v>
      </c>
      <c r="E898" s="59"/>
      <c r="F898" s="59"/>
      <c r="G898" s="59"/>
      <c r="H898" s="59"/>
      <c r="I898" s="59"/>
      <c r="J898" s="59"/>
      <c r="K898" s="59"/>
      <c r="L898" s="59"/>
      <c r="M898" s="59"/>
      <c r="N898" s="59"/>
    </row>
    <row r="899" spans="1:14" s="57" customFormat="1" ht="15.6">
      <c r="A899" s="58" t="s">
        <v>884</v>
      </c>
      <c r="B899" s="59">
        <v>0</v>
      </c>
      <c r="C899" s="59">
        <v>0</v>
      </c>
      <c r="D899" s="59">
        <v>0</v>
      </c>
      <c r="E899" s="59"/>
      <c r="F899" s="59"/>
      <c r="G899" s="59"/>
      <c r="H899" s="59"/>
      <c r="I899" s="59"/>
      <c r="J899" s="59"/>
      <c r="K899" s="59"/>
      <c r="L899" s="59"/>
      <c r="M899" s="59"/>
      <c r="N899" s="59"/>
    </row>
    <row r="900" spans="1:14" s="57" customFormat="1" ht="15.6">
      <c r="A900" s="58" t="s">
        <v>1136</v>
      </c>
      <c r="B900" s="59">
        <v>1497.594527587007</v>
      </c>
      <c r="C900" s="59">
        <v>1497.594527587007</v>
      </c>
      <c r="D900" s="59">
        <v>1497.594527587007</v>
      </c>
      <c r="E900" s="59"/>
      <c r="F900" s="59"/>
      <c r="G900" s="59"/>
      <c r="H900" s="59"/>
      <c r="I900" s="59"/>
      <c r="J900" s="59"/>
      <c r="K900" s="59"/>
      <c r="L900" s="59"/>
      <c r="M900" s="59"/>
      <c r="N900" s="59"/>
    </row>
    <row r="901" spans="1:14" s="57" customFormat="1" ht="15.6">
      <c r="A901" s="58" t="s">
        <v>922</v>
      </c>
      <c r="B901" s="59">
        <v>1311.9867865182277</v>
      </c>
      <c r="C901" s="59">
        <v>1311.9867865182277</v>
      </c>
      <c r="D901" s="59">
        <v>1311.9867865182277</v>
      </c>
      <c r="E901" s="59"/>
      <c r="F901" s="59"/>
      <c r="G901" s="59"/>
      <c r="H901" s="59"/>
      <c r="I901" s="59"/>
      <c r="J901" s="59"/>
      <c r="K901" s="59"/>
      <c r="L901" s="59"/>
      <c r="M901" s="59"/>
      <c r="N901" s="59"/>
    </row>
    <row r="902" spans="1:14" s="57" customFormat="1" ht="15.6">
      <c r="A902" s="58" t="s">
        <v>1172</v>
      </c>
      <c r="B902" s="59">
        <v>1440</v>
      </c>
      <c r="C902" s="59">
        <v>1440</v>
      </c>
      <c r="D902" s="59">
        <v>1380.0623822699552</v>
      </c>
      <c r="E902" s="59"/>
      <c r="F902" s="59"/>
      <c r="G902" s="59"/>
      <c r="H902" s="59"/>
      <c r="I902" s="59"/>
      <c r="J902" s="59"/>
      <c r="K902" s="59"/>
      <c r="L902" s="59"/>
      <c r="M902" s="59"/>
      <c r="N902" s="59"/>
    </row>
    <row r="903" spans="1:14" s="57" customFormat="1" ht="15.6">
      <c r="A903" s="58" t="s">
        <v>906</v>
      </c>
      <c r="B903" s="59">
        <v>1400</v>
      </c>
      <c r="C903" s="59">
        <v>1400</v>
      </c>
      <c r="D903" s="59">
        <v>1400</v>
      </c>
      <c r="E903" s="59"/>
      <c r="F903" s="59"/>
      <c r="G903" s="59"/>
      <c r="H903" s="59"/>
      <c r="I903" s="59"/>
      <c r="J903" s="59"/>
      <c r="K903" s="59"/>
      <c r="L903" s="59"/>
      <c r="M903" s="59"/>
      <c r="N903" s="59"/>
    </row>
    <row r="904" spans="1:14" s="57" customFormat="1" ht="15.6">
      <c r="A904" s="58" t="s">
        <v>566</v>
      </c>
      <c r="B904" s="59">
        <v>1240.9039988764932</v>
      </c>
      <c r="C904" s="59">
        <v>1240.9039988764932</v>
      </c>
      <c r="D904" s="59">
        <v>1240.9039988764932</v>
      </c>
      <c r="E904" s="59"/>
      <c r="F904" s="59"/>
      <c r="G904" s="59"/>
      <c r="H904" s="59"/>
      <c r="I904" s="59"/>
      <c r="J904" s="59"/>
      <c r="K904" s="59"/>
      <c r="L904" s="59"/>
      <c r="M904" s="59"/>
      <c r="N904" s="59"/>
    </row>
    <row r="905" spans="1:14" s="57" customFormat="1" ht="15.6">
      <c r="A905" s="58" t="s">
        <v>107</v>
      </c>
      <c r="B905" s="59">
        <v>1900</v>
      </c>
      <c r="C905" s="59">
        <v>1900</v>
      </c>
      <c r="D905" s="59">
        <v>1900</v>
      </c>
      <c r="E905" s="59"/>
      <c r="F905" s="59"/>
      <c r="G905" s="59"/>
      <c r="H905" s="59"/>
      <c r="I905" s="59"/>
      <c r="J905" s="59"/>
      <c r="K905" s="59"/>
      <c r="L905" s="59"/>
      <c r="M905" s="59"/>
      <c r="N905" s="59"/>
    </row>
    <row r="906" spans="1:14" s="57" customFormat="1" ht="15.6">
      <c r="A906" s="58" t="s">
        <v>525</v>
      </c>
      <c r="B906" s="59">
        <v>1248.7877053763443</v>
      </c>
      <c r="C906" s="59">
        <v>1248.7877053763443</v>
      </c>
      <c r="D906" s="59">
        <v>1248.7877053763443</v>
      </c>
      <c r="E906" s="59"/>
      <c r="F906" s="59"/>
      <c r="G906" s="59"/>
      <c r="H906" s="59"/>
      <c r="I906" s="59"/>
      <c r="J906" s="59"/>
      <c r="K906" s="59"/>
      <c r="L906" s="59"/>
      <c r="M906" s="59"/>
      <c r="N906" s="59"/>
    </row>
    <row r="907" spans="1:14" s="57" customFormat="1" ht="15.6">
      <c r="A907" s="58" t="s">
        <v>768</v>
      </c>
      <c r="B907" s="59">
        <v>1200</v>
      </c>
      <c r="C907" s="59">
        <v>1200</v>
      </c>
      <c r="D907" s="59">
        <v>1200</v>
      </c>
      <c r="E907" s="59"/>
      <c r="F907" s="59"/>
      <c r="G907" s="59"/>
      <c r="H907" s="59"/>
      <c r="I907" s="59"/>
      <c r="J907" s="59"/>
      <c r="K907" s="59"/>
      <c r="L907" s="59"/>
      <c r="M907" s="59"/>
      <c r="N907" s="59"/>
    </row>
    <row r="908" spans="1:14" s="57" customFormat="1" ht="15.6">
      <c r="A908" s="58" t="s">
        <v>711</v>
      </c>
      <c r="B908" s="59">
        <v>1632</v>
      </c>
      <c r="C908" s="59">
        <v>1632</v>
      </c>
      <c r="D908" s="59">
        <v>1610.9466079309229</v>
      </c>
      <c r="E908" s="59"/>
      <c r="F908" s="59"/>
      <c r="G908" s="59"/>
      <c r="H908" s="59"/>
      <c r="I908" s="59"/>
      <c r="J908" s="59"/>
      <c r="K908" s="59"/>
      <c r="L908" s="59"/>
      <c r="M908" s="59"/>
      <c r="N908" s="59"/>
    </row>
    <row r="909" spans="1:14" s="57" customFormat="1" ht="15.6">
      <c r="A909" s="58" t="s">
        <v>1186</v>
      </c>
      <c r="B909" s="59">
        <v>1237.9774753599932</v>
      </c>
      <c r="C909" s="59">
        <v>1237.9774753599932</v>
      </c>
      <c r="D909" s="59">
        <v>1237.9774753599932</v>
      </c>
      <c r="E909" s="59"/>
      <c r="F909" s="59"/>
      <c r="G909" s="59"/>
      <c r="H909" s="59"/>
      <c r="I909" s="59"/>
      <c r="J909" s="59"/>
      <c r="K909" s="59"/>
      <c r="L909" s="59"/>
      <c r="M909" s="59"/>
      <c r="N909" s="59"/>
    </row>
    <row r="910" spans="1:14" s="57" customFormat="1" ht="15.6">
      <c r="A910" s="58" t="s">
        <v>882</v>
      </c>
      <c r="B910" s="59">
        <v>1550.4710700408516</v>
      </c>
      <c r="C910" s="59">
        <v>1550.4710700408516</v>
      </c>
      <c r="D910" s="59">
        <v>1550.4710700408516</v>
      </c>
      <c r="E910" s="59"/>
      <c r="F910" s="59"/>
      <c r="G910" s="59"/>
      <c r="H910" s="59"/>
      <c r="I910" s="59"/>
      <c r="J910" s="59"/>
      <c r="K910" s="59"/>
      <c r="L910" s="59"/>
      <c r="M910" s="59"/>
      <c r="N910" s="59"/>
    </row>
    <row r="911" spans="1:14" s="57" customFormat="1" ht="15.6">
      <c r="A911" s="58" t="s">
        <v>777</v>
      </c>
      <c r="B911" s="59">
        <v>1588.7463254081547</v>
      </c>
      <c r="C911" s="59">
        <v>1588.7463254081547</v>
      </c>
      <c r="D911" s="59">
        <v>1588.7463254081547</v>
      </c>
      <c r="E911" s="59"/>
      <c r="F911" s="59"/>
      <c r="G911" s="59"/>
      <c r="H911" s="59"/>
      <c r="I911" s="59"/>
      <c r="J911" s="59"/>
      <c r="K911" s="59"/>
      <c r="L911" s="59"/>
      <c r="M911" s="59"/>
      <c r="N911" s="59"/>
    </row>
    <row r="912" spans="1:14" s="57" customFormat="1" ht="15.6">
      <c r="A912" s="58" t="s">
        <v>556</v>
      </c>
      <c r="B912" s="59">
        <v>1240.3797803408493</v>
      </c>
      <c r="C912" s="59">
        <v>1240.3797803408493</v>
      </c>
      <c r="D912" s="59">
        <v>1240.3797803408493</v>
      </c>
      <c r="E912" s="59"/>
      <c r="F912" s="59"/>
      <c r="G912" s="59"/>
      <c r="H912" s="59"/>
      <c r="I912" s="59"/>
      <c r="J912" s="59"/>
      <c r="K912" s="59"/>
      <c r="L912" s="59"/>
      <c r="M912" s="59"/>
      <c r="N912" s="59"/>
    </row>
    <row r="913" spans="1:14" s="57" customFormat="1" ht="15.6">
      <c r="A913" s="58" t="s">
        <v>499</v>
      </c>
      <c r="B913" s="59">
        <v>1603</v>
      </c>
      <c r="C913" s="59">
        <v>1603</v>
      </c>
      <c r="D913" s="59">
        <v>1603</v>
      </c>
      <c r="E913" s="59"/>
      <c r="F913" s="59"/>
      <c r="G913" s="59"/>
      <c r="H913" s="59"/>
      <c r="I913" s="59"/>
      <c r="J913" s="59"/>
      <c r="K913" s="59"/>
      <c r="L913" s="59"/>
      <c r="M913" s="59"/>
      <c r="N913" s="59"/>
    </row>
    <row r="914" spans="1:14" s="57" customFormat="1" ht="15.6">
      <c r="A914" s="58" t="s">
        <v>742</v>
      </c>
      <c r="B914" s="59">
        <v>1900</v>
      </c>
      <c r="C914" s="59">
        <v>1900</v>
      </c>
      <c r="D914" s="59">
        <v>1900</v>
      </c>
      <c r="E914" s="59"/>
      <c r="F914" s="59"/>
      <c r="G914" s="59"/>
      <c r="H914" s="59"/>
      <c r="I914" s="59"/>
      <c r="J914" s="59"/>
      <c r="K914" s="59"/>
      <c r="L914" s="59"/>
      <c r="M914" s="59"/>
      <c r="N914" s="59"/>
    </row>
    <row r="915" spans="1:14" s="57" customFormat="1" ht="15.6">
      <c r="A915" s="58" t="s">
        <v>613</v>
      </c>
      <c r="B915" s="59">
        <v>1263</v>
      </c>
      <c r="C915" s="59">
        <v>1263</v>
      </c>
      <c r="D915" s="59">
        <v>1263</v>
      </c>
      <c r="E915" s="59"/>
      <c r="F915" s="59"/>
      <c r="G915" s="59"/>
      <c r="H915" s="59"/>
      <c r="I915" s="59"/>
      <c r="J915" s="59"/>
      <c r="K915" s="59"/>
      <c r="L915" s="59"/>
      <c r="M915" s="59"/>
      <c r="N915" s="59"/>
    </row>
    <row r="916" spans="1:14" s="57" customFormat="1" ht="15.6">
      <c r="A916" s="58" t="s">
        <v>689</v>
      </c>
      <c r="B916" s="59">
        <v>1629.1169669895139</v>
      </c>
      <c r="C916" s="59">
        <v>1629.1169669895139</v>
      </c>
      <c r="D916" s="59">
        <v>1629.1169669895139</v>
      </c>
      <c r="E916" s="59"/>
      <c r="F916" s="59"/>
      <c r="G916" s="59"/>
      <c r="H916" s="59"/>
      <c r="I916" s="59"/>
      <c r="J916" s="59"/>
      <c r="K916" s="59"/>
      <c r="L916" s="59"/>
      <c r="M916" s="59"/>
      <c r="N916" s="59"/>
    </row>
    <row r="917" spans="1:14" s="57" customFormat="1" ht="15.6">
      <c r="A917" s="58" t="s">
        <v>393</v>
      </c>
      <c r="B917" s="59">
        <v>1185.0143858562458</v>
      </c>
      <c r="C917" s="59">
        <v>1185.0143858562458</v>
      </c>
      <c r="D917" s="59">
        <v>1185.0143858562458</v>
      </c>
      <c r="E917" s="59"/>
      <c r="F917" s="59"/>
      <c r="G917" s="59"/>
      <c r="H917" s="59"/>
      <c r="I917" s="59"/>
      <c r="J917" s="59"/>
      <c r="K917" s="59"/>
      <c r="L917" s="59"/>
      <c r="M917" s="59"/>
      <c r="N917" s="59"/>
    </row>
    <row r="918" spans="1:14" s="57" customFormat="1" ht="15.6">
      <c r="A918" s="58" t="s">
        <v>178</v>
      </c>
      <c r="B918" s="59">
        <v>1600</v>
      </c>
      <c r="C918" s="59">
        <v>1600</v>
      </c>
      <c r="D918" s="59">
        <v>1600</v>
      </c>
      <c r="E918" s="59"/>
      <c r="F918" s="59"/>
      <c r="G918" s="59"/>
      <c r="H918" s="59"/>
      <c r="I918" s="59"/>
      <c r="J918" s="59"/>
      <c r="K918" s="59"/>
      <c r="L918" s="59"/>
      <c r="M918" s="59"/>
      <c r="N918" s="59"/>
    </row>
    <row r="919" spans="1:14" s="57" customFormat="1" ht="15.6">
      <c r="A919" s="58" t="s">
        <v>367</v>
      </c>
      <c r="B919" s="59">
        <v>1453.0774404595099</v>
      </c>
      <c r="C919" s="59">
        <v>1453.0774404595099</v>
      </c>
      <c r="D919" s="59">
        <v>1453.0774404595099</v>
      </c>
      <c r="E919" s="59"/>
      <c r="F919" s="59"/>
      <c r="G919" s="59"/>
      <c r="H919" s="59"/>
      <c r="I919" s="59"/>
      <c r="J919" s="59"/>
      <c r="K919" s="59"/>
      <c r="L919" s="59"/>
      <c r="M919" s="59"/>
      <c r="N919" s="59"/>
    </row>
    <row r="920" spans="1:14" s="57" customFormat="1" ht="15.6">
      <c r="A920" s="58" t="s">
        <v>957</v>
      </c>
      <c r="B920" s="59">
        <v>1517</v>
      </c>
      <c r="C920" s="59">
        <v>1517</v>
      </c>
      <c r="D920" s="59">
        <v>1484.6160128411079</v>
      </c>
      <c r="E920" s="59"/>
      <c r="F920" s="59"/>
      <c r="G920" s="59"/>
      <c r="H920" s="59"/>
      <c r="I920" s="59"/>
      <c r="J920" s="59"/>
      <c r="K920" s="59"/>
      <c r="L920" s="59"/>
      <c r="M920" s="59"/>
      <c r="N920" s="59"/>
    </row>
    <row r="921" spans="1:14" s="57" customFormat="1" ht="15.6">
      <c r="A921" s="58" t="s">
        <v>42</v>
      </c>
      <c r="B921" s="59">
        <v>1531</v>
      </c>
      <c r="C921" s="59">
        <v>1531</v>
      </c>
      <c r="D921" s="59">
        <v>1531</v>
      </c>
      <c r="E921" s="59"/>
      <c r="F921" s="59"/>
      <c r="G921" s="59"/>
      <c r="H921" s="59"/>
      <c r="I921" s="59"/>
      <c r="J921" s="59"/>
      <c r="K921" s="59"/>
      <c r="L921" s="59"/>
      <c r="M921" s="59"/>
      <c r="N921" s="59"/>
    </row>
    <row r="922" spans="1:14" s="57" customFormat="1" ht="15.6">
      <c r="A922" s="58" t="s">
        <v>723</v>
      </c>
      <c r="B922" s="59">
        <v>1740.4307451875156</v>
      </c>
      <c r="C922" s="59">
        <v>1740.4307451875156</v>
      </c>
      <c r="D922" s="59">
        <v>1740.4307451875156</v>
      </c>
      <c r="E922" s="59"/>
      <c r="F922" s="59"/>
      <c r="G922" s="59"/>
      <c r="H922" s="59"/>
      <c r="I922" s="59"/>
      <c r="J922" s="59"/>
      <c r="K922" s="59"/>
      <c r="L922" s="59"/>
      <c r="M922" s="59"/>
      <c r="N922" s="59"/>
    </row>
    <row r="923" spans="1:14" s="57" customFormat="1" ht="15.6">
      <c r="A923" s="58" t="s">
        <v>759</v>
      </c>
      <c r="B923" s="59">
        <v>1696.4060706617111</v>
      </c>
      <c r="C923" s="59">
        <v>1696.4060706617111</v>
      </c>
      <c r="D923" s="59">
        <v>1696.4060706617111</v>
      </c>
      <c r="E923" s="59"/>
      <c r="F923" s="59"/>
      <c r="G923" s="59"/>
      <c r="H923" s="59"/>
      <c r="I923" s="59"/>
      <c r="J923" s="59"/>
      <c r="K923" s="59"/>
      <c r="L923" s="59"/>
      <c r="M923" s="59"/>
      <c r="N923" s="59"/>
    </row>
    <row r="924" spans="1:14" s="57" customFormat="1" ht="15.6">
      <c r="A924" s="58" t="s">
        <v>958</v>
      </c>
      <c r="B924" s="59">
        <v>1357.775537825029</v>
      </c>
      <c r="C924" s="59">
        <v>1357.775537825029</v>
      </c>
      <c r="D924" s="59">
        <v>1357.775537825029</v>
      </c>
      <c r="E924" s="59"/>
      <c r="F924" s="59"/>
      <c r="G924" s="59"/>
      <c r="H924" s="59"/>
      <c r="I924" s="59"/>
      <c r="J924" s="59"/>
      <c r="K924" s="59"/>
      <c r="L924" s="59"/>
      <c r="M924" s="59"/>
      <c r="N924" s="59"/>
    </row>
    <row r="925" spans="1:14" s="57" customFormat="1" ht="15.6">
      <c r="A925" s="58" t="s">
        <v>1093</v>
      </c>
      <c r="B925" s="59">
        <v>1221.3571804084113</v>
      </c>
      <c r="C925" s="59">
        <v>1221.3571804084113</v>
      </c>
      <c r="D925" s="59">
        <v>1221.3571804084113</v>
      </c>
      <c r="E925" s="59"/>
      <c r="F925" s="59"/>
      <c r="G925" s="59"/>
      <c r="H925" s="59"/>
      <c r="I925" s="59"/>
      <c r="J925" s="59"/>
      <c r="K925" s="59"/>
      <c r="L925" s="59"/>
      <c r="M925" s="59"/>
      <c r="N925" s="59"/>
    </row>
    <row r="926" spans="1:14" s="57" customFormat="1" ht="15.6">
      <c r="A926" s="58" t="s">
        <v>419</v>
      </c>
      <c r="B926" s="59">
        <v>1390.497056106052</v>
      </c>
      <c r="C926" s="59">
        <v>1390.497056106052</v>
      </c>
      <c r="D926" s="59">
        <v>1390.497056106052</v>
      </c>
      <c r="E926" s="59"/>
      <c r="F926" s="59"/>
      <c r="G926" s="59"/>
      <c r="H926" s="59"/>
      <c r="I926" s="59"/>
      <c r="J926" s="59"/>
      <c r="K926" s="59"/>
      <c r="L926" s="59"/>
      <c r="M926" s="59"/>
      <c r="N926" s="59"/>
    </row>
    <row r="927" spans="1:14" s="57" customFormat="1" ht="15.6">
      <c r="A927" s="58" t="s">
        <v>825</v>
      </c>
      <c r="B927" s="59">
        <v>1198</v>
      </c>
      <c r="C927" s="59">
        <v>1198</v>
      </c>
      <c r="D927" s="59">
        <v>1198</v>
      </c>
      <c r="E927" s="59"/>
      <c r="F927" s="59"/>
      <c r="G927" s="59"/>
      <c r="H927" s="59"/>
      <c r="I927" s="59"/>
      <c r="J927" s="59"/>
      <c r="K927" s="59"/>
      <c r="L927" s="59"/>
      <c r="M927" s="59"/>
      <c r="N927" s="59"/>
    </row>
    <row r="928" spans="1:14" s="57" customFormat="1" ht="15.6">
      <c r="A928" s="58" t="s">
        <v>149</v>
      </c>
      <c r="B928" s="59">
        <v>1745.0287913815891</v>
      </c>
      <c r="C928" s="59">
        <v>1745.0287913815891</v>
      </c>
      <c r="D928" s="59">
        <v>1745.0287913815891</v>
      </c>
      <c r="E928" s="59"/>
      <c r="F928" s="59"/>
      <c r="G928" s="59"/>
      <c r="H928" s="59"/>
      <c r="I928" s="59"/>
      <c r="J928" s="59"/>
      <c r="K928" s="59"/>
      <c r="L928" s="59"/>
      <c r="M928" s="59"/>
      <c r="N928" s="59"/>
    </row>
    <row r="929" spans="1:14" s="57" customFormat="1" ht="15.6">
      <c r="A929" s="58" t="s">
        <v>517</v>
      </c>
      <c r="B929" s="59">
        <v>1401.3664615754694</v>
      </c>
      <c r="C929" s="59">
        <v>1401.3664615754694</v>
      </c>
      <c r="D929" s="59">
        <v>1401.3664615754694</v>
      </c>
      <c r="E929" s="59"/>
      <c r="F929" s="59"/>
      <c r="G929" s="59"/>
      <c r="H929" s="59"/>
      <c r="I929" s="59"/>
      <c r="J929" s="59"/>
      <c r="K929" s="59"/>
      <c r="L929" s="59"/>
      <c r="M929" s="59"/>
      <c r="N929" s="59"/>
    </row>
    <row r="930" spans="1:14" s="57" customFormat="1" ht="15.6">
      <c r="A930" s="58" t="s">
        <v>1215</v>
      </c>
      <c r="B930" s="59">
        <v>1263.814116892532</v>
      </c>
      <c r="C930" s="59">
        <v>1263.814116892532</v>
      </c>
      <c r="D930" s="59">
        <v>1309.4958142038104</v>
      </c>
      <c r="E930" s="59"/>
      <c r="F930" s="59"/>
      <c r="G930" s="59"/>
      <c r="H930" s="59"/>
      <c r="I930" s="59"/>
      <c r="J930" s="59"/>
      <c r="K930" s="59"/>
      <c r="L930" s="59"/>
      <c r="M930" s="59"/>
      <c r="N930" s="59"/>
    </row>
    <row r="931" spans="1:14" s="57" customFormat="1" ht="15.6">
      <c r="A931" s="58" t="s">
        <v>721</v>
      </c>
      <c r="B931" s="59">
        <v>1616.2221005520053</v>
      </c>
      <c r="C931" s="59">
        <v>1616.2221005520053</v>
      </c>
      <c r="D931" s="59">
        <v>1595.7397955841545</v>
      </c>
      <c r="E931" s="59"/>
      <c r="F931" s="59"/>
      <c r="G931" s="59"/>
      <c r="H931" s="59"/>
      <c r="I931" s="59"/>
      <c r="J931" s="59"/>
      <c r="K931" s="59"/>
      <c r="L931" s="59"/>
      <c r="M931" s="59"/>
      <c r="N931" s="59"/>
    </row>
    <row r="932" spans="1:14" s="57" customFormat="1" ht="15.6">
      <c r="A932" s="58" t="s">
        <v>294</v>
      </c>
      <c r="B932" s="59">
        <v>0</v>
      </c>
      <c r="C932" s="59">
        <v>0</v>
      </c>
      <c r="D932" s="59">
        <v>0</v>
      </c>
      <c r="E932" s="59"/>
      <c r="F932" s="59"/>
      <c r="G932" s="59"/>
      <c r="H932" s="59"/>
      <c r="I932" s="59"/>
      <c r="J932" s="59"/>
      <c r="K932" s="59"/>
      <c r="L932" s="59"/>
      <c r="M932" s="59"/>
      <c r="N932" s="59"/>
    </row>
    <row r="933" spans="1:14" s="57" customFormat="1" ht="15.6">
      <c r="A933" s="58" t="s">
        <v>21</v>
      </c>
      <c r="B933" s="59">
        <v>1200</v>
      </c>
      <c r="C933" s="59">
        <v>1200</v>
      </c>
      <c r="D933" s="59">
        <v>1200</v>
      </c>
      <c r="E933" s="59"/>
      <c r="F933" s="59"/>
      <c r="G933" s="59"/>
      <c r="H933" s="59"/>
      <c r="I933" s="59"/>
      <c r="J933" s="59"/>
      <c r="K933" s="59"/>
      <c r="L933" s="59"/>
      <c r="M933" s="59"/>
      <c r="N933" s="59"/>
    </row>
    <row r="934" spans="1:14" s="57" customFormat="1" ht="15.6">
      <c r="A934" s="58" t="s">
        <v>971</v>
      </c>
      <c r="B934" s="59">
        <v>1281</v>
      </c>
      <c r="C934" s="59">
        <v>1281</v>
      </c>
      <c r="D934" s="59">
        <v>1281</v>
      </c>
      <c r="E934" s="59"/>
      <c r="F934" s="59"/>
      <c r="G934" s="59"/>
      <c r="H934" s="59"/>
      <c r="I934" s="59"/>
      <c r="J934" s="59"/>
      <c r="K934" s="59"/>
      <c r="L934" s="59"/>
      <c r="M934" s="59"/>
      <c r="N934" s="59"/>
    </row>
    <row r="935" spans="1:14" s="57" customFormat="1" ht="15.6">
      <c r="A935" s="58" t="s">
        <v>471</v>
      </c>
      <c r="B935" s="59">
        <v>1278.233482634497</v>
      </c>
      <c r="C935" s="59">
        <v>1278.233482634497</v>
      </c>
      <c r="D935" s="59">
        <v>1278.233482634497</v>
      </c>
      <c r="E935" s="59"/>
      <c r="F935" s="59"/>
      <c r="G935" s="59"/>
      <c r="H935" s="59"/>
      <c r="I935" s="59"/>
      <c r="J935" s="59"/>
      <c r="K935" s="59"/>
      <c r="L935" s="59"/>
      <c r="M935" s="59"/>
      <c r="N935" s="59"/>
    </row>
    <row r="936" spans="1:14" s="57" customFormat="1" ht="15.6">
      <c r="A936" s="58" t="s">
        <v>223</v>
      </c>
      <c r="B936" s="59">
        <v>1800</v>
      </c>
      <c r="C936" s="59">
        <v>1800</v>
      </c>
      <c r="D936" s="59">
        <v>1800</v>
      </c>
      <c r="E936" s="59"/>
      <c r="F936" s="59"/>
      <c r="G936" s="59"/>
      <c r="H936" s="59"/>
      <c r="I936" s="59"/>
      <c r="J936" s="59"/>
      <c r="K936" s="59"/>
      <c r="L936" s="59"/>
      <c r="M936" s="59"/>
      <c r="N936" s="59"/>
    </row>
    <row r="937" spans="1:14" s="57" customFormat="1" ht="15.6">
      <c r="A937" s="58" t="s">
        <v>221</v>
      </c>
      <c r="B937" s="59">
        <v>1456.7395100530439</v>
      </c>
      <c r="C937" s="59">
        <v>1456.7395100530439</v>
      </c>
      <c r="D937" s="59">
        <v>1456.7395100530439</v>
      </c>
      <c r="E937" s="59"/>
      <c r="F937" s="59"/>
      <c r="G937" s="59"/>
      <c r="H937" s="59"/>
      <c r="I937" s="59"/>
      <c r="J937" s="59"/>
      <c r="K937" s="59"/>
      <c r="L937" s="59"/>
      <c r="M937" s="59"/>
      <c r="N937" s="59"/>
    </row>
    <row r="938" spans="1:14" s="57" customFormat="1" ht="15.6">
      <c r="A938" s="58" t="s">
        <v>845</v>
      </c>
      <c r="B938" s="59">
        <v>1349</v>
      </c>
      <c r="C938" s="59">
        <v>1349</v>
      </c>
      <c r="D938" s="59">
        <v>1349</v>
      </c>
      <c r="E938" s="59"/>
      <c r="F938" s="59"/>
      <c r="G938" s="59"/>
      <c r="H938" s="59"/>
      <c r="I938" s="59"/>
      <c r="J938" s="59"/>
      <c r="K938" s="59"/>
      <c r="L938" s="59"/>
      <c r="M938" s="59"/>
      <c r="N938" s="59"/>
    </row>
    <row r="939" spans="1:14" s="57" customFormat="1" ht="15.6">
      <c r="A939" s="58" t="s">
        <v>148</v>
      </c>
      <c r="B939" s="59">
        <v>1800</v>
      </c>
      <c r="C939" s="59">
        <v>1800</v>
      </c>
      <c r="D939" s="59">
        <v>1800</v>
      </c>
      <c r="E939" s="59"/>
      <c r="F939" s="59"/>
      <c r="G939" s="59"/>
      <c r="H939" s="59"/>
      <c r="I939" s="59"/>
      <c r="J939" s="59"/>
      <c r="K939" s="59"/>
      <c r="L939" s="59"/>
      <c r="M939" s="59"/>
      <c r="N939" s="59"/>
    </row>
    <row r="940" spans="1:14" s="57" customFormat="1" ht="15.6">
      <c r="A940" s="58" t="s">
        <v>1022</v>
      </c>
      <c r="B940" s="59">
        <v>1322.9295682431789</v>
      </c>
      <c r="C940" s="59">
        <v>1322.9295682431789</v>
      </c>
      <c r="D940" s="59">
        <v>1322.9295682431789</v>
      </c>
      <c r="E940" s="59"/>
      <c r="F940" s="59"/>
      <c r="G940" s="59"/>
      <c r="H940" s="59"/>
      <c r="I940" s="59"/>
      <c r="J940" s="59"/>
      <c r="K940" s="59"/>
      <c r="L940" s="59"/>
      <c r="M940" s="59"/>
      <c r="N940" s="59"/>
    </row>
    <row r="941" spans="1:14" s="57" customFormat="1" ht="15.6">
      <c r="A941" s="58" t="s">
        <v>828</v>
      </c>
      <c r="B941" s="59">
        <v>1445.7131716287777</v>
      </c>
      <c r="C941" s="59">
        <v>1445.7131716287777</v>
      </c>
      <c r="D941" s="59">
        <v>1445.7131716287777</v>
      </c>
      <c r="E941" s="59"/>
      <c r="F941" s="59"/>
      <c r="G941" s="59"/>
      <c r="H941" s="59"/>
      <c r="I941" s="59"/>
      <c r="J941" s="59"/>
      <c r="K941" s="59"/>
      <c r="L941" s="59"/>
      <c r="M941" s="59"/>
      <c r="N941" s="59"/>
    </row>
    <row r="942" spans="1:14" s="57" customFormat="1" ht="15.6">
      <c r="A942" s="58" t="s">
        <v>345</v>
      </c>
      <c r="B942" s="59">
        <v>1502</v>
      </c>
      <c r="C942" s="59">
        <v>1502</v>
      </c>
      <c r="D942" s="59">
        <v>1502</v>
      </c>
      <c r="E942" s="59"/>
      <c r="F942" s="59"/>
      <c r="G942" s="59"/>
      <c r="H942" s="59"/>
      <c r="I942" s="59"/>
      <c r="J942" s="59"/>
      <c r="K942" s="59"/>
      <c r="L942" s="59"/>
      <c r="M942" s="59"/>
      <c r="N942" s="59"/>
    </row>
    <row r="943" spans="1:14" s="57" customFormat="1" ht="15.6">
      <c r="A943" s="58" t="s">
        <v>225</v>
      </c>
      <c r="B943" s="59">
        <v>1455.7284136878175</v>
      </c>
      <c r="C943" s="59">
        <v>1455.7284136878175</v>
      </c>
      <c r="D943" s="59">
        <v>1455.7284136878175</v>
      </c>
      <c r="E943" s="59"/>
      <c r="F943" s="59"/>
      <c r="G943" s="59"/>
      <c r="H943" s="59"/>
      <c r="I943" s="59"/>
      <c r="J943" s="59"/>
      <c r="K943" s="59"/>
      <c r="L943" s="59"/>
      <c r="M943" s="59"/>
      <c r="N943" s="59"/>
    </row>
    <row r="944" spans="1:14" s="57" customFormat="1" ht="15.6">
      <c r="A944" s="58" t="s">
        <v>595</v>
      </c>
      <c r="B944" s="59">
        <v>1656.7305226313886</v>
      </c>
      <c r="C944" s="59">
        <v>1656.7305226313886</v>
      </c>
      <c r="D944" s="59">
        <v>1579.4197192608951</v>
      </c>
      <c r="E944" s="59"/>
      <c r="F944" s="59"/>
      <c r="G944" s="59"/>
      <c r="H944" s="59"/>
      <c r="I944" s="59"/>
      <c r="J944" s="59"/>
      <c r="K944" s="59"/>
      <c r="L944" s="59"/>
      <c r="M944" s="59"/>
      <c r="N944" s="59"/>
    </row>
    <row r="945" spans="1:14" s="57" customFormat="1" ht="15.6">
      <c r="A945" s="58" t="s">
        <v>1234</v>
      </c>
      <c r="B945" s="59">
        <v>1255</v>
      </c>
      <c r="C945" s="59">
        <v>1255</v>
      </c>
      <c r="D945" s="59">
        <v>1358.5838713623357</v>
      </c>
      <c r="E945" s="59"/>
      <c r="F945" s="59"/>
      <c r="G945" s="59"/>
      <c r="H945" s="59"/>
      <c r="I945" s="59"/>
      <c r="J945" s="59"/>
      <c r="K945" s="59"/>
      <c r="L945" s="59"/>
      <c r="M945" s="59"/>
      <c r="N945" s="59"/>
    </row>
    <row r="946" spans="1:14" s="57" customFormat="1" ht="15.6">
      <c r="A946" s="58" t="s">
        <v>1137</v>
      </c>
      <c r="B946" s="59">
        <v>1290.2590024748667</v>
      </c>
      <c r="C946" s="59">
        <v>1290.2590024748667</v>
      </c>
      <c r="D946" s="59">
        <v>1300.2265918616201</v>
      </c>
      <c r="E946" s="59"/>
      <c r="F946" s="59"/>
      <c r="G946" s="59"/>
      <c r="H946" s="59"/>
      <c r="I946" s="59"/>
      <c r="J946" s="59"/>
      <c r="K946" s="59"/>
      <c r="L946" s="59"/>
      <c r="M946" s="59"/>
      <c r="N946" s="59"/>
    </row>
    <row r="947" spans="1:14" s="57" customFormat="1" ht="15.6">
      <c r="A947" s="58" t="s">
        <v>921</v>
      </c>
      <c r="B947" s="59">
        <v>1312.7881965540053</v>
      </c>
      <c r="C947" s="59">
        <v>1312.7881965540053</v>
      </c>
      <c r="D947" s="59">
        <v>1339.703652513052</v>
      </c>
      <c r="E947" s="59"/>
      <c r="F947" s="59"/>
      <c r="G947" s="59"/>
      <c r="H947" s="59"/>
      <c r="I947" s="59"/>
      <c r="J947" s="59"/>
      <c r="K947" s="59"/>
      <c r="L947" s="59"/>
      <c r="M947" s="59"/>
      <c r="N947" s="59"/>
    </row>
    <row r="948" spans="1:14" s="57" customFormat="1" ht="15.6">
      <c r="A948" s="58" t="s">
        <v>1193</v>
      </c>
      <c r="B948" s="59">
        <v>1218.1488996633796</v>
      </c>
      <c r="C948" s="59">
        <v>1218.1488996633796</v>
      </c>
      <c r="D948" s="59">
        <v>1218.1488996633796</v>
      </c>
      <c r="E948" s="59"/>
      <c r="F948" s="59"/>
      <c r="G948" s="59"/>
      <c r="H948" s="59"/>
      <c r="I948" s="59"/>
      <c r="J948" s="59"/>
      <c r="K948" s="59"/>
      <c r="L948" s="59"/>
      <c r="M948" s="59"/>
      <c r="N948" s="59"/>
    </row>
    <row r="949" spans="1:14" s="57" customFormat="1" ht="15.6">
      <c r="A949" s="58" t="s">
        <v>778</v>
      </c>
      <c r="B949" s="59">
        <v>1620.5693976630575</v>
      </c>
      <c r="C949" s="59">
        <v>1620.5693976630575</v>
      </c>
      <c r="D949" s="59">
        <v>1620.5693976630575</v>
      </c>
      <c r="E949" s="59"/>
      <c r="F949" s="59"/>
      <c r="G949" s="59"/>
      <c r="H949" s="59"/>
      <c r="I949" s="59"/>
      <c r="J949" s="59"/>
      <c r="K949" s="59"/>
      <c r="L949" s="59"/>
      <c r="M949" s="59"/>
      <c r="N949" s="59"/>
    </row>
    <row r="950" spans="1:14" s="57" customFormat="1" ht="15.6">
      <c r="A950" s="58" t="s">
        <v>510</v>
      </c>
      <c r="B950" s="59">
        <v>1271.644059078182</v>
      </c>
      <c r="C950" s="59">
        <v>1271.644059078182</v>
      </c>
      <c r="D950" s="59">
        <v>1271.644059078182</v>
      </c>
      <c r="E950" s="59"/>
      <c r="F950" s="59"/>
      <c r="G950" s="59"/>
      <c r="H950" s="59"/>
      <c r="I950" s="59"/>
      <c r="J950" s="59"/>
      <c r="K950" s="59"/>
      <c r="L950" s="59"/>
      <c r="M950" s="59"/>
      <c r="N950" s="59"/>
    </row>
    <row r="951" spans="1:14" s="57" customFormat="1" ht="15.6">
      <c r="A951" s="58" t="s">
        <v>73</v>
      </c>
      <c r="B951" s="59">
        <v>1600</v>
      </c>
      <c r="C951" s="59">
        <v>1600</v>
      </c>
      <c r="D951" s="59">
        <v>1600</v>
      </c>
      <c r="E951" s="59"/>
      <c r="F951" s="59"/>
      <c r="G951" s="59"/>
      <c r="H951" s="59"/>
      <c r="I951" s="59"/>
      <c r="J951" s="59"/>
      <c r="K951" s="59"/>
      <c r="L951" s="59"/>
      <c r="M951" s="59"/>
      <c r="N951" s="59"/>
    </row>
    <row r="952" spans="1:14" s="57" customFormat="1" ht="15.6">
      <c r="A952" s="58" t="s">
        <v>171</v>
      </c>
      <c r="B952" s="59">
        <v>1707.7075762557679</v>
      </c>
      <c r="C952" s="59">
        <v>1707.7075762557679</v>
      </c>
      <c r="D952" s="59">
        <v>1707.7075762557679</v>
      </c>
      <c r="E952" s="59"/>
      <c r="F952" s="59"/>
      <c r="G952" s="59"/>
      <c r="H952" s="59"/>
      <c r="I952" s="59"/>
      <c r="J952" s="59"/>
      <c r="K952" s="59"/>
      <c r="L952" s="59"/>
      <c r="M952" s="59"/>
      <c r="N952" s="59"/>
    </row>
    <row r="953" spans="1:14" s="57" customFormat="1" ht="15.6">
      <c r="A953" s="58" t="s">
        <v>18</v>
      </c>
      <c r="B953" s="59">
        <v>1458.1163984277089</v>
      </c>
      <c r="C953" s="59">
        <v>1464.9143964033613</v>
      </c>
      <c r="D953" s="59">
        <v>1432.7246503867482</v>
      </c>
      <c r="E953" s="59"/>
      <c r="F953" s="59"/>
      <c r="G953" s="59"/>
      <c r="H953" s="59"/>
      <c r="I953" s="59"/>
      <c r="J953" s="59"/>
      <c r="K953" s="59"/>
      <c r="L953" s="59"/>
      <c r="M953" s="59"/>
      <c r="N953" s="59"/>
    </row>
    <row r="954" spans="1:14" s="57" customFormat="1" ht="15.6">
      <c r="A954" s="58" t="s">
        <v>542</v>
      </c>
      <c r="B954" s="59">
        <v>1507.039650400666</v>
      </c>
      <c r="C954" s="59">
        <v>1507.039650400666</v>
      </c>
      <c r="D954" s="59">
        <v>1507.039650400666</v>
      </c>
      <c r="E954" s="59"/>
      <c r="F954" s="59"/>
      <c r="G954" s="59"/>
      <c r="H954" s="59"/>
      <c r="I954" s="59"/>
      <c r="J954" s="59"/>
      <c r="K954" s="59"/>
      <c r="L954" s="59"/>
      <c r="M954" s="59"/>
      <c r="N954" s="59"/>
    </row>
    <row r="955" spans="1:14" s="57" customFormat="1" ht="15.6">
      <c r="A955" s="58" t="s">
        <v>1255</v>
      </c>
      <c r="B955" s="59">
        <v>1139</v>
      </c>
      <c r="C955" s="59">
        <v>1139</v>
      </c>
      <c r="D955" s="59">
        <v>1139</v>
      </c>
      <c r="E955" s="59"/>
      <c r="F955" s="59"/>
      <c r="G955" s="59"/>
      <c r="H955" s="59"/>
      <c r="I955" s="59"/>
      <c r="J955" s="59"/>
      <c r="K955" s="59"/>
      <c r="L955" s="59"/>
      <c r="M955" s="59"/>
      <c r="N955" s="59"/>
    </row>
    <row r="956" spans="1:14" s="57" customFormat="1" ht="15.6">
      <c r="A956" s="58" t="s">
        <v>847</v>
      </c>
      <c r="B956" s="59">
        <v>1480.5510049299203</v>
      </c>
      <c r="C956" s="59">
        <v>1480.5510049299203</v>
      </c>
      <c r="D956" s="59">
        <v>1480.5510049299203</v>
      </c>
      <c r="E956" s="59"/>
      <c r="F956" s="59"/>
      <c r="G956" s="59"/>
      <c r="H956" s="59"/>
      <c r="I956" s="59"/>
      <c r="J956" s="59"/>
      <c r="K956" s="59"/>
      <c r="L956" s="59"/>
      <c r="M956" s="59"/>
      <c r="N956" s="59"/>
    </row>
    <row r="957" spans="1:14" s="57" customFormat="1" ht="15.6">
      <c r="A957" s="58" t="s">
        <v>675</v>
      </c>
      <c r="B957" s="59">
        <v>1280.7138471502174</v>
      </c>
      <c r="C957" s="59">
        <v>1280.7138471502174</v>
      </c>
      <c r="D957" s="59">
        <v>1280.7138471502174</v>
      </c>
      <c r="E957" s="59"/>
      <c r="F957" s="59"/>
      <c r="G957" s="59"/>
      <c r="H957" s="59"/>
      <c r="I957" s="59"/>
      <c r="J957" s="59"/>
      <c r="K957" s="59"/>
      <c r="L957" s="59"/>
      <c r="M957" s="59"/>
      <c r="N957" s="59"/>
    </row>
    <row r="958" spans="1:14" s="57" customFormat="1" ht="15.6">
      <c r="A958" s="58" t="s">
        <v>543</v>
      </c>
      <c r="B958" s="59">
        <v>1493</v>
      </c>
      <c r="C958" s="59">
        <v>1493</v>
      </c>
      <c r="D958" s="59">
        <v>1493</v>
      </c>
      <c r="E958" s="59"/>
      <c r="F958" s="59"/>
      <c r="G958" s="59"/>
      <c r="H958" s="59"/>
      <c r="I958" s="59"/>
      <c r="J958" s="59"/>
      <c r="K958" s="59"/>
      <c r="L958" s="59"/>
      <c r="M958" s="59"/>
      <c r="N958" s="59"/>
    </row>
    <row r="959" spans="1:14" s="57" customFormat="1" ht="15.6">
      <c r="A959" s="58" t="s">
        <v>1094</v>
      </c>
      <c r="B959" s="59">
        <v>1234</v>
      </c>
      <c r="C959" s="59">
        <v>1234</v>
      </c>
      <c r="D959" s="59">
        <v>1234</v>
      </c>
      <c r="E959" s="59"/>
      <c r="F959" s="59"/>
      <c r="G959" s="59"/>
      <c r="H959" s="59"/>
      <c r="I959" s="59"/>
      <c r="J959" s="59"/>
      <c r="K959" s="59"/>
      <c r="L959" s="59"/>
      <c r="M959" s="59"/>
      <c r="N959" s="59"/>
    </row>
    <row r="960" spans="1:14" s="57" customFormat="1" ht="15.6">
      <c r="A960" s="58" t="s">
        <v>1112</v>
      </c>
      <c r="B960" s="59">
        <v>1244.606229990638</v>
      </c>
      <c r="C960" s="59">
        <v>1244.606229990638</v>
      </c>
      <c r="D960" s="59">
        <v>1244.606229990638</v>
      </c>
      <c r="E960" s="59"/>
      <c r="F960" s="59"/>
      <c r="G960" s="59"/>
      <c r="H960" s="59"/>
      <c r="I960" s="59"/>
      <c r="J960" s="59"/>
      <c r="K960" s="59"/>
      <c r="L960" s="59"/>
      <c r="M960" s="59"/>
      <c r="N960" s="59"/>
    </row>
    <row r="961" spans="1:14" s="57" customFormat="1" ht="15.6">
      <c r="A961" s="58" t="s">
        <v>1023</v>
      </c>
      <c r="B961" s="59">
        <v>1387.5506708972573</v>
      </c>
      <c r="C961" s="59">
        <v>1429.737370885663</v>
      </c>
      <c r="D961" s="59">
        <v>1465.8402162619436</v>
      </c>
      <c r="E961" s="59"/>
      <c r="F961" s="59"/>
      <c r="G961" s="59"/>
      <c r="H961" s="59"/>
      <c r="I961" s="59"/>
      <c r="J961" s="59"/>
      <c r="K961" s="59"/>
      <c r="L961" s="59"/>
      <c r="M961" s="59"/>
      <c r="N961" s="59"/>
    </row>
    <row r="962" spans="1:14" s="57" customFormat="1" ht="15.6">
      <c r="A962" s="58" t="s">
        <v>1173</v>
      </c>
      <c r="B962" s="59">
        <v>1253</v>
      </c>
      <c r="C962" s="59">
        <v>1253</v>
      </c>
      <c r="D962" s="59">
        <v>1253</v>
      </c>
      <c r="E962" s="59"/>
      <c r="F962" s="59"/>
      <c r="G962" s="59"/>
      <c r="H962" s="59"/>
      <c r="I962" s="59"/>
      <c r="J962" s="59"/>
      <c r="K962" s="59"/>
      <c r="L962" s="59"/>
      <c r="M962" s="59"/>
      <c r="N962" s="59"/>
    </row>
    <row r="963" spans="1:14" s="57" customFormat="1" ht="15.6">
      <c r="A963" s="58" t="s">
        <v>1187</v>
      </c>
      <c r="B963" s="59">
        <v>1133</v>
      </c>
      <c r="C963" s="59">
        <v>1133</v>
      </c>
      <c r="D963" s="59">
        <v>1131.5807113770127</v>
      </c>
      <c r="E963" s="59"/>
      <c r="F963" s="59"/>
      <c r="G963" s="59"/>
      <c r="H963" s="59"/>
      <c r="I963" s="59"/>
      <c r="J963" s="59"/>
      <c r="K963" s="59"/>
      <c r="L963" s="59"/>
      <c r="M963" s="59"/>
      <c r="N963" s="59"/>
    </row>
    <row r="964" spans="1:14" s="57" customFormat="1" ht="15.6">
      <c r="A964" s="58" t="s">
        <v>203</v>
      </c>
      <c r="B964" s="59">
        <v>1800</v>
      </c>
      <c r="C964" s="59">
        <v>1800</v>
      </c>
      <c r="D964" s="59">
        <v>1800</v>
      </c>
      <c r="E964" s="59"/>
      <c r="F964" s="59"/>
      <c r="G964" s="59"/>
      <c r="H964" s="59"/>
      <c r="I964" s="59"/>
      <c r="J964" s="59"/>
      <c r="K964" s="59"/>
      <c r="L964" s="59"/>
      <c r="M964" s="59"/>
      <c r="N964" s="59"/>
    </row>
    <row r="965" spans="1:14" s="57" customFormat="1" ht="15.6">
      <c r="A965" s="58" t="s">
        <v>87</v>
      </c>
      <c r="B965" s="59">
        <v>1719.6573967532904</v>
      </c>
      <c r="C965" s="59">
        <v>1719.6573967532904</v>
      </c>
      <c r="D965" s="59">
        <v>1719.6573967532904</v>
      </c>
      <c r="E965" s="59"/>
      <c r="F965" s="59"/>
      <c r="G965" s="59"/>
      <c r="H965" s="59"/>
      <c r="I965" s="59"/>
      <c r="J965" s="59"/>
      <c r="K965" s="59"/>
      <c r="L965" s="59"/>
      <c r="M965" s="59"/>
      <c r="N965" s="59"/>
    </row>
    <row r="966" spans="1:14" s="57" customFormat="1" ht="15.6">
      <c r="A966" s="58" t="s">
        <v>991</v>
      </c>
      <c r="B966" s="59">
        <v>1468</v>
      </c>
      <c r="C966" s="59">
        <v>1468</v>
      </c>
      <c r="D966" s="59">
        <v>1468</v>
      </c>
      <c r="E966" s="59"/>
      <c r="F966" s="59"/>
      <c r="G966" s="59"/>
      <c r="H966" s="59"/>
      <c r="I966" s="59"/>
      <c r="J966" s="59"/>
      <c r="K966" s="59"/>
      <c r="L966" s="59"/>
      <c r="M966" s="59"/>
      <c r="N966" s="59"/>
    </row>
    <row r="967" spans="1:14" s="57" customFormat="1" ht="15.6">
      <c r="A967" s="58" t="s">
        <v>310</v>
      </c>
      <c r="B967" s="59">
        <v>1586.3801840892197</v>
      </c>
      <c r="C967" s="59">
        <v>1586.3801840892197</v>
      </c>
      <c r="D967" s="59">
        <v>1586.3801840892197</v>
      </c>
      <c r="E967" s="59"/>
      <c r="F967" s="59"/>
      <c r="G967" s="59"/>
      <c r="H967" s="59"/>
      <c r="I967" s="59"/>
      <c r="J967" s="59"/>
      <c r="K967" s="59"/>
      <c r="L967" s="59"/>
      <c r="M967" s="59"/>
      <c r="N967" s="59"/>
    </row>
    <row r="968" spans="1:14" s="57" customFormat="1" ht="15.6">
      <c r="A968" s="58" t="s">
        <v>163</v>
      </c>
      <c r="B968" s="59">
        <v>1900</v>
      </c>
      <c r="C968" s="59">
        <v>1900</v>
      </c>
      <c r="D968" s="59">
        <v>1900</v>
      </c>
      <c r="E968" s="59"/>
      <c r="F968" s="59"/>
      <c r="G968" s="59"/>
      <c r="H968" s="59"/>
      <c r="I968" s="59"/>
      <c r="J968" s="59"/>
      <c r="K968" s="59"/>
      <c r="L968" s="59"/>
      <c r="M968" s="59"/>
      <c r="N968" s="59"/>
    </row>
    <row r="969" spans="1:14" s="57" customFormat="1" ht="15.6">
      <c r="A969" s="58" t="s">
        <v>610</v>
      </c>
      <c r="B969" s="59">
        <v>1422.4258376701487</v>
      </c>
      <c r="C969" s="59">
        <v>1422.4258376701487</v>
      </c>
      <c r="D969" s="59">
        <v>1422.4258376701487</v>
      </c>
      <c r="E969" s="59"/>
      <c r="F969" s="59"/>
      <c r="G969" s="59"/>
      <c r="H969" s="59"/>
      <c r="I969" s="59"/>
      <c r="J969" s="59"/>
      <c r="K969" s="59"/>
      <c r="L969" s="59"/>
      <c r="M969" s="59"/>
      <c r="N969" s="59"/>
    </row>
    <row r="970" spans="1:14" s="57" customFormat="1" ht="15.6">
      <c r="A970" s="58" t="s">
        <v>1041</v>
      </c>
      <c r="B970" s="59">
        <v>1269.2300696704444</v>
      </c>
      <c r="C970" s="59">
        <v>1269.2300696704444</v>
      </c>
      <c r="D970" s="59">
        <v>1269.2300696704444</v>
      </c>
      <c r="E970" s="59"/>
      <c r="F970" s="59"/>
      <c r="G970" s="59"/>
      <c r="H970" s="59"/>
      <c r="I970" s="59"/>
      <c r="J970" s="59"/>
      <c r="K970" s="59"/>
      <c r="L970" s="59"/>
      <c r="M970" s="59"/>
      <c r="N970" s="59"/>
    </row>
    <row r="971" spans="1:14" s="57" customFormat="1" ht="15.6">
      <c r="A971" s="58" t="s">
        <v>169</v>
      </c>
      <c r="B971" s="59">
        <v>1800</v>
      </c>
      <c r="C971" s="59">
        <v>1800</v>
      </c>
      <c r="D971" s="59">
        <v>1800</v>
      </c>
      <c r="E971" s="59"/>
      <c r="F971" s="59"/>
      <c r="G971" s="59"/>
      <c r="H971" s="59"/>
      <c r="I971" s="59"/>
      <c r="J971" s="59"/>
      <c r="K971" s="59"/>
      <c r="L971" s="59"/>
      <c r="M971" s="59"/>
      <c r="N971" s="59"/>
    </row>
    <row r="972" spans="1:14" s="57" customFormat="1" ht="15.6">
      <c r="A972" s="58" t="s">
        <v>146</v>
      </c>
      <c r="B972" s="59">
        <v>1576.0070248891714</v>
      </c>
      <c r="C972" s="59">
        <v>1576.0070248891714</v>
      </c>
      <c r="D972" s="59">
        <v>1576.0070248891714</v>
      </c>
      <c r="E972" s="59"/>
      <c r="F972" s="59"/>
      <c r="G972" s="59"/>
      <c r="H972" s="59"/>
      <c r="I972" s="59"/>
      <c r="J972" s="59"/>
      <c r="K972" s="59"/>
      <c r="L972" s="59"/>
      <c r="M972" s="59"/>
      <c r="N972" s="59"/>
    </row>
    <row r="973" spans="1:14" s="57" customFormat="1" ht="15.6">
      <c r="A973" s="58" t="s">
        <v>1047</v>
      </c>
      <c r="B973" s="59">
        <v>1232.8097093077981</v>
      </c>
      <c r="C973" s="59">
        <v>1232.8097093077981</v>
      </c>
      <c r="D973" s="59">
        <v>1232.8097093077981</v>
      </c>
      <c r="E973" s="59"/>
      <c r="F973" s="59"/>
      <c r="G973" s="59"/>
      <c r="H973" s="59"/>
      <c r="I973" s="59"/>
      <c r="J973" s="59"/>
      <c r="K973" s="59"/>
      <c r="L973" s="59"/>
      <c r="M973" s="59"/>
      <c r="N973" s="59"/>
    </row>
    <row r="974" spans="1:14" s="57" customFormat="1" ht="15.6">
      <c r="A974" s="58" t="s">
        <v>1174</v>
      </c>
      <c r="B974" s="59">
        <v>1222.1399988408277</v>
      </c>
      <c r="C974" s="59">
        <v>1222.1399988408277</v>
      </c>
      <c r="D974" s="59">
        <v>1222.1399988408277</v>
      </c>
      <c r="E974" s="59"/>
      <c r="F974" s="59"/>
      <c r="G974" s="59"/>
      <c r="H974" s="59"/>
      <c r="I974" s="59"/>
      <c r="J974" s="59"/>
      <c r="K974" s="59"/>
      <c r="L974" s="59"/>
      <c r="M974" s="59"/>
      <c r="N974" s="59"/>
    </row>
    <row r="975" spans="1:14" s="57" customFormat="1" ht="15.6">
      <c r="A975" s="58" t="s">
        <v>94</v>
      </c>
      <c r="B975" s="59">
        <v>1800</v>
      </c>
      <c r="C975" s="59">
        <v>1800</v>
      </c>
      <c r="D975" s="59">
        <v>1800</v>
      </c>
      <c r="E975" s="59"/>
      <c r="F975" s="59"/>
      <c r="G975" s="59"/>
      <c r="H975" s="59"/>
      <c r="I975" s="59"/>
      <c r="J975" s="59"/>
      <c r="K975" s="59"/>
      <c r="L975" s="59"/>
      <c r="M975" s="59"/>
      <c r="N975" s="59"/>
    </row>
    <row r="976" spans="1:14" s="57" customFormat="1" ht="15.6">
      <c r="A976" s="58" t="s">
        <v>1188</v>
      </c>
      <c r="B976" s="59">
        <v>1204.0265599619715</v>
      </c>
      <c r="C976" s="59">
        <v>1204.0265599619715</v>
      </c>
      <c r="D976" s="59">
        <v>1204.0265599619715</v>
      </c>
      <c r="E976" s="59"/>
      <c r="F976" s="59"/>
      <c r="G976" s="59"/>
      <c r="H976" s="59"/>
      <c r="I976" s="59"/>
      <c r="J976" s="59"/>
      <c r="K976" s="59"/>
      <c r="L976" s="59"/>
      <c r="M976" s="59"/>
      <c r="N976" s="59"/>
    </row>
    <row r="977" spans="1:14" s="57" customFormat="1" ht="15.6">
      <c r="A977" s="58" t="s">
        <v>1194</v>
      </c>
      <c r="B977" s="59">
        <v>1246.069895009826</v>
      </c>
      <c r="C977" s="59">
        <v>1246.069895009826</v>
      </c>
      <c r="D977" s="59">
        <v>1246.069895009826</v>
      </c>
      <c r="E977" s="59"/>
      <c r="F977" s="59"/>
      <c r="G977" s="59"/>
      <c r="H977" s="59"/>
      <c r="I977" s="59"/>
      <c r="J977" s="59"/>
      <c r="K977" s="59"/>
      <c r="L977" s="59"/>
      <c r="M977" s="59"/>
      <c r="N977" s="59"/>
    </row>
    <row r="978" spans="1:14" s="57" customFormat="1" ht="15.6">
      <c r="A978" s="58" t="s">
        <v>518</v>
      </c>
      <c r="B978" s="59">
        <v>1385.724896677413</v>
      </c>
      <c r="C978" s="59">
        <v>1385.724896677413</v>
      </c>
      <c r="D978" s="59">
        <v>1385.724896677413</v>
      </c>
      <c r="E978" s="59"/>
      <c r="F978" s="59"/>
      <c r="G978" s="59"/>
      <c r="H978" s="59"/>
      <c r="I978" s="59"/>
      <c r="J978" s="59"/>
      <c r="K978" s="59"/>
      <c r="L978" s="59"/>
      <c r="M978" s="59"/>
      <c r="N978" s="59"/>
    </row>
    <row r="979" spans="1:14" s="57" customFormat="1" ht="15.6">
      <c r="A979" s="58" t="s">
        <v>336</v>
      </c>
      <c r="B979" s="59">
        <v>1400</v>
      </c>
      <c r="C979" s="59">
        <v>1400</v>
      </c>
      <c r="D979" s="59">
        <v>1400</v>
      </c>
      <c r="E979" s="59"/>
      <c r="F979" s="59"/>
      <c r="G979" s="59"/>
      <c r="H979" s="59"/>
      <c r="I979" s="59"/>
      <c r="J979" s="59"/>
      <c r="K979" s="59"/>
      <c r="L979" s="59"/>
      <c r="M979" s="59"/>
      <c r="N979" s="59"/>
    </row>
    <row r="980" spans="1:14" s="57" customFormat="1" ht="15.6">
      <c r="A980" s="58" t="s">
        <v>789</v>
      </c>
      <c r="B980" s="59">
        <v>1496.0984960720775</v>
      </c>
      <c r="C980" s="59">
        <v>1496.0984960720775</v>
      </c>
      <c r="D980" s="59">
        <v>1496.0984960720775</v>
      </c>
      <c r="E980" s="59"/>
      <c r="F980" s="59"/>
      <c r="G980" s="59"/>
      <c r="H980" s="59"/>
      <c r="I980" s="59"/>
      <c r="J980" s="59"/>
      <c r="K980" s="59"/>
      <c r="L980" s="59"/>
      <c r="M980" s="59"/>
      <c r="N980" s="59"/>
    </row>
    <row r="981" spans="1:14" s="57" customFormat="1" ht="15.6">
      <c r="A981" s="58" t="s">
        <v>91</v>
      </c>
      <c r="B981" s="59">
        <v>1800</v>
      </c>
      <c r="C981" s="59">
        <v>1800</v>
      </c>
      <c r="D981" s="59">
        <v>1800</v>
      </c>
      <c r="E981" s="59"/>
      <c r="F981" s="59"/>
      <c r="G981" s="59"/>
      <c r="H981" s="59"/>
      <c r="I981" s="59"/>
      <c r="J981" s="59"/>
      <c r="K981" s="59"/>
      <c r="L981" s="59"/>
      <c r="M981" s="59"/>
      <c r="N981" s="59"/>
    </row>
    <row r="982" spans="1:14" s="57" customFormat="1" ht="15.6">
      <c r="A982" s="58" t="s">
        <v>340</v>
      </c>
      <c r="B982" s="59">
        <v>1453.018794710782</v>
      </c>
      <c r="C982" s="59">
        <v>1437.5774293041472</v>
      </c>
      <c r="D982" s="59">
        <v>1427.4521767207559</v>
      </c>
      <c r="E982" s="59"/>
      <c r="F982" s="59"/>
      <c r="G982" s="59"/>
      <c r="H982" s="59"/>
      <c r="I982" s="59"/>
      <c r="J982" s="59"/>
      <c r="K982" s="59"/>
      <c r="L982" s="59"/>
      <c r="M982" s="59"/>
      <c r="N982" s="59"/>
    </row>
    <row r="983" spans="1:14" s="57" customFormat="1" ht="15.6">
      <c r="A983" s="58" t="s">
        <v>1095</v>
      </c>
      <c r="B983" s="59">
        <v>1210</v>
      </c>
      <c r="C983" s="59">
        <v>1210</v>
      </c>
      <c r="D983" s="59">
        <v>1210</v>
      </c>
      <c r="E983" s="59"/>
      <c r="F983" s="59"/>
      <c r="G983" s="59"/>
      <c r="H983" s="59"/>
      <c r="I983" s="59"/>
      <c r="J983" s="59"/>
      <c r="K983" s="59"/>
      <c r="L983" s="59"/>
      <c r="M983" s="59"/>
      <c r="N983" s="59"/>
    </row>
    <row r="984" spans="1:14" s="57" customFormat="1" ht="15.6">
      <c r="A984" s="58" t="s">
        <v>1224</v>
      </c>
      <c r="B984" s="59">
        <v>1257.7947316123689</v>
      </c>
      <c r="C984" s="59">
        <v>1272.2219059293052</v>
      </c>
      <c r="D984" s="59">
        <v>1288.1497171934211</v>
      </c>
      <c r="E984" s="59"/>
      <c r="F984" s="59"/>
      <c r="G984" s="59"/>
      <c r="H984" s="59"/>
      <c r="I984" s="59"/>
      <c r="J984" s="59"/>
      <c r="K984" s="59"/>
      <c r="L984" s="59"/>
      <c r="M984" s="59"/>
      <c r="N984" s="59"/>
    </row>
    <row r="985" spans="1:14" s="57" customFormat="1" ht="15.6">
      <c r="A985" s="58" t="s">
        <v>342</v>
      </c>
      <c r="B985" s="59">
        <v>1800</v>
      </c>
      <c r="C985" s="59">
        <v>1800</v>
      </c>
      <c r="D985" s="59">
        <v>1800</v>
      </c>
      <c r="E985" s="59"/>
      <c r="F985" s="59"/>
      <c r="G985" s="59"/>
      <c r="H985" s="59"/>
      <c r="I985" s="59"/>
      <c r="J985" s="59"/>
      <c r="K985" s="59"/>
      <c r="L985" s="59"/>
      <c r="M985" s="59"/>
      <c r="N985" s="59"/>
    </row>
    <row r="986" spans="1:14" s="57" customFormat="1" ht="15.6">
      <c r="A986" s="58" t="s">
        <v>885</v>
      </c>
      <c r="B986" s="59">
        <v>1233</v>
      </c>
      <c r="C986" s="59">
        <v>1233</v>
      </c>
      <c r="D986" s="59">
        <v>1233</v>
      </c>
      <c r="E986" s="59"/>
      <c r="F986" s="59"/>
      <c r="G986" s="59"/>
      <c r="H986" s="59"/>
      <c r="I986" s="59"/>
      <c r="J986" s="59"/>
      <c r="K986" s="59"/>
      <c r="L986" s="59"/>
      <c r="M986" s="59"/>
      <c r="N986" s="59"/>
    </row>
    <row r="987" spans="1:14" s="57" customFormat="1" ht="15.6">
      <c r="A987" s="58" t="s">
        <v>195</v>
      </c>
      <c r="B987" s="59">
        <v>1758.9248385588344</v>
      </c>
      <c r="C987" s="59">
        <v>1758.9248385588344</v>
      </c>
      <c r="D987" s="59">
        <v>1758.9248385588344</v>
      </c>
      <c r="E987" s="59"/>
      <c r="F987" s="59"/>
      <c r="G987" s="59"/>
      <c r="H987" s="59"/>
      <c r="I987" s="59"/>
      <c r="J987" s="59"/>
      <c r="K987" s="59"/>
      <c r="L987" s="59"/>
      <c r="M987" s="59"/>
      <c r="N987" s="59"/>
    </row>
    <row r="988" spans="1:14" s="57" customFormat="1" ht="15.6">
      <c r="A988" s="58" t="s">
        <v>1138</v>
      </c>
      <c r="B988" s="59">
        <v>1361</v>
      </c>
      <c r="C988" s="59">
        <v>1361</v>
      </c>
      <c r="D988" s="59">
        <v>1361</v>
      </c>
      <c r="E988" s="59"/>
      <c r="F988" s="59"/>
      <c r="G988" s="59"/>
      <c r="H988" s="59"/>
      <c r="I988" s="59"/>
      <c r="J988" s="59"/>
      <c r="K988" s="59"/>
      <c r="L988" s="59"/>
      <c r="M988" s="59"/>
      <c r="N988" s="59"/>
    </row>
    <row r="989" spans="1:14" s="57" customFormat="1" ht="15.6">
      <c r="A989" s="58" t="s">
        <v>386</v>
      </c>
      <c r="B989" s="59">
        <v>1400</v>
      </c>
      <c r="C989" s="59">
        <v>1400</v>
      </c>
      <c r="D989" s="59">
        <v>1400</v>
      </c>
      <c r="E989" s="59"/>
      <c r="F989" s="59"/>
      <c r="G989" s="59"/>
      <c r="H989" s="59"/>
      <c r="I989" s="59"/>
      <c r="J989" s="59"/>
      <c r="K989" s="59"/>
      <c r="L989" s="59"/>
      <c r="M989" s="59"/>
      <c r="N989" s="59"/>
    </row>
    <row r="990" spans="1:14" s="57" customFormat="1" ht="15.6">
      <c r="A990" s="58" t="s">
        <v>868</v>
      </c>
      <c r="B990" s="59">
        <v>1264.0481436146238</v>
      </c>
      <c r="C990" s="59">
        <v>1264.0481436146238</v>
      </c>
      <c r="D990" s="59">
        <v>1264.0481436146238</v>
      </c>
      <c r="E990" s="59"/>
      <c r="F990" s="59"/>
      <c r="G990" s="59"/>
      <c r="H990" s="59"/>
      <c r="I990" s="59"/>
      <c r="J990" s="59"/>
      <c r="K990" s="59"/>
      <c r="L990" s="59"/>
      <c r="M990" s="59"/>
      <c r="N990" s="59"/>
    </row>
    <row r="991" spans="1:14" s="57" customFormat="1" ht="15.6">
      <c r="A991" s="58" t="s">
        <v>886</v>
      </c>
      <c r="B991" s="59">
        <v>1730.4335773911782</v>
      </c>
      <c r="C991" s="59">
        <v>1730.4335773911782</v>
      </c>
      <c r="D991" s="59">
        <v>1730.4335773911782</v>
      </c>
      <c r="E991" s="59"/>
      <c r="F991" s="59"/>
      <c r="G991" s="59"/>
      <c r="H991" s="59"/>
      <c r="I991" s="59"/>
      <c r="J991" s="59"/>
      <c r="K991" s="59"/>
      <c r="L991" s="59"/>
      <c r="M991" s="59"/>
      <c r="N991" s="59"/>
    </row>
    <row r="992" spans="1:14" s="57" customFormat="1" ht="15.6">
      <c r="A992" s="58" t="s">
        <v>24</v>
      </c>
      <c r="B992" s="59">
        <v>1400</v>
      </c>
      <c r="C992" s="59">
        <v>1400</v>
      </c>
      <c r="D992" s="59">
        <v>1400</v>
      </c>
      <c r="E992" s="59"/>
      <c r="F992" s="59"/>
      <c r="G992" s="59"/>
      <c r="H992" s="59"/>
      <c r="I992" s="59"/>
      <c r="J992" s="59"/>
      <c r="K992" s="59"/>
      <c r="L992" s="59"/>
      <c r="M992" s="59"/>
      <c r="N992" s="59"/>
    </row>
    <row r="993" spans="1:14" s="57" customFormat="1" ht="15.6">
      <c r="A993" s="58" t="s">
        <v>129</v>
      </c>
      <c r="B993" s="59">
        <v>1714</v>
      </c>
      <c r="C993" s="59">
        <v>1714</v>
      </c>
      <c r="D993" s="59">
        <v>1714</v>
      </c>
      <c r="E993" s="59"/>
      <c r="F993" s="59"/>
      <c r="G993" s="59"/>
      <c r="H993" s="59"/>
      <c r="I993" s="59"/>
      <c r="J993" s="59"/>
      <c r="K993" s="59"/>
      <c r="L993" s="59"/>
      <c r="M993" s="59"/>
      <c r="N993" s="59"/>
    </row>
    <row r="994" spans="1:14" s="57" customFormat="1" ht="15.6">
      <c r="A994" s="58" t="s">
        <v>986</v>
      </c>
      <c r="B994" s="59">
        <v>0</v>
      </c>
      <c r="C994" s="59">
        <v>0</v>
      </c>
      <c r="D994" s="59">
        <v>0</v>
      </c>
      <c r="E994" s="59"/>
      <c r="F994" s="59"/>
      <c r="G994" s="59"/>
      <c r="H994" s="59"/>
      <c r="I994" s="59"/>
      <c r="J994" s="59"/>
      <c r="K994" s="59"/>
      <c r="L994" s="59"/>
      <c r="M994" s="59"/>
      <c r="N994" s="59"/>
    </row>
    <row r="995" spans="1:14" s="57" customFormat="1" ht="15.6">
      <c r="A995" s="58" t="s">
        <v>1280</v>
      </c>
      <c r="B995" s="59"/>
      <c r="C995" s="59">
        <v>1200</v>
      </c>
      <c r="D995" s="59">
        <v>1249.722917432324</v>
      </c>
      <c r="E995" s="59"/>
      <c r="F995" s="59"/>
      <c r="G995" s="59"/>
      <c r="H995" s="59"/>
      <c r="I995" s="59"/>
      <c r="J995" s="59"/>
      <c r="K995" s="59"/>
      <c r="L995" s="59"/>
      <c r="M995" s="59"/>
      <c r="N995" s="59"/>
    </row>
    <row r="996" spans="1:14" s="57" customFormat="1" ht="15.6">
      <c r="A996" s="58" t="s">
        <v>1235</v>
      </c>
      <c r="B996" s="59">
        <v>1209</v>
      </c>
      <c r="C996" s="59">
        <v>1209</v>
      </c>
      <c r="D996" s="59">
        <v>1209</v>
      </c>
      <c r="E996" s="59"/>
      <c r="F996" s="59"/>
      <c r="G996" s="59"/>
      <c r="H996" s="59"/>
      <c r="I996" s="59"/>
      <c r="J996" s="59"/>
      <c r="K996" s="59"/>
      <c r="L996" s="59"/>
      <c r="M996" s="59"/>
      <c r="N996" s="59"/>
    </row>
    <row r="997" spans="1:14" s="57" customFormat="1" ht="15.6">
      <c r="A997" s="58" t="s">
        <v>887</v>
      </c>
      <c r="B997" s="59">
        <v>1679.9897434831764</v>
      </c>
      <c r="C997" s="59">
        <v>1679.9897434831764</v>
      </c>
      <c r="D997" s="59">
        <v>1679.9897434831764</v>
      </c>
      <c r="E997" s="59"/>
      <c r="F997" s="59"/>
      <c r="G997" s="59"/>
      <c r="H997" s="59"/>
      <c r="I997" s="59"/>
      <c r="J997" s="59"/>
      <c r="K997" s="59"/>
      <c r="L997" s="59"/>
      <c r="M997" s="59"/>
      <c r="N997" s="59"/>
    </row>
    <row r="998" spans="1:14" s="57" customFormat="1" ht="15.6">
      <c r="A998" s="58" t="s">
        <v>439</v>
      </c>
      <c r="B998" s="59">
        <v>1800</v>
      </c>
      <c r="C998" s="59">
        <v>1800</v>
      </c>
      <c r="D998" s="59">
        <v>1800</v>
      </c>
      <c r="E998" s="59"/>
      <c r="F998" s="59"/>
      <c r="G998" s="59"/>
      <c r="H998" s="59"/>
      <c r="I998" s="59"/>
      <c r="J998" s="59"/>
      <c r="K998" s="59"/>
      <c r="L998" s="59"/>
      <c r="M998" s="59"/>
      <c r="N998" s="59"/>
    </row>
    <row r="999" spans="1:14" s="57" customFormat="1" ht="15.6">
      <c r="A999" s="58" t="s">
        <v>745</v>
      </c>
      <c r="B999" s="59">
        <v>1246</v>
      </c>
      <c r="C999" s="59">
        <v>1246</v>
      </c>
      <c r="D999" s="59">
        <v>1246</v>
      </c>
      <c r="E999" s="59"/>
      <c r="F999" s="59"/>
      <c r="G999" s="59"/>
      <c r="H999" s="59"/>
      <c r="I999" s="59"/>
      <c r="J999" s="59"/>
      <c r="K999" s="59"/>
      <c r="L999" s="59"/>
      <c r="M999" s="59"/>
      <c r="N999" s="59"/>
    </row>
    <row r="1000" spans="1:14" s="57" customFormat="1" ht="15.6">
      <c r="A1000" s="58" t="s">
        <v>1113</v>
      </c>
      <c r="B1000" s="59">
        <v>1431.4372982429848</v>
      </c>
      <c r="C1000" s="59">
        <v>1431.4372982429848</v>
      </c>
      <c r="D1000" s="59">
        <v>1431.4372982429848</v>
      </c>
      <c r="E1000" s="59"/>
      <c r="F1000" s="59"/>
      <c r="G1000" s="59"/>
      <c r="H1000" s="59"/>
      <c r="I1000" s="59"/>
      <c r="J1000" s="59"/>
      <c r="K1000" s="59"/>
      <c r="L1000" s="59"/>
      <c r="M1000" s="59"/>
      <c r="N1000" s="59"/>
    </row>
    <row r="1001" spans="1:14" s="57" customFormat="1" ht="15.6">
      <c r="A1001" s="58" t="s">
        <v>368</v>
      </c>
      <c r="B1001" s="59">
        <v>1800</v>
      </c>
      <c r="C1001" s="59">
        <v>1800</v>
      </c>
      <c r="D1001" s="59">
        <v>1800</v>
      </c>
      <c r="E1001" s="59"/>
      <c r="F1001" s="59"/>
      <c r="G1001" s="59"/>
      <c r="H1001" s="59"/>
      <c r="I1001" s="59"/>
      <c r="J1001" s="59"/>
      <c r="K1001" s="59"/>
      <c r="L1001" s="59"/>
      <c r="M1001" s="59"/>
      <c r="N1001" s="59"/>
    </row>
    <row r="1002" spans="1:14" s="57" customFormat="1" ht="15.6">
      <c r="A1002" s="58" t="s">
        <v>670</v>
      </c>
      <c r="B1002" s="59">
        <v>1265.0876110057284</v>
      </c>
      <c r="C1002" s="59">
        <v>1265.0876110057284</v>
      </c>
      <c r="D1002" s="59">
        <v>1265.0876110057284</v>
      </c>
      <c r="E1002" s="59"/>
      <c r="F1002" s="59"/>
      <c r="G1002" s="59"/>
      <c r="H1002" s="59"/>
      <c r="I1002" s="59"/>
      <c r="J1002" s="59"/>
      <c r="K1002" s="59"/>
      <c r="L1002" s="59"/>
      <c r="M1002" s="59"/>
      <c r="N1002" s="59"/>
    </row>
    <row r="1003" spans="1:14" s="57" customFormat="1" ht="15.6">
      <c r="A1003" s="58" t="s">
        <v>22</v>
      </c>
      <c r="B1003" s="59">
        <v>0</v>
      </c>
      <c r="C1003" s="59">
        <v>0</v>
      </c>
      <c r="D1003" s="59">
        <v>0</v>
      </c>
      <c r="E1003" s="59"/>
      <c r="F1003" s="59"/>
      <c r="G1003" s="59"/>
      <c r="H1003" s="59"/>
      <c r="I1003" s="59"/>
      <c r="J1003" s="59"/>
      <c r="K1003" s="59"/>
      <c r="L1003" s="59"/>
      <c r="M1003" s="59"/>
      <c r="N1003" s="59"/>
    </row>
    <row r="1004" spans="1:14" s="57" customFormat="1" ht="15.6">
      <c r="A1004" s="58" t="s">
        <v>959</v>
      </c>
      <c r="B1004" s="59">
        <v>1297.606868455337</v>
      </c>
      <c r="C1004" s="59">
        <v>1297.606868455337</v>
      </c>
      <c r="D1004" s="59">
        <v>1297.606868455337</v>
      </c>
      <c r="E1004" s="59"/>
      <c r="F1004" s="59"/>
      <c r="G1004" s="59"/>
      <c r="H1004" s="59"/>
      <c r="I1004" s="59"/>
      <c r="J1004" s="59"/>
      <c r="K1004" s="59"/>
      <c r="L1004" s="59"/>
      <c r="M1004" s="59"/>
      <c r="N1004" s="59"/>
    </row>
    <row r="1005" spans="1:14" s="57" customFormat="1" ht="15.6">
      <c r="A1005" s="58" t="s">
        <v>1247</v>
      </c>
      <c r="B1005" s="59">
        <v>1142.3920248639224</v>
      </c>
      <c r="C1005" s="59">
        <v>1142.3920248639224</v>
      </c>
      <c r="D1005" s="59">
        <v>1142.3920248639224</v>
      </c>
      <c r="E1005" s="59"/>
      <c r="F1005" s="59"/>
      <c r="G1005" s="59"/>
      <c r="H1005" s="59"/>
      <c r="I1005" s="59"/>
      <c r="J1005" s="59"/>
      <c r="K1005" s="59"/>
      <c r="L1005" s="59"/>
      <c r="M1005" s="59"/>
      <c r="N1005" s="59"/>
    </row>
    <row r="1006" spans="1:14" s="57" customFormat="1" ht="15.6">
      <c r="A1006" s="58" t="s">
        <v>421</v>
      </c>
      <c r="B1006" s="59">
        <v>1543</v>
      </c>
      <c r="C1006" s="59">
        <v>1543</v>
      </c>
      <c r="D1006" s="59">
        <v>1543</v>
      </c>
      <c r="E1006" s="59"/>
      <c r="F1006" s="59"/>
      <c r="G1006" s="59"/>
      <c r="H1006" s="59"/>
      <c r="I1006" s="59"/>
      <c r="J1006" s="59"/>
      <c r="K1006" s="59"/>
      <c r="L1006" s="59"/>
      <c r="M1006" s="59"/>
      <c r="N1006" s="59"/>
    </row>
    <row r="1007" spans="1:14" s="57" customFormat="1" ht="15.6">
      <c r="A1007" s="58" t="s">
        <v>798</v>
      </c>
      <c r="B1007" s="59">
        <v>1541.5379295889118</v>
      </c>
      <c r="C1007" s="59">
        <v>1541.5379295889118</v>
      </c>
      <c r="D1007" s="59">
        <v>1541.5379295889118</v>
      </c>
      <c r="E1007" s="59"/>
      <c r="F1007" s="59"/>
      <c r="G1007" s="59"/>
      <c r="H1007" s="59"/>
      <c r="I1007" s="59"/>
      <c r="J1007" s="59"/>
      <c r="K1007" s="59"/>
      <c r="L1007" s="59"/>
      <c r="M1007" s="59"/>
      <c r="N1007" s="59"/>
    </row>
    <row r="1008" spans="1:14" s="57" customFormat="1" ht="15.6">
      <c r="A1008" s="58" t="s">
        <v>1216</v>
      </c>
      <c r="B1008" s="59">
        <v>1308</v>
      </c>
      <c r="C1008" s="59">
        <v>1308</v>
      </c>
      <c r="D1008" s="59">
        <v>1340.3174262207294</v>
      </c>
      <c r="E1008" s="59"/>
      <c r="F1008" s="59"/>
      <c r="G1008" s="59"/>
      <c r="H1008" s="59"/>
      <c r="I1008" s="59"/>
      <c r="J1008" s="59"/>
      <c r="K1008" s="59"/>
      <c r="L1008" s="59"/>
      <c r="M1008" s="59"/>
      <c r="N1008" s="59"/>
    </row>
    <row r="1009" spans="1:14" s="57" customFormat="1" ht="15.6">
      <c r="A1009" s="58" t="s">
        <v>219</v>
      </c>
      <c r="B1009" s="59">
        <v>1563.1531343027539</v>
      </c>
      <c r="C1009" s="59">
        <v>1563.1531343027539</v>
      </c>
      <c r="D1009" s="59">
        <v>1563.1531343027539</v>
      </c>
      <c r="E1009" s="59"/>
      <c r="F1009" s="59"/>
      <c r="G1009" s="59"/>
      <c r="H1009" s="59"/>
      <c r="I1009" s="59"/>
      <c r="J1009" s="59"/>
      <c r="K1009" s="59"/>
      <c r="L1009" s="59"/>
      <c r="M1009" s="59"/>
      <c r="N1009" s="59"/>
    </row>
    <row r="1010" spans="1:14" s="57" customFormat="1" ht="15.6">
      <c r="A1010" s="58" t="s">
        <v>1225</v>
      </c>
      <c r="B1010" s="59">
        <v>1227</v>
      </c>
      <c r="C1010" s="59">
        <v>1227</v>
      </c>
      <c r="D1010" s="59">
        <v>1227</v>
      </c>
      <c r="E1010" s="59"/>
      <c r="F1010" s="59"/>
      <c r="G1010" s="59"/>
      <c r="H1010" s="59"/>
      <c r="I1010" s="59"/>
      <c r="J1010" s="59"/>
      <c r="K1010" s="59"/>
      <c r="L1010" s="59"/>
      <c r="M1010" s="59"/>
      <c r="N1010" s="59"/>
    </row>
    <row r="1011" spans="1:14" s="57" customFormat="1" ht="15.6">
      <c r="A1011" s="58" t="s">
        <v>1195</v>
      </c>
      <c r="B1011" s="59">
        <v>1449.8836093955626</v>
      </c>
      <c r="C1011" s="59">
        <v>1449.8836093955626</v>
      </c>
      <c r="D1011" s="59">
        <v>1449.8836093955626</v>
      </c>
      <c r="E1011" s="59"/>
      <c r="F1011" s="59"/>
      <c r="G1011" s="59"/>
      <c r="H1011" s="59"/>
      <c r="I1011" s="59"/>
      <c r="J1011" s="59"/>
      <c r="K1011" s="59"/>
      <c r="L1011" s="59"/>
      <c r="M1011" s="59"/>
      <c r="N1011" s="59"/>
    </row>
    <row r="1012" spans="1:14" s="57" customFormat="1" ht="15.6">
      <c r="A1012" s="58" t="s">
        <v>473</v>
      </c>
      <c r="B1012" s="59">
        <v>1488.122990387629</v>
      </c>
      <c r="C1012" s="59">
        <v>1488.122990387629</v>
      </c>
      <c r="D1012" s="59">
        <v>1488.122990387629</v>
      </c>
      <c r="E1012" s="59"/>
      <c r="F1012" s="59"/>
      <c r="G1012" s="59"/>
      <c r="H1012" s="59"/>
      <c r="I1012" s="59"/>
      <c r="J1012" s="59"/>
      <c r="K1012" s="59"/>
      <c r="L1012" s="59"/>
      <c r="M1012" s="59"/>
      <c r="N1012" s="59"/>
    </row>
    <row r="1013" spans="1:14" s="57" customFormat="1" ht="15.6">
      <c r="A1013" s="58" t="s">
        <v>907</v>
      </c>
      <c r="B1013" s="59">
        <v>1600</v>
      </c>
      <c r="C1013" s="59">
        <v>1600</v>
      </c>
      <c r="D1013" s="59">
        <v>1600</v>
      </c>
      <c r="E1013" s="59"/>
      <c r="F1013" s="59"/>
      <c r="G1013" s="59"/>
      <c r="H1013" s="59"/>
      <c r="I1013" s="59"/>
      <c r="J1013" s="59"/>
      <c r="K1013" s="59"/>
      <c r="L1013" s="59"/>
      <c r="M1013" s="59"/>
      <c r="N1013" s="59"/>
    </row>
    <row r="1014" spans="1:14" s="57" customFormat="1" ht="15.6">
      <c r="A1014" s="58" t="s">
        <v>1065</v>
      </c>
      <c r="B1014" s="59">
        <v>1208</v>
      </c>
      <c r="C1014" s="59">
        <v>1208</v>
      </c>
      <c r="D1014" s="59">
        <v>1208</v>
      </c>
      <c r="E1014" s="59"/>
      <c r="F1014" s="59"/>
      <c r="G1014" s="59"/>
      <c r="H1014" s="59"/>
      <c r="I1014" s="59"/>
      <c r="J1014" s="59"/>
      <c r="K1014" s="59"/>
      <c r="L1014" s="59"/>
      <c r="M1014" s="59"/>
      <c r="N1014" s="59"/>
    </row>
    <row r="1015" spans="1:14" s="57" customFormat="1" ht="15.6">
      <c r="A1015" s="58" t="s">
        <v>317</v>
      </c>
      <c r="B1015" s="59">
        <v>1400</v>
      </c>
      <c r="C1015" s="59">
        <v>1400</v>
      </c>
      <c r="D1015" s="59">
        <v>1400</v>
      </c>
      <c r="E1015" s="59"/>
      <c r="F1015" s="59"/>
      <c r="G1015" s="59"/>
      <c r="H1015" s="59"/>
      <c r="I1015" s="59"/>
      <c r="J1015" s="59"/>
      <c r="K1015" s="59"/>
      <c r="L1015" s="59"/>
      <c r="M1015" s="59"/>
      <c r="N1015" s="59"/>
    </row>
    <row r="1016" spans="1:14" s="57" customFormat="1" ht="15.6">
      <c r="A1016" s="58" t="s">
        <v>334</v>
      </c>
      <c r="B1016" s="59">
        <v>1600</v>
      </c>
      <c r="C1016" s="59">
        <v>1600</v>
      </c>
      <c r="D1016" s="59">
        <v>1600</v>
      </c>
      <c r="E1016" s="59"/>
      <c r="F1016" s="59"/>
      <c r="G1016" s="59"/>
      <c r="H1016" s="59"/>
      <c r="I1016" s="59"/>
      <c r="J1016" s="59"/>
      <c r="K1016" s="59"/>
      <c r="L1016" s="59"/>
      <c r="M1016" s="59"/>
      <c r="N1016" s="59"/>
    </row>
    <row r="1017" spans="1:14" s="57" customFormat="1" ht="15.6">
      <c r="A1017" s="58" t="s">
        <v>1096</v>
      </c>
      <c r="B1017" s="59">
        <v>1192</v>
      </c>
      <c r="C1017" s="59">
        <v>1192</v>
      </c>
      <c r="D1017" s="59">
        <v>1192</v>
      </c>
      <c r="E1017" s="59"/>
      <c r="F1017" s="59"/>
      <c r="G1017" s="59"/>
      <c r="H1017" s="59"/>
      <c r="I1017" s="59"/>
      <c r="J1017" s="59"/>
      <c r="K1017" s="59"/>
      <c r="L1017" s="59"/>
      <c r="M1017" s="59"/>
      <c r="N1017" s="59"/>
    </row>
    <row r="1018" spans="1:14" s="57" customFormat="1" ht="15.6">
      <c r="A1018" s="58" t="s">
        <v>390</v>
      </c>
      <c r="B1018" s="59">
        <v>1400</v>
      </c>
      <c r="C1018" s="59">
        <v>1400</v>
      </c>
      <c r="D1018" s="59">
        <v>1400</v>
      </c>
      <c r="E1018" s="59"/>
      <c r="F1018" s="59"/>
      <c r="G1018" s="59"/>
      <c r="H1018" s="59"/>
      <c r="I1018" s="59"/>
      <c r="J1018" s="59"/>
      <c r="K1018" s="59"/>
      <c r="L1018" s="59"/>
      <c r="M1018" s="59"/>
      <c r="N1018" s="59"/>
    </row>
    <row r="1019" spans="1:14" s="57" customFormat="1" ht="15.6">
      <c r="A1019" s="58" t="s">
        <v>718</v>
      </c>
      <c r="B1019" s="59">
        <v>1751</v>
      </c>
      <c r="C1019" s="59">
        <v>1751</v>
      </c>
      <c r="D1019" s="59">
        <v>1751</v>
      </c>
      <c r="E1019" s="59"/>
      <c r="F1019" s="59"/>
      <c r="G1019" s="59"/>
      <c r="H1019" s="59"/>
      <c r="I1019" s="59"/>
      <c r="J1019" s="59"/>
      <c r="K1019" s="59"/>
      <c r="L1019" s="59"/>
      <c r="M1019" s="59"/>
      <c r="N1019" s="59"/>
    </row>
    <row r="1020" spans="1:14" s="57" customFormat="1" ht="15.6">
      <c r="A1020" s="58" t="s">
        <v>1097</v>
      </c>
      <c r="B1020" s="59">
        <v>1197</v>
      </c>
      <c r="C1020" s="59">
        <v>1197</v>
      </c>
      <c r="D1020" s="59">
        <v>1197</v>
      </c>
      <c r="E1020" s="59"/>
      <c r="F1020" s="59"/>
      <c r="G1020" s="59"/>
      <c r="H1020" s="59"/>
      <c r="I1020" s="59"/>
      <c r="J1020" s="59"/>
      <c r="K1020" s="59"/>
      <c r="L1020" s="59"/>
      <c r="M1020" s="59"/>
      <c r="N1020" s="59"/>
    </row>
    <row r="1021" spans="1:14" s="57" customFormat="1" ht="15.6">
      <c r="A1021" s="58" t="s">
        <v>1098</v>
      </c>
      <c r="B1021" s="59">
        <v>1218</v>
      </c>
      <c r="C1021" s="59">
        <v>1218</v>
      </c>
      <c r="D1021" s="59">
        <v>1218</v>
      </c>
      <c r="E1021" s="59"/>
      <c r="F1021" s="59"/>
      <c r="G1021" s="59"/>
      <c r="H1021" s="59"/>
      <c r="I1021" s="59"/>
      <c r="J1021" s="59"/>
      <c r="K1021" s="59"/>
      <c r="L1021" s="59"/>
      <c r="M1021" s="59"/>
      <c r="N1021" s="59"/>
    </row>
    <row r="1022" spans="1:14" s="57" customFormat="1" ht="15.6">
      <c r="A1022" s="58" t="s">
        <v>1139</v>
      </c>
      <c r="B1022" s="59">
        <v>1308</v>
      </c>
      <c r="C1022" s="59">
        <v>1308</v>
      </c>
      <c r="D1022" s="59">
        <v>1308</v>
      </c>
      <c r="E1022" s="59"/>
      <c r="F1022" s="59"/>
      <c r="G1022" s="59"/>
      <c r="H1022" s="59"/>
      <c r="I1022" s="59"/>
      <c r="J1022" s="59"/>
      <c r="K1022" s="59"/>
      <c r="L1022" s="59"/>
      <c r="M1022" s="59"/>
      <c r="N1022" s="59"/>
    </row>
    <row r="1023" spans="1:14" s="57" customFormat="1" ht="15.6">
      <c r="A1023" s="58" t="s">
        <v>1072</v>
      </c>
      <c r="B1023" s="59">
        <v>1576.2193470836348</v>
      </c>
      <c r="C1023" s="59">
        <v>1576.2193470836348</v>
      </c>
      <c r="D1023" s="59">
        <v>1576.2193470836348</v>
      </c>
      <c r="E1023" s="59"/>
      <c r="F1023" s="59"/>
      <c r="G1023" s="59"/>
      <c r="H1023" s="59"/>
      <c r="I1023" s="59"/>
      <c r="J1023" s="59"/>
      <c r="K1023" s="59"/>
      <c r="L1023" s="59"/>
      <c r="M1023" s="59"/>
      <c r="N1023" s="59"/>
    </row>
    <row r="1024" spans="1:14" s="57" customFormat="1" ht="15.6">
      <c r="A1024" s="58" t="s">
        <v>426</v>
      </c>
      <c r="B1024" s="59">
        <v>1200</v>
      </c>
      <c r="C1024" s="59">
        <v>1200</v>
      </c>
      <c r="D1024" s="59">
        <v>1200</v>
      </c>
      <c r="E1024" s="59"/>
      <c r="F1024" s="59"/>
      <c r="G1024" s="59"/>
      <c r="H1024" s="59"/>
      <c r="I1024" s="59"/>
      <c r="J1024" s="59"/>
      <c r="K1024" s="59"/>
      <c r="L1024" s="59"/>
      <c r="M1024" s="59"/>
      <c r="N1024" s="59"/>
    </row>
    <row r="1025" spans="1:14" s="57" customFormat="1" ht="15.6">
      <c r="A1025" s="58" t="s">
        <v>1140</v>
      </c>
      <c r="B1025" s="59">
        <v>1521.3713330985811</v>
      </c>
      <c r="C1025" s="59">
        <v>1521.3713330985811</v>
      </c>
      <c r="D1025" s="59">
        <v>1521.3713330985811</v>
      </c>
      <c r="E1025" s="59"/>
      <c r="F1025" s="59"/>
      <c r="G1025" s="59"/>
      <c r="H1025" s="59"/>
      <c r="I1025" s="59"/>
      <c r="J1025" s="59"/>
      <c r="K1025" s="59"/>
      <c r="L1025" s="59"/>
      <c r="M1025" s="59"/>
      <c r="N1025" s="59"/>
    </row>
    <row r="1026" spans="1:14" s="57" customFormat="1" ht="15.6">
      <c r="A1026" s="58" t="s">
        <v>38</v>
      </c>
      <c r="B1026" s="59">
        <v>1200</v>
      </c>
      <c r="C1026" s="59">
        <v>1200</v>
      </c>
      <c r="D1026" s="59">
        <v>1200</v>
      </c>
      <c r="E1026" s="59"/>
      <c r="F1026" s="59"/>
      <c r="G1026" s="59"/>
      <c r="H1026" s="59"/>
      <c r="I1026" s="59"/>
      <c r="J1026" s="59"/>
      <c r="K1026" s="59"/>
      <c r="L1026" s="59"/>
      <c r="M1026" s="59"/>
      <c r="N1026" s="59"/>
    </row>
    <row r="1027" spans="1:14" s="57" customFormat="1" ht="15.6">
      <c r="A1027" s="58" t="s">
        <v>596</v>
      </c>
      <c r="B1027" s="59">
        <v>1620.8777085337149</v>
      </c>
      <c r="C1027" s="59">
        <v>1620.8777085337149</v>
      </c>
      <c r="D1027" s="59">
        <v>1620.8777085337149</v>
      </c>
      <c r="E1027" s="59"/>
      <c r="F1027" s="59"/>
      <c r="G1027" s="59"/>
      <c r="H1027" s="59"/>
      <c r="I1027" s="59"/>
      <c r="J1027" s="59"/>
      <c r="K1027" s="59"/>
      <c r="L1027" s="59"/>
      <c r="M1027" s="59"/>
      <c r="N1027" s="59"/>
    </row>
    <row r="1028" spans="1:14" s="57" customFormat="1" ht="15.6">
      <c r="A1028" s="58" t="s">
        <v>530</v>
      </c>
      <c r="B1028" s="59">
        <v>1158</v>
      </c>
      <c r="C1028" s="59">
        <v>1158</v>
      </c>
      <c r="D1028" s="59">
        <v>1158</v>
      </c>
      <c r="E1028" s="59"/>
      <c r="F1028" s="59"/>
      <c r="G1028" s="59"/>
      <c r="H1028" s="59"/>
      <c r="I1028" s="59"/>
      <c r="J1028" s="59"/>
      <c r="K1028" s="59"/>
      <c r="L1028" s="59"/>
      <c r="M1028" s="59"/>
      <c r="N1028" s="59"/>
    </row>
    <row r="1029" spans="1:14" s="57" customFormat="1" ht="15.6">
      <c r="A1029" s="58" t="s">
        <v>1158</v>
      </c>
      <c r="B1029" s="59">
        <v>1165.9155075372935</v>
      </c>
      <c r="C1029" s="59">
        <v>1165.9155075372935</v>
      </c>
      <c r="D1029" s="59">
        <v>1165.9155075372935</v>
      </c>
      <c r="E1029" s="59"/>
      <c r="F1029" s="59"/>
      <c r="G1029" s="59"/>
      <c r="H1029" s="59"/>
      <c r="I1029" s="59"/>
      <c r="J1029" s="59"/>
      <c r="K1029" s="59"/>
      <c r="L1029" s="59"/>
      <c r="M1029" s="59"/>
      <c r="N1029" s="59"/>
    </row>
    <row r="1030" spans="1:14" s="57" customFormat="1" ht="15.6">
      <c r="A1030" s="58" t="s">
        <v>29</v>
      </c>
      <c r="B1030" s="59">
        <v>1200</v>
      </c>
      <c r="C1030" s="59">
        <v>1200</v>
      </c>
      <c r="D1030" s="59">
        <v>1200</v>
      </c>
      <c r="E1030" s="59"/>
      <c r="F1030" s="59"/>
      <c r="G1030" s="59"/>
      <c r="H1030" s="59"/>
      <c r="I1030" s="59"/>
      <c r="J1030" s="59"/>
      <c r="K1030" s="59"/>
      <c r="L1030" s="59"/>
      <c r="M1030" s="59"/>
      <c r="N1030" s="59"/>
    </row>
    <row r="1031" spans="1:14" s="57" customFormat="1" ht="15.6">
      <c r="A1031" s="58" t="s">
        <v>671</v>
      </c>
      <c r="B1031" s="59">
        <v>1153.7556049783029</v>
      </c>
      <c r="C1031" s="59">
        <v>1153.7556049783029</v>
      </c>
      <c r="D1031" s="59">
        <v>1153.7556049783029</v>
      </c>
      <c r="E1031" s="59"/>
      <c r="F1031" s="59"/>
      <c r="G1031" s="59"/>
      <c r="H1031" s="59"/>
      <c r="I1031" s="59"/>
      <c r="J1031" s="59"/>
      <c r="K1031" s="59"/>
      <c r="L1031" s="59"/>
      <c r="M1031" s="59"/>
      <c r="N1031" s="59"/>
    </row>
    <row r="1032" spans="1:14" s="57" customFormat="1" ht="15.6">
      <c r="A1032" s="58" t="s">
        <v>477</v>
      </c>
      <c r="B1032" s="59">
        <v>1480.8760402802322</v>
      </c>
      <c r="C1032" s="59">
        <v>1480.8760402802322</v>
      </c>
      <c r="D1032" s="59">
        <v>1480.8760402802322</v>
      </c>
      <c r="E1032" s="59"/>
      <c r="F1032" s="59"/>
      <c r="G1032" s="59"/>
      <c r="H1032" s="59"/>
      <c r="I1032" s="59"/>
      <c r="J1032" s="59"/>
      <c r="K1032" s="59"/>
      <c r="L1032" s="59"/>
      <c r="M1032" s="59"/>
      <c r="N1032" s="59"/>
    </row>
    <row r="1033" spans="1:14" s="57" customFormat="1" ht="15.6">
      <c r="A1033" s="58" t="s">
        <v>191</v>
      </c>
      <c r="B1033" s="59">
        <v>1400</v>
      </c>
      <c r="C1033" s="59">
        <v>1400</v>
      </c>
      <c r="D1033" s="59">
        <v>1400</v>
      </c>
      <c r="E1033" s="59"/>
      <c r="F1033" s="59"/>
      <c r="G1033" s="59"/>
      <c r="H1033" s="59"/>
      <c r="I1033" s="59"/>
      <c r="J1033" s="59"/>
      <c r="K1033" s="59"/>
      <c r="L1033" s="59"/>
      <c r="M1033" s="59"/>
      <c r="N1033" s="59"/>
    </row>
    <row r="1034" spans="1:14" s="57" customFormat="1" ht="15.6">
      <c r="A1034" s="58" t="s">
        <v>406</v>
      </c>
      <c r="B1034" s="59">
        <v>1400</v>
      </c>
      <c r="C1034" s="59">
        <v>1400</v>
      </c>
      <c r="D1034" s="59">
        <v>1400</v>
      </c>
      <c r="E1034" s="59"/>
      <c r="F1034" s="59"/>
      <c r="G1034" s="59"/>
      <c r="H1034" s="59"/>
      <c r="I1034" s="59"/>
      <c r="J1034" s="59"/>
      <c r="K1034" s="59"/>
      <c r="L1034" s="59"/>
      <c r="M1034" s="59"/>
      <c r="N1034" s="59"/>
    </row>
    <row r="1035" spans="1:14" s="57" customFormat="1" ht="15.6">
      <c r="A1035" s="58" t="s">
        <v>85</v>
      </c>
      <c r="B1035" s="59">
        <v>1671</v>
      </c>
      <c r="C1035" s="59">
        <v>1671</v>
      </c>
      <c r="D1035" s="59">
        <v>1671</v>
      </c>
      <c r="E1035" s="59"/>
      <c r="F1035" s="59"/>
      <c r="G1035" s="59"/>
      <c r="H1035" s="59"/>
      <c r="I1035" s="59"/>
      <c r="J1035" s="59"/>
      <c r="K1035" s="59"/>
      <c r="L1035" s="59"/>
      <c r="M1035" s="59"/>
      <c r="N1035" s="59"/>
    </row>
    <row r="1036" spans="1:14" s="57" customFormat="1" ht="15.6">
      <c r="A1036" s="58" t="s">
        <v>945</v>
      </c>
      <c r="B1036" s="59">
        <v>1483.2458153377022</v>
      </c>
      <c r="C1036" s="59">
        <v>1483.2458153377022</v>
      </c>
      <c r="D1036" s="59">
        <v>1483.2458153377022</v>
      </c>
      <c r="E1036" s="59"/>
      <c r="F1036" s="59"/>
      <c r="G1036" s="59"/>
      <c r="H1036" s="59"/>
      <c r="I1036" s="59"/>
      <c r="J1036" s="59"/>
      <c r="K1036" s="59"/>
      <c r="L1036" s="59"/>
      <c r="M1036" s="59"/>
      <c r="N1036" s="59"/>
    </row>
    <row r="1037" spans="1:14" s="57" customFormat="1" ht="15.6">
      <c r="A1037" s="58" t="s">
        <v>181</v>
      </c>
      <c r="B1037" s="59">
        <v>1400</v>
      </c>
      <c r="C1037" s="59">
        <v>1400</v>
      </c>
      <c r="D1037" s="59">
        <v>1400</v>
      </c>
      <c r="E1037" s="59"/>
      <c r="F1037" s="59"/>
      <c r="G1037" s="59"/>
      <c r="H1037" s="59"/>
      <c r="I1037" s="59"/>
      <c r="J1037" s="59"/>
      <c r="K1037" s="59"/>
      <c r="L1037" s="59"/>
      <c r="M1037" s="59"/>
      <c r="N1037" s="59"/>
    </row>
    <row r="1038" spans="1:14" s="57" customFormat="1" ht="15.6">
      <c r="A1038" s="58" t="s">
        <v>379</v>
      </c>
      <c r="B1038" s="59">
        <v>1400</v>
      </c>
      <c r="C1038" s="59">
        <v>1400</v>
      </c>
      <c r="D1038" s="59">
        <v>1400</v>
      </c>
      <c r="E1038" s="59"/>
      <c r="F1038" s="59"/>
      <c r="G1038" s="59"/>
      <c r="H1038" s="59"/>
      <c r="I1038" s="59"/>
      <c r="J1038" s="59"/>
      <c r="K1038" s="59"/>
      <c r="L1038" s="59"/>
      <c r="M1038" s="59"/>
      <c r="N1038" s="59"/>
    </row>
    <row r="1039" spans="1:14" s="57" customFormat="1" ht="15.6">
      <c r="A1039" s="58" t="s">
        <v>1053</v>
      </c>
      <c r="B1039" s="59">
        <v>1582.1445618206255</v>
      </c>
      <c r="C1039" s="59">
        <v>1582.1445618206255</v>
      </c>
      <c r="D1039" s="59">
        <v>1533.4075116740134</v>
      </c>
      <c r="E1039" s="59"/>
      <c r="F1039" s="59"/>
      <c r="G1039" s="59"/>
      <c r="H1039" s="59"/>
      <c r="I1039" s="59"/>
      <c r="J1039" s="59"/>
      <c r="K1039" s="59"/>
      <c r="L1039" s="59"/>
      <c r="M1039" s="59"/>
      <c r="N1039" s="59"/>
    </row>
    <row r="1040" spans="1:14" s="57" customFormat="1" ht="15.6">
      <c r="A1040" s="58" t="s">
        <v>115</v>
      </c>
      <c r="B1040" s="59">
        <v>1596.4496577957775</v>
      </c>
      <c r="C1040" s="59">
        <v>1596.4496577957775</v>
      </c>
      <c r="D1040" s="59">
        <v>1596.4496577957775</v>
      </c>
      <c r="E1040" s="59"/>
      <c r="F1040" s="59"/>
      <c r="G1040" s="59"/>
      <c r="H1040" s="59"/>
      <c r="I1040" s="59"/>
      <c r="J1040" s="59"/>
      <c r="K1040" s="59"/>
      <c r="L1040" s="59"/>
      <c r="M1040" s="59"/>
      <c r="N1040" s="59"/>
    </row>
    <row r="1041" spans="1:14" s="57" customFormat="1" ht="15.6">
      <c r="A1041" s="58" t="s">
        <v>840</v>
      </c>
      <c r="B1041" s="59">
        <v>1182.0266032772679</v>
      </c>
      <c r="C1041" s="59">
        <v>1182.0266032772679</v>
      </c>
      <c r="D1041" s="59">
        <v>1182.0266032772679</v>
      </c>
      <c r="E1041" s="59"/>
      <c r="F1041" s="59"/>
      <c r="G1041" s="59"/>
      <c r="H1041" s="59"/>
      <c r="I1041" s="59"/>
      <c r="J1041" s="59"/>
      <c r="K1041" s="59"/>
      <c r="L1041" s="59"/>
      <c r="M1041" s="59"/>
      <c r="N1041" s="59"/>
    </row>
    <row r="1042" spans="1:14" s="57" customFormat="1" ht="15.6">
      <c r="A1042" s="58" t="s">
        <v>500</v>
      </c>
      <c r="B1042" s="59">
        <v>1379.5425174414613</v>
      </c>
      <c r="C1042" s="59">
        <v>1379.5425174414613</v>
      </c>
      <c r="D1042" s="59">
        <v>1393.0640962113355</v>
      </c>
      <c r="E1042" s="59"/>
      <c r="F1042" s="59"/>
      <c r="G1042" s="59"/>
      <c r="H1042" s="59"/>
      <c r="I1042" s="59"/>
      <c r="J1042" s="59"/>
      <c r="K1042" s="59"/>
      <c r="L1042" s="59"/>
      <c r="M1042" s="59"/>
      <c r="N1042" s="59"/>
    </row>
    <row r="1043" spans="1:14" s="57" customFormat="1" ht="15.6">
      <c r="A1043" s="58" t="s">
        <v>1175</v>
      </c>
      <c r="B1043" s="59">
        <v>1209</v>
      </c>
      <c r="C1043" s="59">
        <v>1209</v>
      </c>
      <c r="D1043" s="59">
        <v>1199.6550879611989</v>
      </c>
      <c r="E1043" s="59"/>
      <c r="F1043" s="59"/>
      <c r="G1043" s="59"/>
      <c r="H1043" s="59"/>
      <c r="I1043" s="59"/>
      <c r="J1043" s="59"/>
      <c r="K1043" s="59"/>
      <c r="L1043" s="59"/>
      <c r="M1043" s="59"/>
      <c r="N1043" s="59"/>
    </row>
    <row r="1044" spans="1:14" s="57" customFormat="1" ht="15.6">
      <c r="A1044" s="58" t="s">
        <v>1236</v>
      </c>
      <c r="B1044" s="59">
        <v>1213</v>
      </c>
      <c r="C1044" s="59">
        <v>1213</v>
      </c>
      <c r="D1044" s="59">
        <v>1213</v>
      </c>
      <c r="E1044" s="59"/>
      <c r="F1044" s="59"/>
      <c r="G1044" s="59"/>
      <c r="H1044" s="59"/>
      <c r="I1044" s="59"/>
      <c r="J1044" s="59"/>
      <c r="K1044" s="59"/>
      <c r="L1044" s="59"/>
      <c r="M1044" s="59"/>
      <c r="N1044" s="59"/>
    </row>
    <row r="1045" spans="1:14" s="57" customFormat="1" ht="15.6">
      <c r="A1045" s="58" t="s">
        <v>1237</v>
      </c>
      <c r="B1045" s="59">
        <v>1256</v>
      </c>
      <c r="C1045" s="59">
        <v>1256</v>
      </c>
      <c r="D1045" s="59">
        <v>1256</v>
      </c>
      <c r="E1045" s="59"/>
      <c r="F1045" s="59"/>
      <c r="G1045" s="59"/>
      <c r="H1045" s="59"/>
      <c r="I1045" s="59"/>
      <c r="J1045" s="59"/>
      <c r="K1045" s="59"/>
      <c r="L1045" s="59"/>
      <c r="M1045" s="59"/>
      <c r="N1045" s="59"/>
    </row>
    <row r="1046" spans="1:14" s="57" customFormat="1" ht="15.6">
      <c r="A1046" s="58" t="s">
        <v>734</v>
      </c>
      <c r="B1046" s="59">
        <v>1699.6386625253945</v>
      </c>
      <c r="C1046" s="59">
        <v>1699.6386625253945</v>
      </c>
      <c r="D1046" s="59">
        <v>1676.0764303704645</v>
      </c>
      <c r="E1046" s="59"/>
      <c r="F1046" s="59"/>
      <c r="G1046" s="59"/>
      <c r="H1046" s="59"/>
      <c r="I1046" s="59"/>
      <c r="J1046" s="59"/>
      <c r="K1046" s="59"/>
      <c r="L1046" s="59"/>
      <c r="M1046" s="59"/>
      <c r="N1046" s="59"/>
    </row>
    <row r="1047" spans="1:14" s="57" customFormat="1" ht="15.6">
      <c r="A1047" s="58" t="s">
        <v>790</v>
      </c>
      <c r="B1047" s="59">
        <v>1666.9518027743961</v>
      </c>
      <c r="C1047" s="59">
        <v>1666.9518027743961</v>
      </c>
      <c r="D1047" s="59">
        <v>1683.3361174234462</v>
      </c>
      <c r="E1047" s="59"/>
      <c r="F1047" s="59"/>
      <c r="G1047" s="59"/>
      <c r="H1047" s="59"/>
      <c r="I1047" s="59"/>
      <c r="J1047" s="59"/>
      <c r="K1047" s="59"/>
      <c r="L1047" s="59"/>
      <c r="M1047" s="59"/>
      <c r="N1047" s="59"/>
    </row>
    <row r="1048" spans="1:14" s="57" customFormat="1" ht="15.6">
      <c r="A1048" s="58" t="s">
        <v>1024</v>
      </c>
      <c r="B1048" s="59">
        <v>1345.9158795019314</v>
      </c>
      <c r="C1048" s="59">
        <v>1345.9158795019314</v>
      </c>
      <c r="D1048" s="59">
        <v>1345.9158795019314</v>
      </c>
      <c r="E1048" s="59"/>
      <c r="F1048" s="59"/>
      <c r="G1048" s="59"/>
      <c r="H1048" s="59"/>
      <c r="I1048" s="59"/>
      <c r="J1048" s="59"/>
      <c r="K1048" s="59"/>
      <c r="L1048" s="59"/>
      <c r="M1048" s="59"/>
      <c r="N1048" s="59"/>
    </row>
    <row r="1049" spans="1:14" s="57" customFormat="1" ht="15.6">
      <c r="A1049" s="58" t="s">
        <v>766</v>
      </c>
      <c r="B1049" s="59">
        <v>1400</v>
      </c>
      <c r="C1049" s="59">
        <v>1400</v>
      </c>
      <c r="D1049" s="59">
        <v>1400</v>
      </c>
      <c r="E1049" s="59"/>
      <c r="F1049" s="59"/>
      <c r="G1049" s="59"/>
      <c r="H1049" s="59"/>
      <c r="I1049" s="59"/>
      <c r="J1049" s="59"/>
      <c r="K1049" s="59"/>
      <c r="L1049" s="59"/>
      <c r="M1049" s="59"/>
      <c r="N1049" s="59"/>
    </row>
    <row r="1050" spans="1:14" s="57" customFormat="1" ht="15.6">
      <c r="A1050" s="58" t="s">
        <v>1141</v>
      </c>
      <c r="B1050" s="59">
        <v>1260</v>
      </c>
      <c r="C1050" s="59">
        <v>1260</v>
      </c>
      <c r="D1050" s="59">
        <v>1260</v>
      </c>
      <c r="E1050" s="59"/>
      <c r="F1050" s="59"/>
      <c r="G1050" s="59"/>
      <c r="H1050" s="59"/>
      <c r="I1050" s="59"/>
      <c r="J1050" s="59"/>
      <c r="K1050" s="59"/>
      <c r="L1050" s="59"/>
      <c r="M1050" s="59"/>
      <c r="N1050" s="59"/>
    </row>
    <row r="1051" spans="1:14" s="57" customFormat="1" ht="15.6">
      <c r="A1051" s="58" t="s">
        <v>72</v>
      </c>
      <c r="B1051" s="59">
        <v>1242.1415059521157</v>
      </c>
      <c r="C1051" s="59">
        <v>1242.1415059521157</v>
      </c>
      <c r="D1051" s="59">
        <v>1242.1415059521157</v>
      </c>
      <c r="E1051" s="59"/>
      <c r="F1051" s="59"/>
      <c r="G1051" s="59"/>
      <c r="H1051" s="59"/>
      <c r="I1051" s="59"/>
      <c r="J1051" s="59"/>
      <c r="K1051" s="59"/>
      <c r="L1051" s="59"/>
      <c r="M1051" s="59"/>
      <c r="N1051" s="59"/>
    </row>
    <row r="1052" spans="1:14" s="57" customFormat="1" ht="15.6">
      <c r="A1052" s="58" t="s">
        <v>860</v>
      </c>
      <c r="B1052" s="59">
        <v>1216.3643138171199</v>
      </c>
      <c r="C1052" s="59">
        <v>1216.3643138171199</v>
      </c>
      <c r="D1052" s="59">
        <v>1216.3643138171199</v>
      </c>
      <c r="E1052" s="59"/>
      <c r="F1052" s="59"/>
      <c r="G1052" s="59"/>
      <c r="H1052" s="59"/>
      <c r="I1052" s="59"/>
      <c r="J1052" s="59"/>
      <c r="K1052" s="59"/>
      <c r="L1052" s="59"/>
      <c r="M1052" s="59"/>
      <c r="N1052" s="59"/>
    </row>
    <row r="1053" spans="1:14" s="57" customFormat="1" ht="15.6">
      <c r="A1053" s="58" t="s">
        <v>478</v>
      </c>
      <c r="B1053" s="59">
        <v>1840</v>
      </c>
      <c r="C1053" s="59">
        <v>1840</v>
      </c>
      <c r="D1053" s="59">
        <v>1840</v>
      </c>
      <c r="E1053" s="59"/>
      <c r="F1053" s="59"/>
      <c r="G1053" s="59"/>
      <c r="H1053" s="59"/>
      <c r="I1053" s="59"/>
      <c r="J1053" s="59"/>
      <c r="K1053" s="59"/>
      <c r="L1053" s="59"/>
      <c r="M1053" s="59"/>
      <c r="N1053" s="59"/>
    </row>
    <row r="1054" spans="1:14" s="57" customFormat="1" ht="15.6">
      <c r="A1054" s="58" t="s">
        <v>908</v>
      </c>
      <c r="B1054" s="59">
        <v>1900</v>
      </c>
      <c r="C1054" s="59">
        <v>1900</v>
      </c>
      <c r="D1054" s="59">
        <v>1900</v>
      </c>
      <c r="E1054" s="59"/>
      <c r="F1054" s="59"/>
      <c r="G1054" s="59"/>
      <c r="H1054" s="59"/>
      <c r="I1054" s="59"/>
      <c r="J1054" s="59"/>
      <c r="K1054" s="59"/>
      <c r="L1054" s="59"/>
      <c r="M1054" s="59"/>
      <c r="N1054" s="59"/>
    </row>
    <row r="1055" spans="1:14" s="57" customFormat="1" ht="15.6">
      <c r="A1055" s="58" t="s">
        <v>10</v>
      </c>
      <c r="B1055" s="59">
        <v>1548</v>
      </c>
      <c r="C1055" s="59">
        <v>1548</v>
      </c>
      <c r="D1055" s="59">
        <v>1548</v>
      </c>
      <c r="E1055" s="59"/>
      <c r="F1055" s="59"/>
      <c r="G1055" s="59"/>
      <c r="H1055" s="59"/>
      <c r="I1055" s="59"/>
      <c r="J1055" s="59"/>
      <c r="K1055" s="59"/>
      <c r="L1055" s="59"/>
      <c r="M1055" s="59"/>
      <c r="N1055" s="59"/>
    </row>
    <row r="1056" spans="1:14" s="57" customFormat="1" ht="15.6">
      <c r="A1056" s="58" t="s">
        <v>474</v>
      </c>
      <c r="B1056" s="59">
        <v>1482</v>
      </c>
      <c r="C1056" s="59">
        <v>1482</v>
      </c>
      <c r="D1056" s="59">
        <v>1482</v>
      </c>
      <c r="E1056" s="59"/>
      <c r="F1056" s="59"/>
      <c r="G1056" s="59"/>
      <c r="H1056" s="59"/>
      <c r="I1056" s="59"/>
      <c r="J1056" s="59"/>
      <c r="K1056" s="59"/>
      <c r="L1056" s="59"/>
      <c r="M1056" s="59"/>
      <c r="N1056" s="59"/>
    </row>
    <row r="1057" spans="1:14" s="57" customFormat="1" ht="15.6">
      <c r="A1057" s="58" t="s">
        <v>220</v>
      </c>
      <c r="B1057" s="59">
        <v>1400</v>
      </c>
      <c r="C1057" s="59">
        <v>1400</v>
      </c>
      <c r="D1057" s="59">
        <v>1400</v>
      </c>
      <c r="E1057" s="59"/>
      <c r="F1057" s="59"/>
      <c r="G1057" s="59"/>
      <c r="H1057" s="59"/>
      <c r="I1057" s="59"/>
      <c r="J1057" s="59"/>
      <c r="K1057" s="59"/>
      <c r="L1057" s="59"/>
      <c r="M1057" s="59"/>
      <c r="N1057" s="59"/>
    </row>
    <row r="1058" spans="1:14" s="57" customFormat="1" ht="15.6">
      <c r="A1058" s="58" t="s">
        <v>335</v>
      </c>
      <c r="B1058" s="59">
        <v>1757.0428241747568</v>
      </c>
      <c r="C1058" s="59">
        <v>1757.0428241747568</v>
      </c>
      <c r="D1058" s="59">
        <v>1757.0428241747568</v>
      </c>
      <c r="E1058" s="59"/>
      <c r="F1058" s="59"/>
      <c r="G1058" s="59"/>
      <c r="H1058" s="59"/>
      <c r="I1058" s="59"/>
      <c r="J1058" s="59"/>
      <c r="K1058" s="59"/>
      <c r="L1058" s="59"/>
      <c r="M1058" s="59"/>
      <c r="N1058" s="59"/>
    </row>
    <row r="1059" spans="1:14" s="57" customFormat="1" ht="15.6">
      <c r="A1059" s="58" t="s">
        <v>779</v>
      </c>
      <c r="B1059" s="59">
        <v>1463.2697382469005</v>
      </c>
      <c r="C1059" s="59">
        <v>1463.2697382469005</v>
      </c>
      <c r="D1059" s="59">
        <v>1463.2697382469005</v>
      </c>
      <c r="E1059" s="59"/>
      <c r="F1059" s="59"/>
      <c r="G1059" s="59"/>
      <c r="H1059" s="59"/>
      <c r="I1059" s="59"/>
      <c r="J1059" s="59"/>
      <c r="K1059" s="59"/>
      <c r="L1059" s="59"/>
      <c r="M1059" s="59"/>
      <c r="N1059" s="59"/>
    </row>
    <row r="1060" spans="1:14" s="57" customFormat="1" ht="15.6">
      <c r="A1060" s="58" t="s">
        <v>407</v>
      </c>
      <c r="B1060" s="59">
        <v>1473.512978019681</v>
      </c>
      <c r="C1060" s="59">
        <v>1473.512978019681</v>
      </c>
      <c r="D1060" s="59">
        <v>1473.512978019681</v>
      </c>
      <c r="E1060" s="59"/>
      <c r="F1060" s="59"/>
      <c r="G1060" s="59"/>
      <c r="H1060" s="59"/>
      <c r="I1060" s="59"/>
      <c r="J1060" s="59"/>
      <c r="K1060" s="59"/>
      <c r="L1060" s="59"/>
      <c r="M1060" s="59"/>
      <c r="N1060" s="59"/>
    </row>
    <row r="1061" spans="1:14" s="57" customFormat="1" ht="15.6">
      <c r="A1061" s="58" t="s">
        <v>1052</v>
      </c>
      <c r="B1061" s="59">
        <v>1589</v>
      </c>
      <c r="C1061" s="59">
        <v>1589</v>
      </c>
      <c r="D1061" s="59">
        <v>1589</v>
      </c>
      <c r="E1061" s="59"/>
      <c r="F1061" s="59"/>
      <c r="G1061" s="59"/>
      <c r="H1061" s="59"/>
      <c r="I1061" s="59"/>
      <c r="J1061" s="59"/>
      <c r="K1061" s="59"/>
      <c r="L1061" s="59"/>
      <c r="M1061" s="59"/>
      <c r="N1061" s="59"/>
    </row>
    <row r="1062" spans="1:14" s="57" customFormat="1" ht="15.6">
      <c r="A1062" s="58" t="s">
        <v>84</v>
      </c>
      <c r="B1062" s="59">
        <v>1900</v>
      </c>
      <c r="C1062" s="59">
        <v>1900</v>
      </c>
      <c r="D1062" s="59">
        <v>1900</v>
      </c>
      <c r="E1062" s="59"/>
      <c r="F1062" s="59"/>
      <c r="G1062" s="59"/>
      <c r="H1062" s="59"/>
      <c r="I1062" s="59"/>
      <c r="J1062" s="59"/>
      <c r="K1062" s="59"/>
      <c r="L1062" s="59"/>
      <c r="M1062" s="59"/>
      <c r="N1062" s="59"/>
    </row>
    <row r="1063" spans="1:14" s="57" customFormat="1" ht="15.6">
      <c r="A1063" s="58" t="s">
        <v>1042</v>
      </c>
      <c r="B1063" s="59">
        <v>1448</v>
      </c>
      <c r="C1063" s="59">
        <v>1448</v>
      </c>
      <c r="D1063" s="59">
        <v>1459.755684839366</v>
      </c>
      <c r="E1063" s="59"/>
      <c r="F1063" s="59"/>
      <c r="G1063" s="59"/>
      <c r="H1063" s="59"/>
      <c r="I1063" s="59"/>
      <c r="J1063" s="59"/>
      <c r="K1063" s="59"/>
      <c r="L1063" s="59"/>
      <c r="M1063" s="59"/>
      <c r="N1063" s="59"/>
    </row>
    <row r="1064" spans="1:14" s="57" customFormat="1" ht="15.6">
      <c r="A1064" s="58" t="s">
        <v>1281</v>
      </c>
      <c r="B1064" s="59"/>
      <c r="C1064" s="59">
        <v>1200</v>
      </c>
      <c r="D1064" s="59">
        <v>1227.1443238625507</v>
      </c>
      <c r="E1064" s="59"/>
      <c r="F1064" s="59"/>
      <c r="G1064" s="59"/>
      <c r="H1064" s="59"/>
      <c r="I1064" s="59"/>
      <c r="J1064" s="59"/>
      <c r="K1064" s="59"/>
      <c r="L1064" s="59"/>
      <c r="M1064" s="59"/>
      <c r="N1064" s="59"/>
    </row>
    <row r="1065" spans="1:14" s="57" customFormat="1" ht="15.6">
      <c r="A1065" s="58" t="s">
        <v>544</v>
      </c>
      <c r="B1065" s="59">
        <v>1756.7839261700306</v>
      </c>
      <c r="C1065" s="59">
        <v>1756.7839261700306</v>
      </c>
      <c r="D1065" s="59">
        <v>1780.2941223722148</v>
      </c>
      <c r="E1065" s="59"/>
      <c r="F1065" s="59"/>
      <c r="G1065" s="59"/>
      <c r="H1065" s="59"/>
      <c r="I1065" s="59"/>
      <c r="J1065" s="59"/>
      <c r="K1065" s="59"/>
      <c r="L1065" s="59"/>
      <c r="M1065" s="59"/>
      <c r="N1065" s="59"/>
    </row>
    <row r="1066" spans="1:14" s="57" customFormat="1" ht="15.6">
      <c r="A1066" s="58" t="s">
        <v>1142</v>
      </c>
      <c r="B1066" s="59">
        <v>1246</v>
      </c>
      <c r="C1066" s="59">
        <v>1246</v>
      </c>
      <c r="D1066" s="59">
        <v>1246</v>
      </c>
      <c r="E1066" s="59"/>
      <c r="F1066" s="59"/>
      <c r="G1066" s="59"/>
      <c r="H1066" s="59"/>
      <c r="I1066" s="59"/>
      <c r="J1066" s="59"/>
      <c r="K1066" s="59"/>
      <c r="L1066" s="59"/>
      <c r="M1066" s="59"/>
      <c r="N1066" s="59"/>
    </row>
    <row r="1067" spans="1:14" s="57" customFormat="1" ht="15.6">
      <c r="A1067" s="58" t="s">
        <v>972</v>
      </c>
      <c r="B1067" s="59">
        <v>1392</v>
      </c>
      <c r="C1067" s="59">
        <v>1392</v>
      </c>
      <c r="D1067" s="59">
        <v>1370.9926471835913</v>
      </c>
      <c r="E1067" s="59"/>
      <c r="F1067" s="59"/>
      <c r="G1067" s="59"/>
      <c r="H1067" s="59"/>
      <c r="I1067" s="59"/>
      <c r="J1067" s="59"/>
      <c r="K1067" s="59"/>
      <c r="L1067" s="59"/>
      <c r="M1067" s="59"/>
      <c r="N1067" s="59"/>
    </row>
    <row r="1068" spans="1:14" s="57" customFormat="1" ht="15.6">
      <c r="A1068" s="58" t="s">
        <v>442</v>
      </c>
      <c r="B1068" s="59">
        <v>1497</v>
      </c>
      <c r="C1068" s="59">
        <v>1497</v>
      </c>
      <c r="D1068" s="59">
        <v>1497</v>
      </c>
      <c r="E1068" s="59"/>
      <c r="F1068" s="59"/>
      <c r="G1068" s="59"/>
      <c r="H1068" s="59"/>
      <c r="I1068" s="59"/>
      <c r="J1068" s="59"/>
      <c r="K1068" s="59"/>
      <c r="L1068" s="59"/>
      <c r="M1068" s="59"/>
      <c r="N1068" s="59"/>
    </row>
    <row r="1069" spans="1:14" s="57" customFormat="1" ht="15.6">
      <c r="A1069" s="58" t="s">
        <v>697</v>
      </c>
      <c r="B1069" s="59">
        <v>1479.2879807587472</v>
      </c>
      <c r="C1069" s="59">
        <v>1479.2879807587472</v>
      </c>
      <c r="D1069" s="59">
        <v>1479.2879807587472</v>
      </c>
      <c r="E1069" s="59"/>
      <c r="F1069" s="59"/>
      <c r="G1069" s="59"/>
      <c r="H1069" s="59"/>
      <c r="I1069" s="59"/>
      <c r="J1069" s="59"/>
      <c r="K1069" s="59"/>
      <c r="L1069" s="59"/>
      <c r="M1069" s="59"/>
      <c r="N1069" s="59"/>
    </row>
    <row r="1070" spans="1:14" s="57" customFormat="1" ht="15.6">
      <c r="A1070" s="58" t="s">
        <v>747</v>
      </c>
      <c r="B1070" s="59">
        <v>1330.6755745742339</v>
      </c>
      <c r="C1070" s="59">
        <v>1330.6755745742339</v>
      </c>
      <c r="D1070" s="59">
        <v>1330.6755745742339</v>
      </c>
      <c r="E1070" s="59"/>
      <c r="F1070" s="59"/>
      <c r="G1070" s="59"/>
      <c r="H1070" s="59"/>
      <c r="I1070" s="59"/>
      <c r="J1070" s="59"/>
      <c r="K1070" s="59"/>
      <c r="L1070" s="59"/>
      <c r="M1070" s="59"/>
      <c r="N1070" s="59"/>
    </row>
    <row r="1071" spans="1:14" s="57" customFormat="1" ht="15.6">
      <c r="A1071" s="58" t="s">
        <v>343</v>
      </c>
      <c r="B1071" s="59">
        <v>1200</v>
      </c>
      <c r="C1071" s="59">
        <v>1200</v>
      </c>
      <c r="D1071" s="59">
        <v>1200</v>
      </c>
      <c r="E1071" s="59"/>
      <c r="F1071" s="59"/>
      <c r="G1071" s="59"/>
      <c r="H1071" s="59"/>
      <c r="I1071" s="59"/>
      <c r="J1071" s="59"/>
      <c r="K1071" s="59"/>
      <c r="L1071" s="59"/>
      <c r="M1071" s="59"/>
      <c r="N1071" s="59"/>
    </row>
    <row r="1072" spans="1:14" s="57" customFormat="1" ht="15.6">
      <c r="A1072" s="58" t="s">
        <v>1043</v>
      </c>
      <c r="B1072" s="59">
        <v>1373.0988917616512</v>
      </c>
      <c r="C1072" s="59">
        <v>1373.0988917616512</v>
      </c>
      <c r="D1072" s="59">
        <v>1376.0672284378404</v>
      </c>
      <c r="E1072" s="59"/>
      <c r="F1072" s="59"/>
      <c r="G1072" s="59"/>
      <c r="H1072" s="59"/>
      <c r="I1072" s="59"/>
      <c r="J1072" s="59"/>
      <c r="K1072" s="59"/>
      <c r="L1072" s="59"/>
      <c r="M1072" s="59"/>
      <c r="N1072" s="59"/>
    </row>
    <row r="1073" spans="1:14" s="57" customFormat="1" ht="15.6">
      <c r="A1073" s="58" t="s">
        <v>663</v>
      </c>
      <c r="B1073" s="59">
        <v>1200</v>
      </c>
      <c r="C1073" s="59">
        <v>1200</v>
      </c>
      <c r="D1073" s="59">
        <v>1200</v>
      </c>
      <c r="E1073" s="59"/>
      <c r="F1073" s="59"/>
      <c r="G1073" s="59"/>
      <c r="H1073" s="59"/>
      <c r="I1073" s="59"/>
      <c r="J1073" s="59"/>
      <c r="K1073" s="59"/>
      <c r="L1073" s="59"/>
      <c r="M1073" s="59"/>
      <c r="N1073" s="59"/>
    </row>
  </sheetData>
  <protectedRanges>
    <protectedRange sqref="A985:A1002" name="Diapazons1"/>
  </protectedRanges>
  <autoFilter ref="A2:N1073">
    <sortState ref="A3:N1073">
      <sortCondition ref="A2:A1073"/>
    </sortState>
  </autoFilter>
  <conditionalFormatting sqref="A2">
    <cfRule type="duplicateValues" dxfId="142" priority="10759"/>
  </conditionalFormatting>
  <conditionalFormatting sqref="A2">
    <cfRule type="duplicateValues" dxfId="141" priority="10761"/>
  </conditionalFormatting>
  <conditionalFormatting sqref="A3">
    <cfRule type="duplicateValues" dxfId="140" priority="17916"/>
  </conditionalFormatting>
  <conditionalFormatting sqref="A3">
    <cfRule type="duplicateValues" dxfId="139" priority="18070"/>
  </conditionalFormatting>
  <conditionalFormatting sqref="A3">
    <cfRule type="duplicateValues" dxfId="138" priority="18075"/>
  </conditionalFormatting>
  <conditionalFormatting sqref="A3">
    <cfRule type="duplicateValues" dxfId="137" priority="18084"/>
  </conditionalFormatting>
  <conditionalFormatting sqref="A3">
    <cfRule type="duplicateValues" dxfId="136" priority="18286"/>
  </conditionalFormatting>
  <conditionalFormatting sqref="A3">
    <cfRule type="duplicateValues" dxfId="135" priority="18970"/>
  </conditionalFormatting>
  <conditionalFormatting sqref="A1074:A1048576 A1:A3">
    <cfRule type="duplicateValues" dxfId="134" priority="212"/>
  </conditionalFormatting>
  <conditionalFormatting sqref="A1074:A1048576">
    <cfRule type="duplicateValues" dxfId="133" priority="19134"/>
  </conditionalFormatting>
  <conditionalFormatting sqref="A1074:A1048576 A1:A2">
    <cfRule type="duplicateValues" dxfId="132" priority="19140"/>
  </conditionalFormatting>
  <conditionalFormatting sqref="A1074:A1048576 A1:A2">
    <cfRule type="duplicateValues" dxfId="131" priority="19145"/>
    <cfRule type="duplicateValues" dxfId="130" priority="19146"/>
  </conditionalFormatting>
  <conditionalFormatting sqref="A1074:A1048576 A1:A3">
    <cfRule type="duplicateValues" dxfId="129" priority="19229"/>
    <cfRule type="duplicateValues" dxfId="128" priority="19230"/>
  </conditionalFormatting>
  <conditionalFormatting sqref="A1074:A1048576">
    <cfRule type="duplicateValues" dxfId="127" priority="19253"/>
    <cfRule type="duplicateValues" dxfId="126" priority="19254"/>
  </conditionalFormatting>
  <conditionalFormatting sqref="A3">
    <cfRule type="duplicateValues" dxfId="125" priority="19353"/>
  </conditionalFormatting>
  <conditionalFormatting sqref="A3">
    <cfRule type="duplicateValues" dxfId="124" priority="19357"/>
  </conditionalFormatting>
  <conditionalFormatting sqref="A3">
    <cfRule type="duplicateValues" dxfId="123" priority="19361"/>
  </conditionalFormatting>
  <conditionalFormatting sqref="A3">
    <cfRule type="duplicateValues" dxfId="122" priority="19365"/>
  </conditionalFormatting>
  <conditionalFormatting sqref="A3">
    <cfRule type="duplicateValues" dxfId="121" priority="19397"/>
  </conditionalFormatting>
  <conditionalFormatting sqref="A3">
    <cfRule type="duplicateValues" dxfId="120" priority="19405"/>
  </conditionalFormatting>
  <conditionalFormatting sqref="A4:A1043">
    <cfRule type="duplicateValues" dxfId="119" priority="19618"/>
  </conditionalFormatting>
  <conditionalFormatting sqref="A4:A1043">
    <cfRule type="duplicateValues" dxfId="118" priority="19620"/>
    <cfRule type="duplicateValues" dxfId="117" priority="19621"/>
  </conditionalFormatting>
  <conditionalFormatting sqref="A4:A1043">
    <cfRule type="duplicateValues" dxfId="116" priority="19624"/>
  </conditionalFormatting>
  <conditionalFormatting sqref="A1:A1043 A1074:A1048576">
    <cfRule type="duplicateValues" dxfId="115" priority="29"/>
  </conditionalFormatting>
  <conditionalFormatting sqref="A1044:A1050">
    <cfRule type="duplicateValues" dxfId="114" priority="25"/>
  </conditionalFormatting>
  <conditionalFormatting sqref="A1044:A1050">
    <cfRule type="duplicateValues" dxfId="113" priority="26"/>
    <cfRule type="duplicateValues" dxfId="112" priority="27"/>
  </conditionalFormatting>
  <conditionalFormatting sqref="A1044:A1050">
    <cfRule type="duplicateValues" dxfId="111" priority="28"/>
  </conditionalFormatting>
  <conditionalFormatting sqref="A1044:A1050">
    <cfRule type="duplicateValues" dxfId="110" priority="24"/>
  </conditionalFormatting>
  <conditionalFormatting sqref="A1:A1050 A1074:A1048576">
    <cfRule type="duplicateValues" dxfId="109" priority="23"/>
  </conditionalFormatting>
  <conditionalFormatting sqref="A1051:A1057">
    <cfRule type="duplicateValues" dxfId="108" priority="19"/>
  </conditionalFormatting>
  <conditionalFormatting sqref="A1051:A1057">
    <cfRule type="duplicateValues" dxfId="107" priority="20"/>
    <cfRule type="duplicateValues" dxfId="106" priority="21"/>
  </conditionalFormatting>
  <conditionalFormatting sqref="A1051:A1057">
    <cfRule type="duplicateValues" dxfId="105" priority="22"/>
  </conditionalFormatting>
  <conditionalFormatting sqref="A1051:A1057">
    <cfRule type="duplicateValues" dxfId="104" priority="18"/>
  </conditionalFormatting>
  <conditionalFormatting sqref="A1051:A1057">
    <cfRule type="duplicateValues" dxfId="103" priority="17"/>
  </conditionalFormatting>
  <conditionalFormatting sqref="A1058:A1059">
    <cfRule type="duplicateValues" dxfId="102" priority="13"/>
  </conditionalFormatting>
  <conditionalFormatting sqref="A1058:A1059">
    <cfRule type="duplicateValues" dxfId="101" priority="14"/>
    <cfRule type="duplicateValues" dxfId="100" priority="15"/>
  </conditionalFormatting>
  <conditionalFormatting sqref="A1058:A1059">
    <cfRule type="duplicateValues" dxfId="99" priority="16"/>
  </conditionalFormatting>
  <conditionalFormatting sqref="A1058:A1059">
    <cfRule type="duplicateValues" dxfId="98" priority="12"/>
  </conditionalFormatting>
  <conditionalFormatting sqref="A1058:A1059">
    <cfRule type="duplicateValues" dxfId="97" priority="11"/>
  </conditionalFormatting>
  <conditionalFormatting sqref="A1:A1059 A1074:A1048576">
    <cfRule type="duplicateValues" dxfId="96" priority="9"/>
    <cfRule type="duplicateValues" dxfId="95" priority="10"/>
  </conditionalFormatting>
  <conditionalFormatting sqref="A1060:A1073">
    <cfRule type="duplicateValues" dxfId="94" priority="5"/>
  </conditionalFormatting>
  <conditionalFormatting sqref="A1060:A1073">
    <cfRule type="duplicateValues" dxfId="93" priority="6"/>
    <cfRule type="duplicateValues" dxfId="92" priority="7"/>
  </conditionalFormatting>
  <conditionalFormatting sqref="A1060:A1073">
    <cfRule type="duplicateValues" dxfId="91" priority="8"/>
  </conditionalFormatting>
  <conditionalFormatting sqref="A1060:A1073">
    <cfRule type="duplicateValues" dxfId="90" priority="4"/>
  </conditionalFormatting>
  <conditionalFormatting sqref="A1060:A1073">
    <cfRule type="duplicateValues" dxfId="89" priority="3"/>
  </conditionalFormatting>
  <conditionalFormatting sqref="A1060:A1073">
    <cfRule type="duplicateValues" dxfId="88" priority="1"/>
    <cfRule type="duplicateValues" dxfId="87" priority="2"/>
  </conditionalFormatting>
  <hyperlinks>
    <hyperlink ref="A545" r:id="rId1" display="http://www.koroona.ee/novus/2012/results/viljandi2012/players/p064.html"/>
  </hyperlinks>
  <pageMargins left="0.7" right="0.7" top="0.75" bottom="0.75" header="0.3" footer="0.3"/>
  <pageSetup paperSize="9" orientation="portrait" verticalDpi="0" r:id="rId2"/>
  <customProperties>
    <customPr name="LastActive" r:id="rId3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2"/>
  <sheetViews>
    <sheetView workbookViewId="0">
      <pane ySplit="1" topLeftCell="A152" activePane="bottomLeft" state="frozen"/>
      <selection pane="bottomLeft" activeCell="C1" sqref="C1:C1048576"/>
    </sheetView>
  </sheetViews>
  <sheetFormatPr defaultRowHeight="14.4"/>
  <cols>
    <col min="1" max="1" width="17.88671875" style="63" bestFit="1" customWidth="1"/>
    <col min="2" max="5" width="9.88671875" style="64" bestFit="1" customWidth="1"/>
  </cols>
  <sheetData>
    <row r="1" spans="1:5" s="74" customFormat="1" ht="33" customHeight="1">
      <c r="A1" s="73" t="s">
        <v>754</v>
      </c>
      <c r="B1" s="73" t="s">
        <v>755</v>
      </c>
      <c r="C1" s="73" t="s">
        <v>756</v>
      </c>
      <c r="D1" s="73" t="s">
        <v>831</v>
      </c>
      <c r="E1" s="73" t="s">
        <v>361</v>
      </c>
    </row>
    <row r="2" spans="1:5">
      <c r="A2" s="126" t="s">
        <v>660</v>
      </c>
      <c r="B2" s="110">
        <f>VLOOKUP(A2,ИК!$A$2:$D$1073,3,0)</f>
        <v>1900</v>
      </c>
      <c r="C2" s="110">
        <v>1815.5044574424267</v>
      </c>
      <c r="D2" s="110">
        <v>1</v>
      </c>
      <c r="E2" s="110">
        <v>57</v>
      </c>
    </row>
    <row r="3" spans="1:5">
      <c r="A3" s="126" t="s">
        <v>165</v>
      </c>
      <c r="B3" s="110">
        <f>VLOOKUP(A3,ИК!$A$2:$D$1073,3,0)</f>
        <v>1846.1892623458662</v>
      </c>
      <c r="C3" s="110">
        <v>1819.5477530745522</v>
      </c>
      <c r="D3" s="110">
        <v>2</v>
      </c>
      <c r="E3" s="110">
        <v>11</v>
      </c>
    </row>
    <row r="4" spans="1:5">
      <c r="A4" s="126" t="s">
        <v>694</v>
      </c>
      <c r="B4" s="110">
        <f>VLOOKUP(A4,ИК!$A$2:$D$1073,3,0)</f>
        <v>1815</v>
      </c>
      <c r="C4" s="110">
        <v>1812.8208182733667</v>
      </c>
      <c r="D4" s="110">
        <v>3</v>
      </c>
      <c r="E4" s="110">
        <v>2</v>
      </c>
    </row>
    <row r="5" spans="1:5">
      <c r="A5" s="126" t="s">
        <v>702</v>
      </c>
      <c r="B5" s="110">
        <f>VLOOKUP(A5,ИК!$A$2:$D$1073,3,0)</f>
        <v>1769</v>
      </c>
      <c r="C5" s="110">
        <v>1760.873497422268</v>
      </c>
      <c r="D5" s="110">
        <v>4</v>
      </c>
      <c r="E5" s="110">
        <v>14</v>
      </c>
    </row>
    <row r="6" spans="1:5">
      <c r="A6" s="126" t="s">
        <v>709</v>
      </c>
      <c r="B6" s="110">
        <f>VLOOKUP(A6,ИК!$A$2:$D$1073,3,0)</f>
        <v>1766</v>
      </c>
      <c r="C6" s="110">
        <v>1774.688193273292</v>
      </c>
      <c r="D6" s="110">
        <v>5</v>
      </c>
      <c r="E6" s="110">
        <v>1</v>
      </c>
    </row>
    <row r="7" spans="1:5">
      <c r="A7" s="126" t="s">
        <v>132</v>
      </c>
      <c r="B7" s="110">
        <f>VLOOKUP(A7,ИК!$A$2:$D$1073,3,0)</f>
        <v>1765</v>
      </c>
      <c r="C7" s="110">
        <v>1728.6755897307098</v>
      </c>
      <c r="D7" s="110">
        <v>6</v>
      </c>
      <c r="E7" s="110">
        <v>16</v>
      </c>
    </row>
    <row r="8" spans="1:5">
      <c r="A8" s="126" t="s">
        <v>544</v>
      </c>
      <c r="B8" s="110">
        <f>VLOOKUP(A8,ИК!$A$2:$D$1073,3,0)</f>
        <v>1756.7839261700306</v>
      </c>
      <c r="C8" s="110">
        <v>1780.2941223722148</v>
      </c>
      <c r="D8" s="110">
        <v>7</v>
      </c>
      <c r="E8" s="110">
        <v>4</v>
      </c>
    </row>
    <row r="9" spans="1:5">
      <c r="A9" s="126" t="s">
        <v>1267</v>
      </c>
      <c r="B9" s="110">
        <f>VLOOKUP(A9,ИК!$A$2:$D$1073,3,0)</f>
        <v>1745.5431079463049</v>
      </c>
      <c r="C9" s="110">
        <v>1749.5090422741112</v>
      </c>
      <c r="D9" s="110">
        <v>8</v>
      </c>
      <c r="E9" s="110">
        <v>154</v>
      </c>
    </row>
    <row r="10" spans="1:5">
      <c r="A10" s="126" t="s">
        <v>686</v>
      </c>
      <c r="B10" s="110">
        <f>VLOOKUP(A10,ИК!$A$2:$D$1073,3,0)</f>
        <v>1735.5774119789726</v>
      </c>
      <c r="C10" s="110">
        <v>1721.9388750842686</v>
      </c>
      <c r="D10" s="110">
        <v>9</v>
      </c>
      <c r="E10" s="110">
        <v>9</v>
      </c>
    </row>
    <row r="11" spans="1:5">
      <c r="A11" s="126" t="s">
        <v>9</v>
      </c>
      <c r="B11" s="110">
        <f>VLOOKUP(A11,ИК!$A$2:$D$1073,3,0)</f>
        <v>1736.4506317542812</v>
      </c>
      <c r="C11" s="110">
        <v>1710.6186290010589</v>
      </c>
      <c r="D11" s="110">
        <v>10</v>
      </c>
      <c r="E11" s="110">
        <v>13</v>
      </c>
    </row>
    <row r="12" spans="1:5">
      <c r="A12" s="126" t="s">
        <v>303</v>
      </c>
      <c r="B12" s="110">
        <f>VLOOKUP(A12,ИК!$A$2:$D$1073,3,0)</f>
        <v>1735</v>
      </c>
      <c r="C12" s="110">
        <v>1725.0288324345538</v>
      </c>
      <c r="D12" s="110">
        <v>11</v>
      </c>
      <c r="E12" s="110">
        <v>12</v>
      </c>
    </row>
    <row r="13" spans="1:5">
      <c r="A13" s="126" t="s">
        <v>103</v>
      </c>
      <c r="B13" s="110">
        <f>VLOOKUP(A13,ИК!$A$2:$D$1073,3,0)</f>
        <v>1733.7743955156652</v>
      </c>
      <c r="C13" s="110">
        <v>1735.6591029108999</v>
      </c>
      <c r="D13" s="110">
        <v>12</v>
      </c>
      <c r="E13" s="110">
        <v>8</v>
      </c>
    </row>
    <row r="14" spans="1:5">
      <c r="A14" s="126" t="s">
        <v>128</v>
      </c>
      <c r="B14" s="110">
        <f>VLOOKUP(A14,ИК!$A$2:$D$1073,3,0)</f>
        <v>1733</v>
      </c>
      <c r="C14" s="110">
        <v>1671.0867143628368</v>
      </c>
      <c r="D14" s="110">
        <v>13</v>
      </c>
      <c r="E14" s="110">
        <v>59</v>
      </c>
    </row>
    <row r="15" spans="1:5">
      <c r="A15" s="126" t="s">
        <v>130</v>
      </c>
      <c r="B15" s="110">
        <f>VLOOKUP(A15,ИК!$A$2:$D$1073,3,0)</f>
        <v>1730</v>
      </c>
      <c r="C15" s="110">
        <v>1691.9742405531156</v>
      </c>
      <c r="D15" s="110">
        <v>14</v>
      </c>
      <c r="E15" s="110">
        <v>29</v>
      </c>
    </row>
    <row r="16" spans="1:5">
      <c r="A16" s="126" t="s">
        <v>111</v>
      </c>
      <c r="B16" s="110">
        <f>VLOOKUP(A16,ИК!$A$2:$D$1073,3,0)</f>
        <v>1719</v>
      </c>
      <c r="C16" s="110">
        <v>1684.1368332916275</v>
      </c>
      <c r="D16" s="110">
        <v>15</v>
      </c>
      <c r="E16" s="110">
        <v>37</v>
      </c>
    </row>
    <row r="17" spans="1:5">
      <c r="A17" s="126" t="s">
        <v>495</v>
      </c>
      <c r="B17" s="110">
        <f>VLOOKUP(A17,ИК!$A$2:$D$1073,3,0)</f>
        <v>1717</v>
      </c>
      <c r="C17" s="110">
        <v>1723.8029731166271</v>
      </c>
      <c r="D17" s="110">
        <v>16</v>
      </c>
      <c r="E17" s="110">
        <v>7</v>
      </c>
    </row>
    <row r="18" spans="1:5">
      <c r="A18" s="126" t="s">
        <v>152</v>
      </c>
      <c r="B18" s="110">
        <f>VLOOKUP(A18,ИК!$A$2:$D$1073,3,0)</f>
        <v>1714.6187323032073</v>
      </c>
      <c r="C18" s="110">
        <v>1644.0054911962141</v>
      </c>
      <c r="D18" s="110">
        <v>17</v>
      </c>
      <c r="E18" s="110">
        <v>65</v>
      </c>
    </row>
    <row r="19" spans="1:5">
      <c r="A19" s="126" t="s">
        <v>104</v>
      </c>
      <c r="B19" s="110">
        <f>VLOOKUP(A19,ИК!$A$2:$D$1073,3,0)</f>
        <v>1713.9221881891449</v>
      </c>
      <c r="C19" s="110">
        <v>1674.5249623108386</v>
      </c>
      <c r="D19" s="110">
        <v>18</v>
      </c>
      <c r="E19" s="110">
        <v>26</v>
      </c>
    </row>
    <row r="20" spans="1:5">
      <c r="A20" s="126" t="s">
        <v>116</v>
      </c>
      <c r="B20" s="110">
        <f>VLOOKUP(A20,ИК!$A$2:$D$1073,3,0)</f>
        <v>1707</v>
      </c>
      <c r="C20" s="110">
        <v>1691.7759252671208</v>
      </c>
      <c r="D20" s="110">
        <v>19</v>
      </c>
      <c r="E20" s="110">
        <v>20</v>
      </c>
    </row>
    <row r="21" spans="1:5">
      <c r="A21" s="126" t="s">
        <v>592</v>
      </c>
      <c r="B21" s="110">
        <f>VLOOKUP(A21,ИК!$A$2:$D$1073,3,0)</f>
        <v>1703</v>
      </c>
      <c r="C21" s="110">
        <v>1732.3518152480408</v>
      </c>
      <c r="D21" s="110">
        <v>20</v>
      </c>
      <c r="E21" s="110">
        <v>6</v>
      </c>
    </row>
    <row r="22" spans="1:5">
      <c r="A22" s="126" t="s">
        <v>122</v>
      </c>
      <c r="B22" s="110">
        <f>VLOOKUP(A22,ИК!$A$2:$D$1073,3,0)</f>
        <v>1692</v>
      </c>
      <c r="C22" s="110">
        <v>1646.1487317398803</v>
      </c>
      <c r="D22" s="110">
        <v>21</v>
      </c>
      <c r="E22" s="110">
        <v>47</v>
      </c>
    </row>
    <row r="23" spans="1:5" s="57" customFormat="1">
      <c r="A23" s="126" t="s">
        <v>1019</v>
      </c>
      <c r="B23" s="110">
        <f>VLOOKUP(A23,ИК!$A$2:$D$1073,3,0)</f>
        <v>1684.8766866299811</v>
      </c>
      <c r="C23" s="110">
        <v>1671.3479916640663</v>
      </c>
      <c r="D23" s="110">
        <v>22</v>
      </c>
      <c r="E23" s="110">
        <v>22</v>
      </c>
    </row>
    <row r="24" spans="1:5" s="57" customFormat="1">
      <c r="A24" s="126" t="s">
        <v>708</v>
      </c>
      <c r="B24" s="110">
        <f>VLOOKUP(A24,ИК!$A$2:$D$1073,3,0)</f>
        <v>1678.063045325546</v>
      </c>
      <c r="C24" s="110">
        <v>1617.3055622280854</v>
      </c>
      <c r="D24" s="110">
        <v>23</v>
      </c>
      <c r="E24" s="110">
        <v>56</v>
      </c>
    </row>
    <row r="25" spans="1:5" s="57" customFormat="1">
      <c r="A25" s="126" t="s">
        <v>704</v>
      </c>
      <c r="B25" s="110">
        <f>VLOOKUP(A25,ИК!$A$2:$D$1073,3,0)</f>
        <v>1673</v>
      </c>
      <c r="C25" s="110">
        <v>1685.4803886663208</v>
      </c>
      <c r="D25" s="110">
        <v>24</v>
      </c>
      <c r="E25" s="110">
        <v>5</v>
      </c>
    </row>
    <row r="26" spans="1:5" s="57" customFormat="1">
      <c r="A26" s="126" t="s">
        <v>936</v>
      </c>
      <c r="B26" s="110">
        <f>VLOOKUP(A26,ИК!$A$2:$D$1073,3,0)</f>
        <v>1670.8622709293081</v>
      </c>
      <c r="C26" s="110">
        <v>1648.0679615062431</v>
      </c>
      <c r="D26" s="110">
        <v>25</v>
      </c>
      <c r="E26" s="110">
        <v>33</v>
      </c>
    </row>
    <row r="27" spans="1:5" s="57" customFormat="1">
      <c r="A27" s="126" t="s">
        <v>684</v>
      </c>
      <c r="B27" s="110">
        <f>VLOOKUP(A27,ИК!$A$2:$D$1073,3,0)</f>
        <v>1669.4202930638714</v>
      </c>
      <c r="C27" s="110">
        <v>1652.0266335351316</v>
      </c>
      <c r="D27" s="110">
        <v>26</v>
      </c>
      <c r="E27" s="110">
        <v>24</v>
      </c>
    </row>
    <row r="28" spans="1:5" s="57" customFormat="1">
      <c r="A28" s="126" t="s">
        <v>790</v>
      </c>
      <c r="B28" s="110">
        <f>VLOOKUP(A28,ИК!$A$2:$D$1073,3,0)</f>
        <v>1666.9518027743961</v>
      </c>
      <c r="C28" s="110">
        <v>1683.3361174234462</v>
      </c>
      <c r="D28" s="110">
        <v>27</v>
      </c>
      <c r="E28" s="110">
        <v>10</v>
      </c>
    </row>
    <row r="29" spans="1:5" s="57" customFormat="1">
      <c r="A29" s="126" t="s">
        <v>595</v>
      </c>
      <c r="B29" s="110">
        <f>VLOOKUP(A29,ИК!$A$2:$D$1073,3,0)</f>
        <v>1656.7305226313886</v>
      </c>
      <c r="C29" s="110">
        <v>1579.4197192608951</v>
      </c>
      <c r="D29" s="110">
        <v>28</v>
      </c>
      <c r="E29" s="110">
        <v>96</v>
      </c>
    </row>
    <row r="30" spans="1:5" s="57" customFormat="1">
      <c r="A30" s="126" t="s">
        <v>176</v>
      </c>
      <c r="B30" s="110">
        <f>VLOOKUP(A30,ИК!$A$2:$D$1073,3,0)</f>
        <v>1656</v>
      </c>
      <c r="C30" s="110">
        <v>1596.9260809342265</v>
      </c>
      <c r="D30" s="110">
        <v>29</v>
      </c>
      <c r="E30" s="110">
        <v>75</v>
      </c>
    </row>
    <row r="31" spans="1:5" s="57" customFormat="1">
      <c r="A31" s="126" t="s">
        <v>96</v>
      </c>
      <c r="B31" s="110">
        <f>VLOOKUP(A31,ИК!$A$2:$D$1073,3,0)</f>
        <v>1652.5472499702976</v>
      </c>
      <c r="C31" s="110">
        <v>1620.0071752995086</v>
      </c>
      <c r="D31" s="110">
        <v>30</v>
      </c>
      <c r="E31" s="110">
        <v>49</v>
      </c>
    </row>
    <row r="32" spans="1:5" s="57" customFormat="1">
      <c r="A32" s="126" t="s">
        <v>743</v>
      </c>
      <c r="B32" s="110">
        <f>VLOOKUP(A32,ИК!$A$2:$D$1073,3,0)</f>
        <v>1636.9427988512095</v>
      </c>
      <c r="C32" s="110">
        <v>1586.2414028241149</v>
      </c>
      <c r="D32" s="110">
        <v>31</v>
      </c>
      <c r="E32" s="110">
        <v>55</v>
      </c>
    </row>
    <row r="33" spans="1:5" s="57" customFormat="1">
      <c r="A33" s="126" t="s">
        <v>711</v>
      </c>
      <c r="B33" s="110">
        <f>VLOOKUP(A33,ИК!$A$2:$D$1073,3,0)</f>
        <v>1632</v>
      </c>
      <c r="C33" s="110">
        <v>1610.9466079309229</v>
      </c>
      <c r="D33" s="110">
        <v>32</v>
      </c>
      <c r="E33" s="110">
        <v>17</v>
      </c>
    </row>
    <row r="34" spans="1:5" s="57" customFormat="1">
      <c r="A34" s="126" t="s">
        <v>616</v>
      </c>
      <c r="B34" s="110">
        <f>VLOOKUP(A34,ИК!$A$2:$D$1073,3,0)</f>
        <v>1631</v>
      </c>
      <c r="C34" s="110">
        <v>1575.2041597600476</v>
      </c>
      <c r="D34" s="110">
        <v>33</v>
      </c>
      <c r="E34" s="110">
        <v>60</v>
      </c>
    </row>
    <row r="35" spans="1:5">
      <c r="A35" s="126" t="s">
        <v>484</v>
      </c>
      <c r="B35" s="110">
        <f>VLOOKUP(A35,ИК!$A$2:$D$1073,3,0)</f>
        <v>1624.2935516086147</v>
      </c>
      <c r="C35" s="110">
        <v>1597.5446994974027</v>
      </c>
      <c r="D35" s="110">
        <v>34</v>
      </c>
      <c r="E35" s="110">
        <v>31</v>
      </c>
    </row>
    <row r="36" spans="1:5">
      <c r="A36" s="126" t="s">
        <v>721</v>
      </c>
      <c r="B36" s="110">
        <f>VLOOKUP(A36,ИК!$A$2:$D$1073,3,0)</f>
        <v>1616.2221005520053</v>
      </c>
      <c r="C36" s="110">
        <v>1595.7397955841545</v>
      </c>
      <c r="D36" s="110">
        <v>35</v>
      </c>
      <c r="E36" s="110">
        <v>18</v>
      </c>
    </row>
    <row r="37" spans="1:5">
      <c r="A37" s="126" t="s">
        <v>735</v>
      </c>
      <c r="B37" s="110">
        <f>VLOOKUP(A37,ИК!$A$2:$D$1073,3,0)</f>
        <v>1613.2150841245004</v>
      </c>
      <c r="C37" s="110">
        <v>1585.7485244351465</v>
      </c>
      <c r="D37" s="110">
        <v>36</v>
      </c>
      <c r="E37" s="110">
        <v>32</v>
      </c>
    </row>
    <row r="38" spans="1:5">
      <c r="A38" s="126" t="s">
        <v>168</v>
      </c>
      <c r="B38" s="110">
        <f>VLOOKUP(A38,ИК!$A$2:$D$1073,3,0)</f>
        <v>1610.3081280850326</v>
      </c>
      <c r="C38" s="110">
        <v>1555.6747063612202</v>
      </c>
      <c r="D38" s="110">
        <v>37</v>
      </c>
      <c r="E38" s="110">
        <v>83</v>
      </c>
    </row>
    <row r="39" spans="1:5">
      <c r="A39" s="126" t="s">
        <v>796</v>
      </c>
      <c r="B39" s="110">
        <f>VLOOKUP(A39,ИК!$A$2:$D$1073,3,0)</f>
        <v>1598</v>
      </c>
      <c r="C39" s="110">
        <v>1547.3686907791889</v>
      </c>
      <c r="D39" s="110">
        <v>38</v>
      </c>
      <c r="E39" s="110">
        <v>79</v>
      </c>
    </row>
    <row r="40" spans="1:5">
      <c r="A40" s="126" t="s">
        <v>736</v>
      </c>
      <c r="B40" s="110">
        <f>VLOOKUP(A40,ИК!$A$2:$D$1073,3,0)</f>
        <v>1594.0123375349874</v>
      </c>
      <c r="C40" s="110">
        <v>1491.0710952087634</v>
      </c>
      <c r="D40" s="110">
        <v>39</v>
      </c>
      <c r="E40" s="110">
        <v>145</v>
      </c>
    </row>
    <row r="41" spans="1:5">
      <c r="A41" s="126" t="s">
        <v>1053</v>
      </c>
      <c r="B41" s="110">
        <f>VLOOKUP(A41,ИК!$A$2:$D$1073,3,0)</f>
        <v>1582.1445618206255</v>
      </c>
      <c r="C41" s="110">
        <v>1533.4075116740134</v>
      </c>
      <c r="D41" s="110">
        <v>40</v>
      </c>
      <c r="E41" s="110">
        <v>66</v>
      </c>
    </row>
    <row r="42" spans="1:5">
      <c r="A42" s="126" t="s">
        <v>295</v>
      </c>
      <c r="B42" s="110">
        <f>VLOOKUP(A42,ИК!$A$2:$D$1073,3,0)</f>
        <v>1573.1821874042023</v>
      </c>
      <c r="C42" s="110">
        <v>1572.4473682137884</v>
      </c>
      <c r="D42" s="110">
        <v>41</v>
      </c>
      <c r="E42" s="110">
        <v>21</v>
      </c>
    </row>
    <row r="43" spans="1:5">
      <c r="A43" s="126" t="s">
        <v>918</v>
      </c>
      <c r="B43" s="110">
        <f>VLOOKUP(A43,ИК!$A$2:$D$1073,3,0)</f>
        <v>1565</v>
      </c>
      <c r="C43" s="110">
        <v>1510.4184023232649</v>
      </c>
      <c r="D43" s="110">
        <v>42</v>
      </c>
      <c r="E43" s="110">
        <v>82</v>
      </c>
    </row>
    <row r="44" spans="1:5">
      <c r="A44" s="126" t="s">
        <v>982</v>
      </c>
      <c r="B44" s="110">
        <f>VLOOKUP(A44,ИК!$A$2:$D$1073,3,0)</f>
        <v>1555</v>
      </c>
      <c r="C44" s="110">
        <v>1561.0583914750575</v>
      </c>
      <c r="D44" s="110">
        <v>43</v>
      </c>
      <c r="E44" s="110">
        <v>36</v>
      </c>
    </row>
    <row r="45" spans="1:5">
      <c r="A45" s="126" t="s">
        <v>154</v>
      </c>
      <c r="B45" s="110">
        <f>VLOOKUP(A45,ИК!$A$2:$D$1073,3,0)</f>
        <v>1552</v>
      </c>
      <c r="C45" s="110">
        <v>1521.018794710782</v>
      </c>
      <c r="D45" s="110">
        <v>44</v>
      </c>
      <c r="E45" s="110">
        <v>93</v>
      </c>
    </row>
    <row r="46" spans="1:5">
      <c r="A46" s="126" t="s">
        <v>366</v>
      </c>
      <c r="B46" s="110">
        <f>VLOOKUP(A46,ИК!$A$2:$D$1073,3,0)</f>
        <v>1531.3913283932045</v>
      </c>
      <c r="C46" s="110">
        <v>1535.9474070723813</v>
      </c>
      <c r="D46" s="110">
        <v>45</v>
      </c>
      <c r="E46" s="110">
        <v>25</v>
      </c>
    </row>
    <row r="47" spans="1:5">
      <c r="A47" s="126" t="s">
        <v>950</v>
      </c>
      <c r="B47" s="110">
        <f>VLOOKUP(A47,ИК!$A$2:$D$1073,3,0)</f>
        <v>1529.7247390939326</v>
      </c>
      <c r="C47" s="110">
        <v>1564.5865826554382</v>
      </c>
      <c r="D47" s="110">
        <v>46</v>
      </c>
      <c r="E47" s="110">
        <v>23</v>
      </c>
    </row>
    <row r="48" spans="1:5">
      <c r="A48" s="126" t="s">
        <v>915</v>
      </c>
      <c r="B48" s="110">
        <f>VLOOKUP(A48,ИК!$A$2:$D$1073,3,0)</f>
        <v>1523</v>
      </c>
      <c r="C48" s="110">
        <v>1551.5034120419891</v>
      </c>
      <c r="D48" s="110">
        <v>47</v>
      </c>
      <c r="E48" s="110">
        <v>28</v>
      </c>
    </row>
    <row r="49" spans="1:5">
      <c r="A49" s="126" t="s">
        <v>999</v>
      </c>
      <c r="B49" s="110">
        <f>VLOOKUP(A49,ИК!$A$2:$D$1073,3,0)</f>
        <v>1521</v>
      </c>
      <c r="C49" s="110">
        <v>1513.6655960475282</v>
      </c>
      <c r="D49" s="110">
        <v>48</v>
      </c>
      <c r="E49" s="110">
        <v>40</v>
      </c>
    </row>
    <row r="50" spans="1:5">
      <c r="A50" s="126" t="s">
        <v>612</v>
      </c>
      <c r="B50" s="110">
        <f>VLOOKUP(A50,ИК!$A$2:$D$1073,3,0)</f>
        <v>1521</v>
      </c>
      <c r="C50" s="110">
        <v>1471.280427229686</v>
      </c>
      <c r="D50" s="110">
        <v>49</v>
      </c>
      <c r="E50" s="110">
        <v>86</v>
      </c>
    </row>
    <row r="51" spans="1:5">
      <c r="A51" s="126" t="s">
        <v>1007</v>
      </c>
      <c r="B51" s="110">
        <f>VLOOKUP(A51,ИК!$A$2:$D$1073,3,0)</f>
        <v>1519.9029768075914</v>
      </c>
      <c r="C51" s="110">
        <v>1534.2775158868242</v>
      </c>
      <c r="D51" s="110">
        <v>50</v>
      </c>
      <c r="E51" s="110">
        <v>53</v>
      </c>
    </row>
    <row r="52" spans="1:5">
      <c r="A52" s="126" t="s">
        <v>957</v>
      </c>
      <c r="B52" s="110">
        <f>VLOOKUP(A52,ИК!$A$2:$D$1073,3,0)</f>
        <v>1517</v>
      </c>
      <c r="C52" s="110">
        <v>1484.6160128411079</v>
      </c>
      <c r="D52" s="110">
        <v>51</v>
      </c>
      <c r="E52" s="110">
        <v>50</v>
      </c>
    </row>
    <row r="53" spans="1:5">
      <c r="A53" s="126" t="s">
        <v>878</v>
      </c>
      <c r="B53" s="110">
        <f>VLOOKUP(A53,ИК!$A$2:$D$1073,3,0)</f>
        <v>1515.6979264785759</v>
      </c>
      <c r="C53" s="110">
        <v>1435.2711852721282</v>
      </c>
      <c r="D53" s="110">
        <v>52</v>
      </c>
      <c r="E53" s="110">
        <v>132</v>
      </c>
    </row>
    <row r="54" spans="1:5">
      <c r="A54" s="126" t="s">
        <v>983</v>
      </c>
      <c r="B54" s="110">
        <f>VLOOKUP(A54,ИК!$A$2:$D$1073,3,0)</f>
        <v>1514</v>
      </c>
      <c r="C54" s="110">
        <v>1449.5198275400855</v>
      </c>
      <c r="D54" s="110">
        <v>53</v>
      </c>
      <c r="E54" s="110">
        <v>112</v>
      </c>
    </row>
    <row r="55" spans="1:5">
      <c r="A55" s="126" t="s">
        <v>715</v>
      </c>
      <c r="B55" s="110">
        <f>VLOOKUP(A55,ИК!$A$2:$D$1073,3,0)</f>
        <v>1513.009788715359</v>
      </c>
      <c r="C55" s="110">
        <v>1539.7046836592165</v>
      </c>
      <c r="D55" s="110">
        <v>54</v>
      </c>
      <c r="E55" s="110">
        <v>41</v>
      </c>
    </row>
    <row r="56" spans="1:5">
      <c r="A56" s="126" t="s">
        <v>924</v>
      </c>
      <c r="B56" s="110">
        <f>VLOOKUP(A56,ИК!$A$2:$D$1073,3,0)</f>
        <v>1507.1665369817786</v>
      </c>
      <c r="C56" s="110">
        <v>1510.6045142524033</v>
      </c>
      <c r="D56" s="110">
        <v>55</v>
      </c>
      <c r="E56" s="110">
        <v>45</v>
      </c>
    </row>
    <row r="57" spans="1:5">
      <c r="A57" s="126" t="s">
        <v>353</v>
      </c>
      <c r="B57" s="110">
        <f>VLOOKUP(A57,ИК!$A$2:$D$1073,3,0)</f>
        <v>1504.0955257284877</v>
      </c>
      <c r="C57" s="110">
        <v>1458.4405640263178</v>
      </c>
      <c r="D57" s="110">
        <v>56</v>
      </c>
      <c r="E57" s="110">
        <v>88</v>
      </c>
    </row>
    <row r="58" spans="1:5">
      <c r="A58" s="126" t="s">
        <v>555</v>
      </c>
      <c r="B58" s="110">
        <f>VLOOKUP(A58,ИК!$A$2:$D$1073,3,0)</f>
        <v>1504.0986644550767</v>
      </c>
      <c r="C58" s="110">
        <v>1484.1328247601498</v>
      </c>
      <c r="D58" s="110">
        <v>57</v>
      </c>
      <c r="E58" s="110">
        <v>64</v>
      </c>
    </row>
    <row r="59" spans="1:5">
      <c r="A59" s="126" t="s">
        <v>938</v>
      </c>
      <c r="B59" s="110">
        <f>VLOOKUP(A59,ИК!$A$2:$D$1073,3,0)</f>
        <v>1501</v>
      </c>
      <c r="C59" s="110">
        <v>1454.4919326341676</v>
      </c>
      <c r="D59" s="110">
        <v>58</v>
      </c>
      <c r="E59" s="110">
        <v>84</v>
      </c>
    </row>
    <row r="60" spans="1:5">
      <c r="A60" s="126" t="s">
        <v>904</v>
      </c>
      <c r="B60" s="110">
        <f>VLOOKUP(A60,ИК!$A$2:$D$1073,3,0)</f>
        <v>1496</v>
      </c>
      <c r="C60" s="110">
        <v>1507.3527005494504</v>
      </c>
      <c r="D60" s="110">
        <v>59</v>
      </c>
      <c r="E60" s="110">
        <v>58</v>
      </c>
    </row>
    <row r="61" spans="1:5">
      <c r="A61" s="126" t="s">
        <v>720</v>
      </c>
      <c r="B61" s="110">
        <f>VLOOKUP(A61,ИК!$A$2:$D$1073,3,0)</f>
        <v>1495.3431399366625</v>
      </c>
      <c r="C61" s="110">
        <v>1552.7040316229936</v>
      </c>
      <c r="D61" s="110">
        <v>60</v>
      </c>
      <c r="E61" s="110">
        <v>51</v>
      </c>
    </row>
    <row r="62" spans="1:5">
      <c r="A62" s="126" t="s">
        <v>943</v>
      </c>
      <c r="B62" s="110">
        <f>VLOOKUP(A62,ИК!$A$2:$D$1073,3,0)</f>
        <v>1495</v>
      </c>
      <c r="C62" s="110">
        <v>1448.6543047077412</v>
      </c>
      <c r="D62" s="110">
        <v>61</v>
      </c>
      <c r="E62" s="110">
        <v>102</v>
      </c>
    </row>
    <row r="63" spans="1:5">
      <c r="A63" s="126" t="s">
        <v>961</v>
      </c>
      <c r="B63" s="110">
        <f>VLOOKUP(A63,ИК!$A$2:$D$1073,3,0)</f>
        <v>1491.8706499606335</v>
      </c>
      <c r="C63" s="110">
        <v>1492.3145528696734</v>
      </c>
      <c r="D63" s="110">
        <v>62</v>
      </c>
      <c r="E63" s="110">
        <v>73</v>
      </c>
    </row>
    <row r="64" spans="1:5">
      <c r="A64" s="126" t="s">
        <v>963</v>
      </c>
      <c r="B64" s="110">
        <f>VLOOKUP(A64,ИК!$A$2:$D$1073,3,0)</f>
        <v>1492</v>
      </c>
      <c r="C64" s="110">
        <v>1422.4867651332072</v>
      </c>
      <c r="D64" s="110">
        <v>63</v>
      </c>
      <c r="E64" s="110">
        <v>121</v>
      </c>
    </row>
    <row r="65" spans="1:5">
      <c r="A65" s="126" t="s">
        <v>1164</v>
      </c>
      <c r="B65" s="110">
        <f>VLOOKUP(A65,ИК!$A$2:$D$1073,3,0)</f>
        <v>1490.5868152691351</v>
      </c>
      <c r="C65" s="110">
        <v>1545.6084858199961</v>
      </c>
      <c r="D65" s="110">
        <v>64</v>
      </c>
      <c r="E65" s="110">
        <v>52</v>
      </c>
    </row>
    <row r="66" spans="1:5">
      <c r="A66" s="126" t="s">
        <v>534</v>
      </c>
      <c r="B66" s="110">
        <f>VLOOKUP(A66,ИК!$A$2:$D$1073,3,0)</f>
        <v>1489.6375874269459</v>
      </c>
      <c r="C66" s="110">
        <v>1467.190017871764</v>
      </c>
      <c r="D66" s="110">
        <v>65</v>
      </c>
      <c r="E66" s="110">
        <v>78</v>
      </c>
    </row>
    <row r="67" spans="1:5">
      <c r="A67" s="126" t="s">
        <v>994</v>
      </c>
      <c r="B67" s="110">
        <f>VLOOKUP(A67,ИК!$A$2:$D$1073,3,0)</f>
        <v>1484</v>
      </c>
      <c r="C67" s="110">
        <v>1564.6313092208111</v>
      </c>
      <c r="D67" s="110">
        <v>66</v>
      </c>
      <c r="E67" s="110">
        <v>19</v>
      </c>
    </row>
    <row r="68" spans="1:5">
      <c r="A68" s="126" t="s">
        <v>731</v>
      </c>
      <c r="B68" s="110">
        <f>VLOOKUP(A68,ИК!$A$2:$D$1073,3,0)</f>
        <v>1482</v>
      </c>
      <c r="C68" s="110">
        <v>1484.8149435982186</v>
      </c>
      <c r="D68" s="110">
        <v>67</v>
      </c>
      <c r="E68" s="110">
        <v>44</v>
      </c>
    </row>
    <row r="69" spans="1:5">
      <c r="A69" s="126" t="s">
        <v>1005</v>
      </c>
      <c r="B69" s="110">
        <f>VLOOKUP(A69,ИК!$A$2:$D$1073,3,0)</f>
        <v>1469</v>
      </c>
      <c r="C69" s="110">
        <v>1570.7274659446343</v>
      </c>
      <c r="D69" s="110">
        <v>68</v>
      </c>
      <c r="E69" s="110">
        <v>3</v>
      </c>
    </row>
    <row r="70" spans="1:5">
      <c r="A70" s="126" t="s">
        <v>18</v>
      </c>
      <c r="B70" s="110">
        <f>VLOOKUP(A70,ИК!$A$2:$D$1073,3,0)</f>
        <v>1464.9143964033613</v>
      </c>
      <c r="C70" s="110">
        <v>1432.7246503867482</v>
      </c>
      <c r="D70" s="110">
        <v>69</v>
      </c>
      <c r="E70" s="110">
        <v>80</v>
      </c>
    </row>
    <row r="71" spans="1:5">
      <c r="A71" s="126" t="s">
        <v>1056</v>
      </c>
      <c r="B71" s="110">
        <f>VLOOKUP(A71,ИК!$A$2:$D$1073,3,0)</f>
        <v>1463</v>
      </c>
      <c r="C71" s="110">
        <v>1480.0165362859748</v>
      </c>
      <c r="D71" s="110">
        <v>70</v>
      </c>
      <c r="E71" s="110">
        <v>70</v>
      </c>
    </row>
    <row r="72" spans="1:5">
      <c r="A72" s="126" t="s">
        <v>306</v>
      </c>
      <c r="B72" s="110">
        <f>VLOOKUP(A72,ИК!$A$2:$D$1073,3,0)</f>
        <v>1461.8930241844871</v>
      </c>
      <c r="C72" s="110">
        <v>1498.2677891004907</v>
      </c>
      <c r="D72" s="110">
        <v>71</v>
      </c>
      <c r="E72" s="110">
        <v>43</v>
      </c>
    </row>
    <row r="73" spans="1:5">
      <c r="A73" s="126" t="s">
        <v>1165</v>
      </c>
      <c r="B73" s="110">
        <f>VLOOKUP(A73,ИК!$A$2:$D$1073,3,0)</f>
        <v>1459</v>
      </c>
      <c r="C73" s="110">
        <v>1425.6316104218163</v>
      </c>
      <c r="D73" s="110">
        <v>72</v>
      </c>
      <c r="E73" s="110">
        <v>89</v>
      </c>
    </row>
    <row r="74" spans="1:5">
      <c r="A74" s="126" t="s">
        <v>296</v>
      </c>
      <c r="B74" s="110">
        <f>VLOOKUP(A74,ИК!$A$2:$D$1073,3,0)</f>
        <v>1455</v>
      </c>
      <c r="C74" s="110">
        <v>1453.4167342478945</v>
      </c>
      <c r="D74" s="110">
        <v>73</v>
      </c>
      <c r="E74" s="110">
        <v>94</v>
      </c>
    </row>
    <row r="75" spans="1:5">
      <c r="A75" s="126" t="s">
        <v>953</v>
      </c>
      <c r="B75" s="110">
        <f>VLOOKUP(A75,ИК!$A$2:$D$1073,3,0)</f>
        <v>1452.1741594689024</v>
      </c>
      <c r="C75" s="110">
        <v>1512.21989279885</v>
      </c>
      <c r="D75" s="110">
        <v>74</v>
      </c>
      <c r="E75" s="110">
        <v>30</v>
      </c>
    </row>
    <row r="76" spans="1:5">
      <c r="A76" s="126" t="s">
        <v>594</v>
      </c>
      <c r="B76" s="110">
        <f>VLOOKUP(A76,ИК!$A$2:$D$1073,3,0)</f>
        <v>1450</v>
      </c>
      <c r="C76" s="110">
        <v>1427.817692507286</v>
      </c>
      <c r="D76" s="110">
        <v>75</v>
      </c>
      <c r="E76" s="110">
        <v>103</v>
      </c>
    </row>
    <row r="77" spans="1:5">
      <c r="A77" s="126" t="s">
        <v>935</v>
      </c>
      <c r="B77" s="110">
        <f>VLOOKUP(A77,ИК!$A$2:$D$1073,3,0)</f>
        <v>1449</v>
      </c>
      <c r="C77" s="110">
        <v>1382.0202370639577</v>
      </c>
      <c r="D77" s="110">
        <v>76</v>
      </c>
      <c r="E77" s="110">
        <v>130</v>
      </c>
    </row>
    <row r="78" spans="1:5">
      <c r="A78" s="126" t="s">
        <v>737</v>
      </c>
      <c r="B78" s="110">
        <f>VLOOKUP(A78,ИК!$A$2:$D$1073,3,0)</f>
        <v>1448</v>
      </c>
      <c r="C78" s="110">
        <v>1444.0382100591121</v>
      </c>
      <c r="D78" s="110">
        <v>77</v>
      </c>
      <c r="E78" s="110">
        <v>101</v>
      </c>
    </row>
    <row r="79" spans="1:5">
      <c r="A79" s="126" t="s">
        <v>1042</v>
      </c>
      <c r="B79" s="110">
        <f>VLOOKUP(A79,ИК!$A$2:$D$1073,3,0)</f>
        <v>1448</v>
      </c>
      <c r="C79" s="110">
        <v>1459.755684839366</v>
      </c>
      <c r="D79" s="110">
        <v>78</v>
      </c>
      <c r="E79" s="110">
        <v>77</v>
      </c>
    </row>
    <row r="80" spans="1:5">
      <c r="A80" s="126" t="s">
        <v>1057</v>
      </c>
      <c r="B80" s="110">
        <f>VLOOKUP(A80,ИК!$A$2:$D$1073,3,0)</f>
        <v>1444.8324677381356</v>
      </c>
      <c r="C80" s="110">
        <v>1433.5142874063793</v>
      </c>
      <c r="D80" s="110">
        <v>79</v>
      </c>
      <c r="E80" s="110">
        <v>67</v>
      </c>
    </row>
    <row r="81" spans="1:5">
      <c r="A81" s="126" t="s">
        <v>1192</v>
      </c>
      <c r="B81" s="110">
        <f>VLOOKUP(A81,ИК!$A$2:$D$1073,3,0)</f>
        <v>1444</v>
      </c>
      <c r="C81" s="110">
        <v>1415.0969998127098</v>
      </c>
      <c r="D81" s="110">
        <v>80</v>
      </c>
      <c r="E81" s="110">
        <v>114</v>
      </c>
    </row>
    <row r="82" spans="1:5">
      <c r="A82" s="125" t="s">
        <v>1013</v>
      </c>
      <c r="B82" s="110">
        <f>VLOOKUP(A82,ИК!$A$2:$D$1073,3,0)</f>
        <v>1442.0618694505911</v>
      </c>
      <c r="C82" s="110">
        <v>1414.4845520393956</v>
      </c>
      <c r="D82" s="110">
        <v>81</v>
      </c>
      <c r="E82" s="110">
        <v>110</v>
      </c>
    </row>
    <row r="83" spans="1:5">
      <c r="A83" s="125" t="s">
        <v>739</v>
      </c>
      <c r="B83" s="110">
        <f>VLOOKUP(A83,ИК!$A$2:$D$1073,3,0)</f>
        <v>1441</v>
      </c>
      <c r="C83" s="110">
        <v>1479.735950321764</v>
      </c>
      <c r="D83" s="110">
        <v>82</v>
      </c>
      <c r="E83" s="110">
        <v>72</v>
      </c>
    </row>
    <row r="84" spans="1:5">
      <c r="A84" s="125" t="s">
        <v>1104</v>
      </c>
      <c r="B84" s="110">
        <f>VLOOKUP(A84,ИК!$A$2:$D$1073,3,0)</f>
        <v>1440</v>
      </c>
      <c r="C84" s="110">
        <v>1461.7843477438389</v>
      </c>
      <c r="D84" s="110">
        <v>83</v>
      </c>
      <c r="E84" s="110">
        <v>73</v>
      </c>
    </row>
    <row r="85" spans="1:5">
      <c r="A85" s="125" t="s">
        <v>1172</v>
      </c>
      <c r="B85" s="110">
        <f>VLOOKUP(A85,ИК!$A$2:$D$1073,3,0)</f>
        <v>1440</v>
      </c>
      <c r="C85" s="110">
        <v>1380.0623822699552</v>
      </c>
      <c r="D85" s="110">
        <v>84</v>
      </c>
      <c r="E85" s="110">
        <v>150</v>
      </c>
    </row>
    <row r="86" spans="1:5">
      <c r="A86" s="125" t="s">
        <v>340</v>
      </c>
      <c r="B86" s="110">
        <f>VLOOKUP(A86,ИК!$A$2:$D$1073,3,0)</f>
        <v>1437.5774293041472</v>
      </c>
      <c r="C86" s="110">
        <v>1427.4521767207559</v>
      </c>
      <c r="D86" s="110">
        <v>85</v>
      </c>
      <c r="E86" s="110">
        <v>107</v>
      </c>
    </row>
    <row r="87" spans="1:5">
      <c r="A87" s="125" t="s">
        <v>589</v>
      </c>
      <c r="B87" s="110">
        <f>VLOOKUP(A87,ИК!$A$2:$D$1073,3,0)</f>
        <v>1436</v>
      </c>
      <c r="C87" s="110">
        <v>1381.7752863198486</v>
      </c>
      <c r="D87" s="110">
        <v>86</v>
      </c>
      <c r="E87" s="110">
        <v>142</v>
      </c>
    </row>
    <row r="88" spans="1:5">
      <c r="A88" s="125" t="s">
        <v>1108</v>
      </c>
      <c r="B88" s="110">
        <f>VLOOKUP(A88,ИК!$A$2:$D$1073,3,0)</f>
        <v>1432</v>
      </c>
      <c r="C88" s="110">
        <v>1385.9929983287736</v>
      </c>
      <c r="D88" s="110">
        <v>87</v>
      </c>
      <c r="E88" s="110">
        <v>125</v>
      </c>
    </row>
    <row r="89" spans="1:5">
      <c r="A89" s="125" t="s">
        <v>541</v>
      </c>
      <c r="B89" s="110">
        <f>VLOOKUP(A89,ИК!$A$2:$D$1073,3,0)</f>
        <v>1431</v>
      </c>
      <c r="C89" s="110">
        <v>1372.0517236066835</v>
      </c>
      <c r="D89" s="110">
        <v>88</v>
      </c>
      <c r="E89" s="110">
        <v>138</v>
      </c>
    </row>
    <row r="90" spans="1:5">
      <c r="A90" s="125" t="s">
        <v>1023</v>
      </c>
      <c r="B90" s="110">
        <f>VLOOKUP(A90,ИК!$A$2:$D$1073,3,0)</f>
        <v>1429.737370885663</v>
      </c>
      <c r="C90" s="110">
        <v>1465.8402162619436</v>
      </c>
      <c r="D90" s="110">
        <v>89</v>
      </c>
      <c r="E90" s="110">
        <v>91</v>
      </c>
    </row>
    <row r="91" spans="1:5">
      <c r="A91" s="125" t="s">
        <v>722</v>
      </c>
      <c r="B91" s="110">
        <f>VLOOKUP(A91,ИК!$A$2:$D$1073,3,0)</f>
        <v>1425.7745166868924</v>
      </c>
      <c r="C91" s="110">
        <v>1405.1433899376289</v>
      </c>
      <c r="D91" s="110">
        <v>90</v>
      </c>
      <c r="E91" s="110">
        <v>104</v>
      </c>
    </row>
    <row r="92" spans="1:5">
      <c r="A92" s="125" t="s">
        <v>1054</v>
      </c>
      <c r="B92" s="110">
        <f>VLOOKUP(A92,ИК!$A$2:$D$1073,3,0)</f>
        <v>1413</v>
      </c>
      <c r="C92" s="110">
        <v>1446.630532203616</v>
      </c>
      <c r="D92" s="110">
        <v>91</v>
      </c>
      <c r="E92" s="110">
        <v>61</v>
      </c>
    </row>
    <row r="93" spans="1:5">
      <c r="A93" s="125" t="s">
        <v>414</v>
      </c>
      <c r="B93" s="110">
        <f>VLOOKUP(A93,ИК!$A$2:$D$1073,3,0)</f>
        <v>1413</v>
      </c>
      <c r="C93" s="110">
        <v>1471.9375065029737</v>
      </c>
      <c r="D93" s="110">
        <v>92</v>
      </c>
      <c r="E93" s="110">
        <v>46</v>
      </c>
    </row>
    <row r="94" spans="1:5">
      <c r="A94" s="125" t="s">
        <v>992</v>
      </c>
      <c r="B94" s="110">
        <f>VLOOKUP(A94,ИК!$A$2:$D$1073,3,0)</f>
        <v>1411</v>
      </c>
      <c r="C94" s="110">
        <v>1404.7690071103257</v>
      </c>
      <c r="D94" s="110">
        <v>93</v>
      </c>
      <c r="E94" s="110">
        <v>99</v>
      </c>
    </row>
    <row r="95" spans="1:5">
      <c r="A95" s="125" t="s">
        <v>1064</v>
      </c>
      <c r="B95" s="110">
        <f>VLOOKUP(A95,ИК!$A$2:$D$1073,3,0)</f>
        <v>1411</v>
      </c>
      <c r="C95" s="110">
        <v>1404.5601342974041</v>
      </c>
      <c r="D95" s="110">
        <v>94</v>
      </c>
      <c r="E95" s="110">
        <v>87</v>
      </c>
    </row>
    <row r="96" spans="1:5">
      <c r="A96" s="125" t="s">
        <v>748</v>
      </c>
      <c r="B96" s="110">
        <f>VLOOKUP(A96,ИК!$A$2:$D$1073,3,0)</f>
        <v>1411.0038273519549</v>
      </c>
      <c r="C96" s="110">
        <v>1348.1145092798008</v>
      </c>
      <c r="D96" s="110">
        <v>95</v>
      </c>
      <c r="E96" s="110">
        <v>146</v>
      </c>
    </row>
    <row r="97" spans="1:5">
      <c r="A97" s="125" t="s">
        <v>1170</v>
      </c>
      <c r="B97" s="110">
        <f>VLOOKUP(A97,ИК!$A$2:$D$1073,3,0)</f>
        <v>1404</v>
      </c>
      <c r="C97" s="110">
        <v>1432.2054534129054</v>
      </c>
      <c r="D97" s="110">
        <v>96</v>
      </c>
      <c r="E97" s="110">
        <v>97</v>
      </c>
    </row>
    <row r="98" spans="1:5">
      <c r="A98" s="125" t="s">
        <v>1111</v>
      </c>
      <c r="B98" s="110">
        <f>VLOOKUP(A98,ИК!$A$2:$D$1073,3,0)</f>
        <v>1398</v>
      </c>
      <c r="C98" s="110">
        <v>1448.0396703564315</v>
      </c>
      <c r="D98" s="110">
        <v>97</v>
      </c>
      <c r="E98" s="110">
        <v>68</v>
      </c>
    </row>
    <row r="99" spans="1:5">
      <c r="A99" s="125" t="s">
        <v>1217</v>
      </c>
      <c r="B99" s="110">
        <f>VLOOKUP(A99,ИК!$A$2:$D$1073,3,0)</f>
        <v>1396.8154508143764</v>
      </c>
      <c r="C99" s="110">
        <v>1470.3058934247988</v>
      </c>
      <c r="D99" s="110">
        <v>98</v>
      </c>
      <c r="E99" s="110">
        <v>42</v>
      </c>
    </row>
    <row r="100" spans="1:5">
      <c r="A100" s="125" t="s">
        <v>972</v>
      </c>
      <c r="B100" s="110">
        <f>VLOOKUP(A100,ИК!$A$2:$D$1073,3,0)</f>
        <v>1392</v>
      </c>
      <c r="C100" s="110">
        <v>1370.9926471835913</v>
      </c>
      <c r="D100" s="110">
        <v>99</v>
      </c>
      <c r="E100" s="110">
        <v>122</v>
      </c>
    </row>
    <row r="101" spans="1:5">
      <c r="A101" s="125" t="s">
        <v>998</v>
      </c>
      <c r="B101" s="110">
        <f>VLOOKUP(A101,ИК!$A$2:$D$1073,3,0)</f>
        <v>1387</v>
      </c>
      <c r="C101" s="110">
        <v>1422.5445698499445</v>
      </c>
      <c r="D101" s="110">
        <v>100</v>
      </c>
      <c r="E101" s="110">
        <v>62</v>
      </c>
    </row>
    <row r="102" spans="1:5">
      <c r="A102" s="125" t="s">
        <v>1264</v>
      </c>
      <c r="B102" s="110">
        <f>VLOOKUP(A102,ИК!$A$2:$D$1073,3,0)</f>
        <v>1385.0892431070674</v>
      </c>
      <c r="C102" s="110">
        <v>1471.766020146247</v>
      </c>
      <c r="D102" s="110">
        <v>101</v>
      </c>
      <c r="E102" s="110">
        <v>38</v>
      </c>
    </row>
    <row r="103" spans="1:5">
      <c r="A103" s="125" t="s">
        <v>1043</v>
      </c>
      <c r="B103" s="110">
        <f>VLOOKUP(A103,ИК!$A$2:$D$1073,3,0)</f>
        <v>1373.0988917616512</v>
      </c>
      <c r="C103" s="110">
        <v>1376.0672284378404</v>
      </c>
      <c r="D103" s="110">
        <v>102</v>
      </c>
      <c r="E103" s="110">
        <v>116</v>
      </c>
    </row>
    <row r="104" spans="1:5">
      <c r="A104" s="125" t="s">
        <v>621</v>
      </c>
      <c r="B104" s="110">
        <f>VLOOKUP(A104,ИК!$A$2:$D$1073,3,0)</f>
        <v>1372</v>
      </c>
      <c r="C104" s="110">
        <v>1332.7588615894051</v>
      </c>
      <c r="D104" s="110">
        <v>103</v>
      </c>
      <c r="E104" s="110">
        <v>154</v>
      </c>
    </row>
    <row r="105" spans="1:5">
      <c r="A105" s="125" t="s">
        <v>1222</v>
      </c>
      <c r="B105" s="110">
        <f>VLOOKUP(A105,ИК!$A$2:$D$1073,3,0)</f>
        <v>1359.3804905823699</v>
      </c>
      <c r="C105" s="110">
        <v>1387.5052975742394</v>
      </c>
      <c r="D105" s="110">
        <v>104</v>
      </c>
      <c r="E105" s="110">
        <v>105</v>
      </c>
    </row>
    <row r="106" spans="1:5">
      <c r="A106" s="125" t="s">
        <v>1161</v>
      </c>
      <c r="B106" s="110">
        <f>VLOOKUP(A106,ИК!$A$2:$D$1073,3,0)</f>
        <v>1354</v>
      </c>
      <c r="C106" s="110">
        <v>1324.0113460270466</v>
      </c>
      <c r="D106" s="110">
        <v>105</v>
      </c>
      <c r="E106" s="110">
        <v>123</v>
      </c>
    </row>
    <row r="107" spans="1:5">
      <c r="A107" s="125" t="s">
        <v>1249</v>
      </c>
      <c r="B107" s="110">
        <f>VLOOKUP(A107,ИК!$A$2:$D$1073,3,0)</f>
        <v>1352</v>
      </c>
      <c r="C107" s="110">
        <v>1440.930409067769</v>
      </c>
      <c r="D107" s="110">
        <v>106</v>
      </c>
      <c r="E107" s="110">
        <v>27</v>
      </c>
    </row>
    <row r="108" spans="1:5">
      <c r="A108" s="125" t="s">
        <v>1250</v>
      </c>
      <c r="B108" s="110">
        <f>VLOOKUP(A108,ИК!$A$2:$D$1073,3,0)</f>
        <v>1352</v>
      </c>
      <c r="C108" s="110">
        <v>1410.5445494409366</v>
      </c>
      <c r="D108" s="110">
        <v>107</v>
      </c>
      <c r="E108" s="110">
        <v>63</v>
      </c>
    </row>
    <row r="109" spans="1:5">
      <c r="A109" s="125" t="s">
        <v>1110</v>
      </c>
      <c r="B109" s="110">
        <f>VLOOKUP(A109,ИК!$A$2:$D$1073,3,0)</f>
        <v>1352</v>
      </c>
      <c r="C109" s="110">
        <v>1363.8984712519509</v>
      </c>
      <c r="D109" s="110">
        <v>108</v>
      </c>
      <c r="E109" s="110">
        <v>118</v>
      </c>
    </row>
    <row r="110" spans="1:5">
      <c r="A110" s="125" t="s">
        <v>1265</v>
      </c>
      <c r="B110" s="110">
        <f>VLOOKUP(A110,ИК!$A$2:$D$1073,3,0)</f>
        <v>1349</v>
      </c>
      <c r="C110" s="110">
        <v>1365.0120012280124</v>
      </c>
      <c r="D110" s="110">
        <v>109</v>
      </c>
      <c r="E110" s="110">
        <v>113</v>
      </c>
    </row>
    <row r="111" spans="1:5">
      <c r="A111" s="125" t="s">
        <v>1204</v>
      </c>
      <c r="B111" s="110">
        <f>VLOOKUP(A111,ИК!$A$2:$D$1073,3,0)</f>
        <v>1349</v>
      </c>
      <c r="C111" s="110">
        <v>1443.1656494433898</v>
      </c>
      <c r="D111" s="110">
        <v>110</v>
      </c>
      <c r="E111" s="110">
        <v>34</v>
      </c>
    </row>
    <row r="112" spans="1:5">
      <c r="A112" s="125" t="s">
        <v>1055</v>
      </c>
      <c r="B112" s="110">
        <f>VLOOKUP(A112,ИК!$A$2:$D$1073,3,0)</f>
        <v>1348</v>
      </c>
      <c r="C112" s="110">
        <v>1272.8035894316995</v>
      </c>
      <c r="D112" s="110">
        <v>111</v>
      </c>
      <c r="E112" s="110">
        <v>161</v>
      </c>
    </row>
    <row r="113" spans="1:5">
      <c r="A113" s="125" t="s">
        <v>1004</v>
      </c>
      <c r="B113" s="110">
        <f>VLOOKUP(A113,ИК!$A$2:$D$1073,3,0)</f>
        <v>1345</v>
      </c>
      <c r="C113" s="110">
        <v>1306.8410384196504</v>
      </c>
      <c r="D113" s="110">
        <v>112</v>
      </c>
      <c r="E113" s="110">
        <v>157</v>
      </c>
    </row>
    <row r="114" spans="1:5">
      <c r="A114" s="125" t="s">
        <v>1061</v>
      </c>
      <c r="B114" s="110">
        <f>VLOOKUP(A114,ИК!$A$2:$D$1073,3,0)</f>
        <v>1344</v>
      </c>
      <c r="C114" s="110">
        <v>1352.7606634955646</v>
      </c>
      <c r="D114" s="110">
        <v>113</v>
      </c>
      <c r="E114" s="110">
        <v>117</v>
      </c>
    </row>
    <row r="115" spans="1:5">
      <c r="A115" s="125" t="s">
        <v>1018</v>
      </c>
      <c r="B115" s="110">
        <f>VLOOKUP(A115,ИК!$A$2:$D$1073,3,0)</f>
        <v>1326.9597736098997</v>
      </c>
      <c r="C115" s="110">
        <v>1428.5970241411997</v>
      </c>
      <c r="D115" s="110">
        <v>114</v>
      </c>
      <c r="E115" s="110">
        <v>15</v>
      </c>
    </row>
    <row r="116" spans="1:5">
      <c r="A116" s="125" t="s">
        <v>1206</v>
      </c>
      <c r="B116" s="110">
        <f>VLOOKUP(A116,ИК!$A$2:$D$1073,3,0)</f>
        <v>1324</v>
      </c>
      <c r="C116" s="110">
        <v>1381.3332248937445</v>
      </c>
      <c r="D116" s="110">
        <v>115</v>
      </c>
      <c r="E116" s="110">
        <v>76</v>
      </c>
    </row>
    <row r="117" spans="1:5">
      <c r="A117" s="125" t="s">
        <v>1207</v>
      </c>
      <c r="B117" s="110">
        <f>VLOOKUP(A117,ИК!$A$2:$D$1073,3,0)</f>
        <v>1316</v>
      </c>
      <c r="C117" s="110">
        <v>1335.9907543201841</v>
      </c>
      <c r="D117" s="110">
        <v>116</v>
      </c>
      <c r="E117" s="110">
        <v>118</v>
      </c>
    </row>
    <row r="118" spans="1:5">
      <c r="A118" s="125" t="s">
        <v>921</v>
      </c>
      <c r="B118" s="110">
        <f>VLOOKUP(A118,ИК!$A$2:$D$1073,3,0)</f>
        <v>1312.7881965540053</v>
      </c>
      <c r="C118" s="110">
        <v>1339.703652513052</v>
      </c>
      <c r="D118" s="110">
        <v>117</v>
      </c>
      <c r="E118" s="110">
        <v>131</v>
      </c>
    </row>
    <row r="119" spans="1:5">
      <c r="A119" s="125" t="s">
        <v>1200</v>
      </c>
      <c r="B119" s="110">
        <f>VLOOKUP(A119,ИК!$A$2:$D$1073,3,0)</f>
        <v>1312.2397898607428</v>
      </c>
      <c r="C119" s="110">
        <v>1387.7997509751929</v>
      </c>
      <c r="D119" s="110">
        <v>118</v>
      </c>
      <c r="E119" s="110">
        <v>48</v>
      </c>
    </row>
    <row r="120" spans="1:5">
      <c r="A120" s="125" t="s">
        <v>1216</v>
      </c>
      <c r="B120" s="110">
        <f>VLOOKUP(A120,ИК!$A$2:$D$1073,3,0)</f>
        <v>1308</v>
      </c>
      <c r="C120" s="110">
        <v>1340.3174262207294</v>
      </c>
      <c r="D120" s="110">
        <v>119</v>
      </c>
      <c r="E120" s="110">
        <v>95</v>
      </c>
    </row>
    <row r="121" spans="1:5">
      <c r="A121" s="125" t="s">
        <v>1266</v>
      </c>
      <c r="B121" s="110">
        <f>VLOOKUP(A121,ИК!$A$2:$D$1073,3,0)</f>
        <v>1296</v>
      </c>
      <c r="C121" s="110">
        <v>1362.3294638902648</v>
      </c>
      <c r="D121" s="110">
        <v>120</v>
      </c>
      <c r="E121" s="110">
        <v>71</v>
      </c>
    </row>
    <row r="122" spans="1:5">
      <c r="A122" s="125" t="s">
        <v>1137</v>
      </c>
      <c r="B122" s="110">
        <f>VLOOKUP(A122,ИК!$A$2:$D$1073,3,0)</f>
        <v>1290.2590024748667</v>
      </c>
      <c r="C122" s="110">
        <v>1300.2265918616201</v>
      </c>
      <c r="D122" s="110">
        <v>121</v>
      </c>
      <c r="E122" s="110">
        <v>129</v>
      </c>
    </row>
    <row r="123" spans="1:5">
      <c r="A123" s="125" t="s">
        <v>1238</v>
      </c>
      <c r="B123" s="110">
        <f>VLOOKUP(A123,ИК!$A$2:$D$1073,3,0)</f>
        <v>1279</v>
      </c>
      <c r="C123" s="110">
        <v>1308.8480487483082</v>
      </c>
      <c r="D123" s="110">
        <v>122</v>
      </c>
      <c r="E123" s="110">
        <v>135</v>
      </c>
    </row>
    <row r="124" spans="1:5">
      <c r="A124" s="125" t="s">
        <v>1128</v>
      </c>
      <c r="B124" s="110">
        <f>VLOOKUP(A124,ИК!$A$2:$D$1073,3,0)</f>
        <v>1276</v>
      </c>
      <c r="C124" s="110">
        <v>1305.5820628676106</v>
      </c>
      <c r="D124" s="110">
        <v>123</v>
      </c>
      <c r="E124" s="110">
        <v>120</v>
      </c>
    </row>
    <row r="125" spans="1:5">
      <c r="A125" s="125" t="s">
        <v>1224</v>
      </c>
      <c r="B125" s="110">
        <f>VLOOKUP(A125,ИК!$A$2:$D$1073,3,0)</f>
        <v>1272.2219059293052</v>
      </c>
      <c r="C125" s="110">
        <v>1288.1497171934211</v>
      </c>
      <c r="D125" s="110">
        <v>124</v>
      </c>
      <c r="E125" s="110">
        <v>147</v>
      </c>
    </row>
    <row r="126" spans="1:5">
      <c r="A126" s="125" t="s">
        <v>1262</v>
      </c>
      <c r="B126" s="110">
        <f>VLOOKUP(A126,ИК!$A$2:$D$1073,3,0)</f>
        <v>1266.3314525506726</v>
      </c>
      <c r="C126" s="110">
        <v>1228.552252418734</v>
      </c>
      <c r="D126" s="110">
        <v>125</v>
      </c>
      <c r="E126" s="110">
        <v>156</v>
      </c>
    </row>
    <row r="127" spans="1:5">
      <c r="A127" s="125" t="s">
        <v>1215</v>
      </c>
      <c r="B127" s="110">
        <f>VLOOKUP(A127,ИК!$A$2:$D$1073,3,0)</f>
        <v>1263.814116892532</v>
      </c>
      <c r="C127" s="110">
        <v>1309.4958142038104</v>
      </c>
      <c r="D127" s="110">
        <v>126</v>
      </c>
      <c r="E127" s="110">
        <v>106</v>
      </c>
    </row>
    <row r="128" spans="1:5">
      <c r="A128" s="125" t="s">
        <v>1081</v>
      </c>
      <c r="B128" s="110">
        <f>VLOOKUP(A128,ИК!$A$2:$D$1073,3,0)</f>
        <v>1262</v>
      </c>
      <c r="C128" s="110">
        <v>1289.1443599645911</v>
      </c>
      <c r="D128" s="110">
        <v>127</v>
      </c>
      <c r="E128" s="110">
        <v>132</v>
      </c>
    </row>
    <row r="129" spans="1:5">
      <c r="A129" s="125" t="s">
        <v>1125</v>
      </c>
      <c r="B129" s="110">
        <f>VLOOKUP(A129,ИК!$A$2:$D$1073,3,0)</f>
        <v>1260.8930377023248</v>
      </c>
      <c r="C129" s="110">
        <v>1280.011522396723</v>
      </c>
      <c r="D129" s="110">
        <v>128</v>
      </c>
      <c r="E129" s="110">
        <v>144</v>
      </c>
    </row>
    <row r="130" spans="1:5">
      <c r="A130" s="125" t="s">
        <v>1252</v>
      </c>
      <c r="B130" s="110">
        <f>VLOOKUP(A130,ИК!$A$2:$D$1073,3,0)</f>
        <v>1259</v>
      </c>
      <c r="C130" s="110">
        <v>1301.3171973384458</v>
      </c>
      <c r="D130" s="110">
        <v>129</v>
      </c>
      <c r="E130" s="110">
        <v>98</v>
      </c>
    </row>
    <row r="131" spans="1:5">
      <c r="A131" s="125" t="s">
        <v>1234</v>
      </c>
      <c r="B131" s="110">
        <f>VLOOKUP(A131,ИК!$A$2:$D$1073,3,0)</f>
        <v>1255</v>
      </c>
      <c r="C131" s="110">
        <v>1358.5838713623357</v>
      </c>
      <c r="D131" s="110">
        <v>130</v>
      </c>
      <c r="E131" s="110">
        <v>35</v>
      </c>
    </row>
    <row r="132" spans="1:5">
      <c r="A132" s="125" t="s">
        <v>1105</v>
      </c>
      <c r="B132" s="110">
        <f>VLOOKUP(A132,ИК!$A$2:$D$1073,3,0)</f>
        <v>1248.212833603973</v>
      </c>
      <c r="C132" s="110">
        <v>1260.1286720425069</v>
      </c>
      <c r="D132" s="110">
        <v>131</v>
      </c>
      <c r="E132" s="110">
        <v>134</v>
      </c>
    </row>
    <row r="133" spans="1:5">
      <c r="A133" s="125" t="s">
        <v>1127</v>
      </c>
      <c r="B133" s="110">
        <f>VLOOKUP(A133,ИК!$A$2:$D$1073,3,0)</f>
        <v>1245.5795346117088</v>
      </c>
      <c r="C133" s="110">
        <v>1267.7992433666761</v>
      </c>
      <c r="D133" s="110">
        <v>132</v>
      </c>
      <c r="E133" s="110">
        <v>136</v>
      </c>
    </row>
    <row r="134" spans="1:5">
      <c r="A134" s="125" t="s">
        <v>1254</v>
      </c>
      <c r="B134" s="110">
        <f>VLOOKUP(A134,ИК!$A$2:$D$1073,3,0)</f>
        <v>1233</v>
      </c>
      <c r="C134" s="110">
        <v>1277.9581684690947</v>
      </c>
      <c r="D134" s="110">
        <v>133</v>
      </c>
      <c r="E134" s="110">
        <v>124</v>
      </c>
    </row>
    <row r="135" spans="1:5">
      <c r="A135" s="125" t="s">
        <v>1169</v>
      </c>
      <c r="B135" s="110">
        <f>VLOOKUP(A135,ИК!$A$2:$D$1073,3,0)</f>
        <v>1230</v>
      </c>
      <c r="C135" s="110">
        <v>1277.8440508281335</v>
      </c>
      <c r="D135" s="110">
        <v>134</v>
      </c>
      <c r="E135" s="110">
        <v>109</v>
      </c>
    </row>
    <row r="136" spans="1:5">
      <c r="A136" s="125" t="s">
        <v>1230</v>
      </c>
      <c r="B136" s="110">
        <f>VLOOKUP(A136,ИК!$A$2:$D$1073,3,0)</f>
        <v>1222</v>
      </c>
      <c r="C136" s="110">
        <v>1208.0341734335325</v>
      </c>
      <c r="D136" s="110">
        <v>135</v>
      </c>
      <c r="E136" s="110">
        <v>153</v>
      </c>
    </row>
    <row r="137" spans="1:5">
      <c r="A137" s="125" t="s">
        <v>1243</v>
      </c>
      <c r="B137" s="110">
        <f>VLOOKUP(A137,ИК!$A$2:$D$1073,3,0)</f>
        <v>1220.190427252438</v>
      </c>
      <c r="C137" s="110">
        <v>1238.7691859589565</v>
      </c>
      <c r="D137" s="110">
        <v>136</v>
      </c>
      <c r="E137" s="110">
        <v>143</v>
      </c>
    </row>
    <row r="138" spans="1:5">
      <c r="A138" s="125" t="s">
        <v>1232</v>
      </c>
      <c r="B138" s="110">
        <f>VLOOKUP(A138,ИК!$A$2:$D$1073,3,0)</f>
        <v>1211</v>
      </c>
      <c r="C138" s="110">
        <v>1230.6279211542894</v>
      </c>
      <c r="D138" s="110">
        <v>137</v>
      </c>
      <c r="E138" s="110">
        <v>139</v>
      </c>
    </row>
    <row r="139" spans="1:5">
      <c r="A139" s="125" t="s">
        <v>1253</v>
      </c>
      <c r="B139" s="110">
        <f>VLOOKUP(A139,ИК!$A$2:$D$1073,3,0)</f>
        <v>1209</v>
      </c>
      <c r="C139" s="110">
        <v>1225.4844275741555</v>
      </c>
      <c r="D139" s="110">
        <v>138</v>
      </c>
      <c r="E139" s="110">
        <v>141</v>
      </c>
    </row>
    <row r="140" spans="1:5">
      <c r="A140" s="125" t="s">
        <v>1175</v>
      </c>
      <c r="B140" s="110">
        <f>VLOOKUP(A140,ИК!$A$2:$D$1073,3,0)</f>
        <v>1209</v>
      </c>
      <c r="C140" s="110">
        <v>1199.6550879611989</v>
      </c>
      <c r="D140" s="110">
        <v>139</v>
      </c>
      <c r="E140" s="110">
        <v>152</v>
      </c>
    </row>
    <row r="141" spans="1:5">
      <c r="A141" s="125" t="s">
        <v>1187</v>
      </c>
      <c r="B141" s="110">
        <f>VLOOKUP(A141,ИК!$A$2:$D$1073,3,0)</f>
        <v>1133</v>
      </c>
      <c r="C141" s="110">
        <v>1131.5807113770127</v>
      </c>
      <c r="D141" s="110">
        <v>140</v>
      </c>
      <c r="E141" s="110">
        <v>158</v>
      </c>
    </row>
    <row r="142" spans="1:5">
      <c r="A142" s="125" t="s">
        <v>1212</v>
      </c>
      <c r="B142" s="110">
        <f>VLOOKUP(A142,ИК!$A$2:$D$1073,3,0)</f>
        <v>1131</v>
      </c>
      <c r="C142" s="110">
        <v>1146.8945315697276</v>
      </c>
      <c r="D142" s="110">
        <v>141</v>
      </c>
      <c r="E142" s="110">
        <v>151</v>
      </c>
    </row>
    <row r="143" spans="1:5">
      <c r="A143" s="125" t="s">
        <v>319</v>
      </c>
      <c r="B143" s="110">
        <f>VLOOKUP(A143,ИК!$A$2:$D$1073,3,0)</f>
        <v>1200</v>
      </c>
      <c r="C143" s="110">
        <v>1171.7028229400498</v>
      </c>
      <c r="D143" s="110">
        <v>142</v>
      </c>
      <c r="E143" s="110">
        <v>160</v>
      </c>
    </row>
    <row r="144" spans="1:5">
      <c r="A144" s="125" t="s">
        <v>1268</v>
      </c>
      <c r="B144" s="110">
        <f>VLOOKUP(A144,ИК!$A$2:$D$1073,3,0)</f>
        <v>1300</v>
      </c>
      <c r="C144" s="110">
        <v>1336.1404334361819</v>
      </c>
      <c r="D144" s="110">
        <v>143</v>
      </c>
      <c r="E144" s="110">
        <v>85</v>
      </c>
    </row>
    <row r="145" spans="1:5">
      <c r="A145" s="125" t="s">
        <v>1269</v>
      </c>
      <c r="B145" s="110">
        <f>VLOOKUP(A145,ИК!$A$2:$D$1073,3,0)</f>
        <v>1200</v>
      </c>
      <c r="C145" s="110">
        <v>1240.4533202904386</v>
      </c>
      <c r="D145" s="110">
        <v>144</v>
      </c>
      <c r="E145" s="110">
        <v>126</v>
      </c>
    </row>
    <row r="146" spans="1:5">
      <c r="A146" s="125" t="s">
        <v>456</v>
      </c>
      <c r="B146" s="110">
        <f>VLOOKUP(A146,ИК!$A$2:$D$1073,3,0)</f>
        <v>1436.6556521963387</v>
      </c>
      <c r="C146" s="110">
        <v>1326.7253315611285</v>
      </c>
      <c r="D146" s="110">
        <v>145</v>
      </c>
      <c r="E146" s="110">
        <v>159</v>
      </c>
    </row>
    <row r="147" spans="1:5">
      <c r="A147" s="125" t="s">
        <v>1270</v>
      </c>
      <c r="B147" s="110">
        <f>VLOOKUP(A147,ИК!$A$2:$D$1073,3,0)</f>
        <v>1300</v>
      </c>
      <c r="C147" s="110">
        <v>1352.1388473189515</v>
      </c>
      <c r="D147" s="110">
        <v>146</v>
      </c>
      <c r="E147" s="110">
        <v>81</v>
      </c>
    </row>
    <row r="148" spans="1:5">
      <c r="A148" s="125" t="s">
        <v>1271</v>
      </c>
      <c r="B148" s="110">
        <f>VLOOKUP(A148,ИК!$A$2:$D$1073,3,0)</f>
        <v>1300</v>
      </c>
      <c r="C148" s="110">
        <v>1362.9966678275634</v>
      </c>
      <c r="D148" s="110">
        <v>147</v>
      </c>
      <c r="E148" s="110">
        <v>68</v>
      </c>
    </row>
    <row r="149" spans="1:5">
      <c r="A149" s="125" t="s">
        <v>1272</v>
      </c>
      <c r="B149" s="110">
        <f>VLOOKUP(A149,ИК!$A$2:$D$1073,3,0)</f>
        <v>1200</v>
      </c>
      <c r="C149" s="110">
        <v>1231.1330084150495</v>
      </c>
      <c r="D149" s="110">
        <v>148</v>
      </c>
      <c r="E149" s="110">
        <v>137</v>
      </c>
    </row>
    <row r="150" spans="1:5">
      <c r="A150" s="125" t="s">
        <v>444</v>
      </c>
      <c r="B150" s="110">
        <f>VLOOKUP(A150,ИК!$A$2:$D$1073,3,0)</f>
        <v>1548</v>
      </c>
      <c r="C150" s="110">
        <v>1494.3171021880351</v>
      </c>
      <c r="D150" s="110">
        <v>149</v>
      </c>
      <c r="E150" s="110">
        <v>108</v>
      </c>
    </row>
    <row r="151" spans="1:5">
      <c r="A151" s="125" t="s">
        <v>1273</v>
      </c>
      <c r="B151" s="110">
        <f>VLOOKUP(A151,ИК!$A$2:$D$1073,3,0)</f>
        <v>1300</v>
      </c>
      <c r="C151" s="110">
        <v>1362.6005141043124</v>
      </c>
      <c r="D151" s="110">
        <v>150</v>
      </c>
      <c r="E151" s="110">
        <v>90</v>
      </c>
    </row>
    <row r="152" spans="1:5">
      <c r="A152" s="125" t="s">
        <v>1274</v>
      </c>
      <c r="B152" s="110">
        <f>VLOOKUP(A152,ИК!$A$2:$D$1073,3,0)</f>
        <v>1200</v>
      </c>
      <c r="C152" s="110">
        <v>1260.2676882457433</v>
      </c>
      <c r="D152" s="110">
        <v>151</v>
      </c>
      <c r="E152" s="110">
        <v>111</v>
      </c>
    </row>
    <row r="153" spans="1:5" s="57" customFormat="1">
      <c r="A153" s="125" t="s">
        <v>1275</v>
      </c>
      <c r="B153" s="110">
        <f>VLOOKUP(A153,ИК!$A$2:$D$1073,3,0)</f>
        <v>1300</v>
      </c>
      <c r="C153" s="110">
        <v>1385.1590223093749</v>
      </c>
      <c r="D153" s="110">
        <v>152</v>
      </c>
      <c r="E153" s="110">
        <v>54</v>
      </c>
    </row>
    <row r="154" spans="1:5" s="57" customFormat="1">
      <c r="A154" s="125" t="s">
        <v>1276</v>
      </c>
      <c r="B154" s="110">
        <f>VLOOKUP(A154,ИК!$A$2:$D$1073,3,0)</f>
        <v>1200</v>
      </c>
      <c r="C154" s="110">
        <v>1235.7235437796289</v>
      </c>
      <c r="D154" s="110">
        <v>153</v>
      </c>
      <c r="E154" s="110">
        <v>128</v>
      </c>
    </row>
    <row r="155" spans="1:5" s="57" customFormat="1">
      <c r="A155" s="125" t="s">
        <v>1277</v>
      </c>
      <c r="B155" s="110">
        <f>VLOOKUP(A155,ИК!$A$2:$D$1073,3,0)</f>
        <v>1200</v>
      </c>
      <c r="C155" s="110">
        <v>1231.6016737493846</v>
      </c>
      <c r="D155" s="110">
        <v>154</v>
      </c>
      <c r="E155" s="110">
        <v>127</v>
      </c>
    </row>
    <row r="156" spans="1:5" s="57" customFormat="1">
      <c r="A156" s="125" t="s">
        <v>1278</v>
      </c>
      <c r="B156" s="110">
        <f>VLOOKUP(A156,ИК!$A$2:$D$1073,3,0)</f>
        <v>1300</v>
      </c>
      <c r="C156" s="110">
        <v>1350.8539463105317</v>
      </c>
      <c r="D156" s="110">
        <v>155</v>
      </c>
      <c r="E156" s="110">
        <v>92</v>
      </c>
    </row>
    <row r="157" spans="1:5" s="57" customFormat="1">
      <c r="A157" s="125" t="s">
        <v>1279</v>
      </c>
      <c r="B157" s="110">
        <f>VLOOKUP(A157,ИК!$A$2:$D$1073,3,0)</f>
        <v>1200</v>
      </c>
      <c r="C157" s="110">
        <v>1196.7553665796083</v>
      </c>
      <c r="D157" s="110">
        <v>156</v>
      </c>
      <c r="E157" s="110">
        <v>147</v>
      </c>
    </row>
    <row r="158" spans="1:5" s="57" customFormat="1">
      <c r="A158" s="125" t="s">
        <v>1280</v>
      </c>
      <c r="B158" s="110">
        <f>VLOOKUP(A158,ИК!$A$2:$D$1073,3,0)</f>
        <v>1200</v>
      </c>
      <c r="C158" s="110">
        <v>1249.722917432324</v>
      </c>
      <c r="D158" s="110">
        <v>157</v>
      </c>
      <c r="E158" s="110">
        <v>115</v>
      </c>
    </row>
    <row r="159" spans="1:5" s="57" customFormat="1">
      <c r="A159" s="125" t="s">
        <v>500</v>
      </c>
      <c r="B159" s="110">
        <f>VLOOKUP(A159,ИК!$A$2:$D$1073,3,0)</f>
        <v>1379.5425174414613</v>
      </c>
      <c r="C159" s="110">
        <v>1393.0640962113355</v>
      </c>
      <c r="D159" s="110">
        <v>158</v>
      </c>
      <c r="E159" s="110">
        <v>99</v>
      </c>
    </row>
    <row r="160" spans="1:5" s="57" customFormat="1">
      <c r="A160" s="125" t="s">
        <v>734</v>
      </c>
      <c r="B160" s="110">
        <f>VLOOKUP(A160,ИК!$A$2:$D$1073,3,0)</f>
        <v>1699.6386625253945</v>
      </c>
      <c r="C160" s="110">
        <v>1676.0764303704645</v>
      </c>
      <c r="D160" s="110">
        <v>159</v>
      </c>
      <c r="E160" s="110">
        <v>39</v>
      </c>
    </row>
    <row r="161" spans="1:5" s="57" customFormat="1">
      <c r="A161" s="125" t="s">
        <v>1281</v>
      </c>
      <c r="B161" s="110">
        <f>VLOOKUP(A161,ИК!$A$2:$D$1073,3,0)</f>
        <v>1200</v>
      </c>
      <c r="C161" s="110">
        <v>1227.1443238625507</v>
      </c>
      <c r="D161" s="110">
        <v>160</v>
      </c>
      <c r="E161" s="110">
        <v>140</v>
      </c>
    </row>
    <row r="162" spans="1:5" s="57" customFormat="1">
      <c r="A162" s="125" t="s">
        <v>1066</v>
      </c>
      <c r="B162" s="110">
        <f>VLOOKUP(A162,ИК!$A$2:$D$1073,3,0)</f>
        <v>1266.577306527658</v>
      </c>
      <c r="C162" s="110">
        <v>1276.7299898232282</v>
      </c>
      <c r="D162" s="110">
        <v>161</v>
      </c>
      <c r="E162" s="110">
        <v>149</v>
      </c>
    </row>
  </sheetData>
  <autoFilter ref="A1:E34">
    <sortState ref="A2:E87">
      <sortCondition ref="D1:D61"/>
    </sortState>
  </autoFilter>
  <conditionalFormatting sqref="A163:A1048576 A1 A82:A152">
    <cfRule type="duplicateValues" dxfId="86" priority="41"/>
  </conditionalFormatting>
  <conditionalFormatting sqref="A2:A81">
    <cfRule type="duplicateValues" dxfId="85" priority="7"/>
  </conditionalFormatting>
  <conditionalFormatting sqref="A2:A81">
    <cfRule type="duplicateValues" dxfId="84" priority="8"/>
  </conditionalFormatting>
  <conditionalFormatting sqref="A2:A81">
    <cfRule type="duplicateValues" dxfId="83" priority="9"/>
  </conditionalFormatting>
  <conditionalFormatting sqref="A2:A81">
    <cfRule type="duplicateValues" dxfId="82" priority="10"/>
  </conditionalFormatting>
  <conditionalFormatting sqref="A2:A81">
    <cfRule type="duplicateValues" dxfId="81" priority="11"/>
    <cfRule type="duplicateValues" dxfId="80" priority="12"/>
  </conditionalFormatting>
  <conditionalFormatting sqref="A2:A81">
    <cfRule type="duplicateValues" dxfId="79" priority="13"/>
  </conditionalFormatting>
  <conditionalFormatting sqref="A2:A81">
    <cfRule type="duplicateValues" dxfId="78" priority="14"/>
  </conditionalFormatting>
  <conditionalFormatting sqref="A2:A81">
    <cfRule type="duplicateValues" dxfId="77" priority="15"/>
  </conditionalFormatting>
  <conditionalFormatting sqref="A2:A81">
    <cfRule type="duplicateValues" dxfId="76" priority="16"/>
  </conditionalFormatting>
  <conditionalFormatting sqref="A2:A81">
    <cfRule type="duplicateValues" dxfId="75" priority="17"/>
  </conditionalFormatting>
  <conditionalFormatting sqref="A2:A81">
    <cfRule type="duplicateValues" dxfId="74" priority="18"/>
  </conditionalFormatting>
  <conditionalFormatting sqref="A2:A81">
    <cfRule type="duplicateValues" dxfId="73" priority="19"/>
  </conditionalFormatting>
  <conditionalFormatting sqref="A2:A81">
    <cfRule type="duplicateValues" dxfId="72" priority="20"/>
  </conditionalFormatting>
  <conditionalFormatting sqref="A2:A81">
    <cfRule type="duplicateValues" dxfId="71" priority="21"/>
  </conditionalFormatting>
  <conditionalFormatting sqref="A2:A81">
    <cfRule type="duplicateValues" dxfId="70" priority="22"/>
  </conditionalFormatting>
  <conditionalFormatting sqref="A2:A81">
    <cfRule type="duplicateValues" dxfId="69" priority="23"/>
  </conditionalFormatting>
  <conditionalFormatting sqref="A2:A81">
    <cfRule type="duplicateValues" dxfId="68" priority="24"/>
  </conditionalFormatting>
  <conditionalFormatting sqref="A2:A81">
    <cfRule type="duplicateValues" dxfId="67" priority="25"/>
  </conditionalFormatting>
  <conditionalFormatting sqref="A2:A81">
    <cfRule type="duplicateValues" dxfId="66" priority="26"/>
    <cfRule type="duplicateValues" dxfId="65" priority="27"/>
  </conditionalFormatting>
  <conditionalFormatting sqref="A2:A81">
    <cfRule type="duplicateValues" dxfId="64" priority="28"/>
  </conditionalFormatting>
  <conditionalFormatting sqref="A2:A81">
    <cfRule type="duplicateValues" dxfId="63" priority="29"/>
  </conditionalFormatting>
  <conditionalFormatting sqref="A2:A81">
    <cfRule type="duplicateValues" dxfId="62" priority="30"/>
    <cfRule type="duplicateValues" dxfId="61" priority="31"/>
  </conditionalFormatting>
  <conditionalFormatting sqref="A2:A81">
    <cfRule type="duplicateValues" dxfId="60" priority="32"/>
  </conditionalFormatting>
  <conditionalFormatting sqref="A2:A81">
    <cfRule type="duplicateValues" dxfId="59" priority="33"/>
  </conditionalFormatting>
  <conditionalFormatting sqref="A2:A81">
    <cfRule type="duplicateValues" dxfId="58" priority="34"/>
  </conditionalFormatting>
  <conditionalFormatting sqref="A2:A81">
    <cfRule type="duplicateValues" dxfId="57" priority="35"/>
  </conditionalFormatting>
  <conditionalFormatting sqref="A2:A81">
    <cfRule type="duplicateValues" dxfId="56" priority="36"/>
  </conditionalFormatting>
  <conditionalFormatting sqref="A2:A81">
    <cfRule type="duplicateValues" dxfId="55" priority="37"/>
  </conditionalFormatting>
  <conditionalFormatting sqref="A2:A81">
    <cfRule type="duplicateValues" dxfId="54" priority="38"/>
  </conditionalFormatting>
  <conditionalFormatting sqref="A2:A81">
    <cfRule type="duplicateValues" dxfId="53" priority="39"/>
  </conditionalFormatting>
  <conditionalFormatting sqref="A2:A81">
    <cfRule type="duplicateValues" dxfId="52" priority="40"/>
  </conditionalFormatting>
  <conditionalFormatting sqref="A2:A81">
    <cfRule type="duplicateValues" dxfId="51" priority="6"/>
  </conditionalFormatting>
  <conditionalFormatting sqref="A2:A81">
    <cfRule type="duplicateValues" dxfId="50" priority="5"/>
  </conditionalFormatting>
  <conditionalFormatting sqref="A2:A81">
    <cfRule type="duplicateValues" dxfId="49" priority="4"/>
  </conditionalFormatting>
  <conditionalFormatting sqref="A2:A81">
    <cfRule type="duplicateValues" dxfId="48" priority="3"/>
  </conditionalFormatting>
  <conditionalFormatting sqref="A153:A154">
    <cfRule type="duplicateValues" dxfId="47" priority="2"/>
  </conditionalFormatting>
  <conditionalFormatting sqref="A155:A162">
    <cfRule type="duplicateValues" dxfId="46" priority="1"/>
  </conditionalFormatting>
  <pageMargins left="0.7" right="0.7" top="0.75" bottom="0.75" header="0.3" footer="0.3"/>
  <pageSetup paperSize="9" orientation="portrait" horizont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9"/>
  <sheetViews>
    <sheetView workbookViewId="0">
      <selection activeCell="B2" sqref="B2:B17"/>
    </sheetView>
  </sheetViews>
  <sheetFormatPr defaultRowHeight="14.4"/>
  <cols>
    <col min="1" max="1" width="22.88671875" customWidth="1"/>
    <col min="2" max="2" width="10.21875" bestFit="1" customWidth="1"/>
    <col min="6" max="6" width="14.5546875" customWidth="1"/>
    <col min="7" max="7" width="12.109375" customWidth="1"/>
    <col min="8" max="8" width="11.109375" bestFit="1" customWidth="1"/>
    <col min="9" max="9" width="13.109375" customWidth="1"/>
    <col min="10" max="10" width="10.44140625" bestFit="1" customWidth="1"/>
    <col min="11" max="11" width="7.21875" customWidth="1"/>
    <col min="12" max="12" width="12.77734375" customWidth="1"/>
    <col min="13" max="13" width="8.5546875" customWidth="1"/>
    <col min="14" max="14" width="13.44140625" bestFit="1" customWidth="1"/>
  </cols>
  <sheetData>
    <row r="1" spans="1:16">
      <c r="A1" s="78" t="s">
        <v>801</v>
      </c>
      <c r="B1" s="78" t="s">
        <v>802</v>
      </c>
      <c r="C1" s="78" t="s">
        <v>803</v>
      </c>
      <c r="D1" s="78" t="s">
        <v>804</v>
      </c>
      <c r="E1" s="78" t="s">
        <v>805</v>
      </c>
      <c r="F1" s="78" t="s">
        <v>806</v>
      </c>
      <c r="G1" s="78" t="s">
        <v>807</v>
      </c>
      <c r="H1" s="78" t="s">
        <v>808</v>
      </c>
      <c r="I1" s="78" t="s">
        <v>809</v>
      </c>
      <c r="J1" s="78" t="s">
        <v>810</v>
      </c>
      <c r="K1" s="78" t="s">
        <v>811</v>
      </c>
      <c r="L1" s="78" t="s">
        <v>987</v>
      </c>
      <c r="M1" s="79" t="s">
        <v>812</v>
      </c>
      <c r="N1" s="80" t="s">
        <v>988</v>
      </c>
    </row>
    <row r="2" spans="1:16" ht="15.6">
      <c r="A2" s="127"/>
      <c r="B2" s="81"/>
      <c r="C2" s="88"/>
      <c r="D2" s="82"/>
      <c r="E2" s="89"/>
      <c r="F2" s="90">
        <f>(SUM($B$2:$B$17)-B2)/15</f>
        <v>0</v>
      </c>
      <c r="G2" s="90">
        <f t="shared" ref="G2:G17" si="0">F2-B2</f>
        <v>0</v>
      </c>
      <c r="H2" s="91">
        <f t="shared" ref="H2:H17" si="1">G2/400</f>
        <v>0</v>
      </c>
      <c r="I2" s="91">
        <f t="shared" ref="I2:I17" si="2">POWER(10,H2)</f>
        <v>1</v>
      </c>
      <c r="J2" s="91">
        <f t="shared" ref="J2:J17" si="3">1/(1+I2)</f>
        <v>0.5</v>
      </c>
      <c r="K2" s="90">
        <v>20</v>
      </c>
      <c r="L2" s="91">
        <f t="shared" ref="L2:L17" si="4">D2-C2*J2</f>
        <v>0</v>
      </c>
      <c r="M2" s="86">
        <f t="shared" ref="M2:M17" si="5">B2+K2*L2</f>
        <v>0</v>
      </c>
      <c r="N2" s="92">
        <f t="shared" ref="N2:N17" si="6">M2-B2</f>
        <v>0</v>
      </c>
      <c r="P2" s="57"/>
    </row>
    <row r="3" spans="1:16" ht="15.6">
      <c r="A3" s="128"/>
      <c r="B3" s="81"/>
      <c r="C3" s="88"/>
      <c r="D3" s="82"/>
      <c r="E3" s="83"/>
      <c r="F3" s="90">
        <f t="shared" ref="F3:F17" si="7">(SUM($B$2:$B$17)-B3)/15</f>
        <v>0</v>
      </c>
      <c r="G3" s="84">
        <f t="shared" si="0"/>
        <v>0</v>
      </c>
      <c r="H3" s="85">
        <f t="shared" si="1"/>
        <v>0</v>
      </c>
      <c r="I3" s="85">
        <f t="shared" si="2"/>
        <v>1</v>
      </c>
      <c r="J3" s="85">
        <f t="shared" si="3"/>
        <v>0.5</v>
      </c>
      <c r="K3" s="84">
        <v>20</v>
      </c>
      <c r="L3" s="85">
        <f t="shared" si="4"/>
        <v>0</v>
      </c>
      <c r="M3" s="86">
        <f t="shared" si="5"/>
        <v>0</v>
      </c>
      <c r="N3" s="87">
        <f t="shared" si="6"/>
        <v>0</v>
      </c>
      <c r="P3" s="57"/>
    </row>
    <row r="4" spans="1:16" ht="15.6">
      <c r="A4" s="129"/>
      <c r="B4" s="81"/>
      <c r="C4" s="88"/>
      <c r="D4" s="82"/>
      <c r="E4" s="89"/>
      <c r="F4" s="90">
        <f t="shared" si="7"/>
        <v>0</v>
      </c>
      <c r="G4" s="90">
        <f t="shared" si="0"/>
        <v>0</v>
      </c>
      <c r="H4" s="91">
        <f t="shared" si="1"/>
        <v>0</v>
      </c>
      <c r="I4" s="91">
        <f t="shared" si="2"/>
        <v>1</v>
      </c>
      <c r="J4" s="91">
        <f t="shared" si="3"/>
        <v>0.5</v>
      </c>
      <c r="K4" s="90">
        <v>20</v>
      </c>
      <c r="L4" s="91">
        <f t="shared" si="4"/>
        <v>0</v>
      </c>
      <c r="M4" s="86">
        <f t="shared" si="5"/>
        <v>0</v>
      </c>
      <c r="N4" s="92">
        <f t="shared" si="6"/>
        <v>0</v>
      </c>
      <c r="P4" s="57"/>
    </row>
    <row r="5" spans="1:16" ht="15.6">
      <c r="A5" s="129"/>
      <c r="B5" s="81"/>
      <c r="C5" s="88"/>
      <c r="D5" s="82"/>
      <c r="E5" s="89"/>
      <c r="F5" s="90">
        <f t="shared" si="7"/>
        <v>0</v>
      </c>
      <c r="G5" s="90">
        <f t="shared" si="0"/>
        <v>0</v>
      </c>
      <c r="H5" s="91">
        <f t="shared" si="1"/>
        <v>0</v>
      </c>
      <c r="I5" s="91">
        <f t="shared" si="2"/>
        <v>1</v>
      </c>
      <c r="J5" s="91">
        <f t="shared" si="3"/>
        <v>0.5</v>
      </c>
      <c r="K5" s="90">
        <v>20</v>
      </c>
      <c r="L5" s="91">
        <f t="shared" si="4"/>
        <v>0</v>
      </c>
      <c r="M5" s="86">
        <f t="shared" si="5"/>
        <v>0</v>
      </c>
      <c r="N5" s="92">
        <f t="shared" si="6"/>
        <v>0</v>
      </c>
      <c r="P5" s="57"/>
    </row>
    <row r="6" spans="1:16" ht="15.6">
      <c r="A6" s="128"/>
      <c r="B6" s="81"/>
      <c r="C6" s="88"/>
      <c r="D6" s="82"/>
      <c r="E6" s="83"/>
      <c r="F6" s="90">
        <f t="shared" si="7"/>
        <v>0</v>
      </c>
      <c r="G6" s="84">
        <f t="shared" si="0"/>
        <v>0</v>
      </c>
      <c r="H6" s="85">
        <f t="shared" si="1"/>
        <v>0</v>
      </c>
      <c r="I6" s="85">
        <f t="shared" si="2"/>
        <v>1</v>
      </c>
      <c r="J6" s="85">
        <f t="shared" si="3"/>
        <v>0.5</v>
      </c>
      <c r="K6" s="84">
        <v>20</v>
      </c>
      <c r="L6" s="85">
        <f t="shared" si="4"/>
        <v>0</v>
      </c>
      <c r="M6" s="86">
        <f t="shared" si="5"/>
        <v>0</v>
      </c>
      <c r="N6" s="87">
        <f t="shared" si="6"/>
        <v>0</v>
      </c>
      <c r="P6" s="57"/>
    </row>
    <row r="7" spans="1:16" ht="15.6">
      <c r="A7" s="128"/>
      <c r="B7" s="81"/>
      <c r="C7" s="88"/>
      <c r="D7" s="82"/>
      <c r="E7" s="83"/>
      <c r="F7" s="90">
        <f t="shared" si="7"/>
        <v>0</v>
      </c>
      <c r="G7" s="84">
        <f t="shared" si="0"/>
        <v>0</v>
      </c>
      <c r="H7" s="85">
        <f t="shared" si="1"/>
        <v>0</v>
      </c>
      <c r="I7" s="85">
        <f t="shared" si="2"/>
        <v>1</v>
      </c>
      <c r="J7" s="85">
        <f t="shared" si="3"/>
        <v>0.5</v>
      </c>
      <c r="K7" s="84">
        <v>20</v>
      </c>
      <c r="L7" s="85">
        <f t="shared" si="4"/>
        <v>0</v>
      </c>
      <c r="M7" s="86">
        <f t="shared" si="5"/>
        <v>0</v>
      </c>
      <c r="N7" s="87">
        <f t="shared" si="6"/>
        <v>0</v>
      </c>
      <c r="P7" s="57"/>
    </row>
    <row r="8" spans="1:16" ht="15.6">
      <c r="A8" s="129"/>
      <c r="B8" s="81"/>
      <c r="C8" s="88"/>
      <c r="D8" s="82"/>
      <c r="E8" s="89"/>
      <c r="F8" s="90">
        <f t="shared" si="7"/>
        <v>0</v>
      </c>
      <c r="G8" s="90">
        <f t="shared" si="0"/>
        <v>0</v>
      </c>
      <c r="H8" s="91">
        <f t="shared" si="1"/>
        <v>0</v>
      </c>
      <c r="I8" s="91">
        <f t="shared" si="2"/>
        <v>1</v>
      </c>
      <c r="J8" s="91">
        <f t="shared" si="3"/>
        <v>0.5</v>
      </c>
      <c r="K8" s="90">
        <v>20</v>
      </c>
      <c r="L8" s="91">
        <f t="shared" si="4"/>
        <v>0</v>
      </c>
      <c r="M8" s="86">
        <f t="shared" si="5"/>
        <v>0</v>
      </c>
      <c r="N8" s="92">
        <f t="shared" si="6"/>
        <v>0</v>
      </c>
      <c r="P8" s="57"/>
    </row>
    <row r="9" spans="1:16" ht="15.6">
      <c r="A9" s="129"/>
      <c r="B9" s="81"/>
      <c r="C9" s="88"/>
      <c r="D9" s="82"/>
      <c r="E9" s="89"/>
      <c r="F9" s="90">
        <f t="shared" si="7"/>
        <v>0</v>
      </c>
      <c r="G9" s="90">
        <f t="shared" si="0"/>
        <v>0</v>
      </c>
      <c r="H9" s="91">
        <f t="shared" si="1"/>
        <v>0</v>
      </c>
      <c r="I9" s="91">
        <f t="shared" si="2"/>
        <v>1</v>
      </c>
      <c r="J9" s="91">
        <f t="shared" si="3"/>
        <v>0.5</v>
      </c>
      <c r="K9" s="90">
        <v>20</v>
      </c>
      <c r="L9" s="91">
        <f t="shared" si="4"/>
        <v>0</v>
      </c>
      <c r="M9" s="86">
        <f t="shared" si="5"/>
        <v>0</v>
      </c>
      <c r="N9" s="92">
        <f t="shared" si="6"/>
        <v>0</v>
      </c>
      <c r="P9" s="57"/>
    </row>
    <row r="10" spans="1:16" ht="15.6">
      <c r="A10" s="128"/>
      <c r="B10" s="81"/>
      <c r="C10" s="88"/>
      <c r="D10" s="82"/>
      <c r="E10" s="83"/>
      <c r="F10" s="90">
        <f t="shared" si="7"/>
        <v>0</v>
      </c>
      <c r="G10" s="84">
        <f t="shared" si="0"/>
        <v>0</v>
      </c>
      <c r="H10" s="85">
        <f t="shared" si="1"/>
        <v>0</v>
      </c>
      <c r="I10" s="85">
        <f t="shared" si="2"/>
        <v>1</v>
      </c>
      <c r="J10" s="85">
        <f t="shared" si="3"/>
        <v>0.5</v>
      </c>
      <c r="K10" s="84">
        <v>20</v>
      </c>
      <c r="L10" s="85">
        <f t="shared" si="4"/>
        <v>0</v>
      </c>
      <c r="M10" s="86">
        <f t="shared" si="5"/>
        <v>0</v>
      </c>
      <c r="N10" s="87">
        <f t="shared" si="6"/>
        <v>0</v>
      </c>
      <c r="P10" s="57"/>
    </row>
    <row r="11" spans="1:16" ht="15.6">
      <c r="A11" s="128"/>
      <c r="B11" s="81"/>
      <c r="C11" s="88"/>
      <c r="D11" s="82"/>
      <c r="E11" s="83"/>
      <c r="F11" s="90">
        <f t="shared" si="7"/>
        <v>0</v>
      </c>
      <c r="G11" s="84">
        <f t="shared" si="0"/>
        <v>0</v>
      </c>
      <c r="H11" s="85">
        <f t="shared" si="1"/>
        <v>0</v>
      </c>
      <c r="I11" s="85">
        <f t="shared" si="2"/>
        <v>1</v>
      </c>
      <c r="J11" s="85">
        <f t="shared" si="3"/>
        <v>0.5</v>
      </c>
      <c r="K11" s="84">
        <v>20</v>
      </c>
      <c r="L11" s="85">
        <f t="shared" si="4"/>
        <v>0</v>
      </c>
      <c r="M11" s="86">
        <f t="shared" si="5"/>
        <v>0</v>
      </c>
      <c r="N11" s="87">
        <f t="shared" si="6"/>
        <v>0</v>
      </c>
      <c r="P11" s="57"/>
    </row>
    <row r="12" spans="1:16" ht="15.6">
      <c r="A12" s="128"/>
      <c r="B12" s="81"/>
      <c r="C12" s="88"/>
      <c r="D12" s="82"/>
      <c r="E12" s="83"/>
      <c r="F12" s="90">
        <f t="shared" si="7"/>
        <v>0</v>
      </c>
      <c r="G12" s="84">
        <f t="shared" si="0"/>
        <v>0</v>
      </c>
      <c r="H12" s="85">
        <f t="shared" si="1"/>
        <v>0</v>
      </c>
      <c r="I12" s="85">
        <f t="shared" si="2"/>
        <v>1</v>
      </c>
      <c r="J12" s="85">
        <f t="shared" si="3"/>
        <v>0.5</v>
      </c>
      <c r="K12" s="84">
        <v>20</v>
      </c>
      <c r="L12" s="85">
        <f t="shared" si="4"/>
        <v>0</v>
      </c>
      <c r="M12" s="86">
        <f t="shared" si="5"/>
        <v>0</v>
      </c>
      <c r="N12" s="87">
        <f t="shared" si="6"/>
        <v>0</v>
      </c>
      <c r="P12" s="57"/>
    </row>
    <row r="13" spans="1:16" ht="15.6">
      <c r="A13" s="129"/>
      <c r="B13" s="81"/>
      <c r="C13" s="88"/>
      <c r="D13" s="82"/>
      <c r="E13" s="89"/>
      <c r="F13" s="90">
        <f t="shared" si="7"/>
        <v>0</v>
      </c>
      <c r="G13" s="90">
        <f t="shared" si="0"/>
        <v>0</v>
      </c>
      <c r="H13" s="91">
        <f t="shared" si="1"/>
        <v>0</v>
      </c>
      <c r="I13" s="91">
        <f t="shared" si="2"/>
        <v>1</v>
      </c>
      <c r="J13" s="91">
        <f t="shared" si="3"/>
        <v>0.5</v>
      </c>
      <c r="K13" s="90">
        <v>20</v>
      </c>
      <c r="L13" s="91">
        <f t="shared" si="4"/>
        <v>0</v>
      </c>
      <c r="M13" s="86">
        <f t="shared" si="5"/>
        <v>0</v>
      </c>
      <c r="N13" s="92">
        <f t="shared" si="6"/>
        <v>0</v>
      </c>
      <c r="P13" s="57"/>
    </row>
    <row r="14" spans="1:16" ht="15.6">
      <c r="A14" s="128"/>
      <c r="B14" s="81"/>
      <c r="C14" s="88"/>
      <c r="D14" s="82"/>
      <c r="E14" s="83"/>
      <c r="F14" s="90">
        <f t="shared" si="7"/>
        <v>0</v>
      </c>
      <c r="G14" s="84">
        <f t="shared" si="0"/>
        <v>0</v>
      </c>
      <c r="H14" s="85">
        <f t="shared" si="1"/>
        <v>0</v>
      </c>
      <c r="I14" s="85">
        <f t="shared" si="2"/>
        <v>1</v>
      </c>
      <c r="J14" s="85">
        <f t="shared" si="3"/>
        <v>0.5</v>
      </c>
      <c r="K14" s="84">
        <v>20</v>
      </c>
      <c r="L14" s="85">
        <f t="shared" si="4"/>
        <v>0</v>
      </c>
      <c r="M14" s="86">
        <f t="shared" si="5"/>
        <v>0</v>
      </c>
      <c r="N14" s="87">
        <f t="shared" si="6"/>
        <v>0</v>
      </c>
      <c r="P14" s="57"/>
    </row>
    <row r="15" spans="1:16" ht="15.6">
      <c r="A15" s="129"/>
      <c r="B15" s="81"/>
      <c r="C15" s="88"/>
      <c r="D15" s="82"/>
      <c r="E15" s="89"/>
      <c r="F15" s="90">
        <f t="shared" si="7"/>
        <v>0</v>
      </c>
      <c r="G15" s="90">
        <f t="shared" si="0"/>
        <v>0</v>
      </c>
      <c r="H15" s="91">
        <f t="shared" si="1"/>
        <v>0</v>
      </c>
      <c r="I15" s="91">
        <f t="shared" si="2"/>
        <v>1</v>
      </c>
      <c r="J15" s="91">
        <f t="shared" si="3"/>
        <v>0.5</v>
      </c>
      <c r="K15" s="90">
        <v>20</v>
      </c>
      <c r="L15" s="91">
        <f t="shared" si="4"/>
        <v>0</v>
      </c>
      <c r="M15" s="86">
        <f t="shared" si="5"/>
        <v>0</v>
      </c>
      <c r="N15" s="92">
        <f t="shared" si="6"/>
        <v>0</v>
      </c>
      <c r="P15" s="57"/>
    </row>
    <row r="16" spans="1:16" ht="15.6">
      <c r="A16" s="128"/>
      <c r="B16" s="81"/>
      <c r="C16" s="88"/>
      <c r="D16" s="82"/>
      <c r="E16" s="83"/>
      <c r="F16" s="90">
        <f t="shared" si="7"/>
        <v>0</v>
      </c>
      <c r="G16" s="84">
        <f t="shared" si="0"/>
        <v>0</v>
      </c>
      <c r="H16" s="85">
        <f t="shared" si="1"/>
        <v>0</v>
      </c>
      <c r="I16" s="85">
        <f t="shared" si="2"/>
        <v>1</v>
      </c>
      <c r="J16" s="85">
        <f t="shared" si="3"/>
        <v>0.5</v>
      </c>
      <c r="K16" s="84">
        <v>20</v>
      </c>
      <c r="L16" s="85">
        <f t="shared" si="4"/>
        <v>0</v>
      </c>
      <c r="M16" s="86">
        <f t="shared" si="5"/>
        <v>0</v>
      </c>
      <c r="N16" s="87">
        <f t="shared" si="6"/>
        <v>0</v>
      </c>
      <c r="P16" s="57"/>
    </row>
    <row r="17" spans="1:16" ht="15.6">
      <c r="A17" s="130"/>
      <c r="B17" s="81"/>
      <c r="C17" s="88"/>
      <c r="D17" s="82"/>
      <c r="E17" s="94"/>
      <c r="F17" s="90">
        <f t="shared" si="7"/>
        <v>0</v>
      </c>
      <c r="G17" s="95">
        <f t="shared" si="0"/>
        <v>0</v>
      </c>
      <c r="H17" s="96">
        <f t="shared" si="1"/>
        <v>0</v>
      </c>
      <c r="I17" s="96">
        <f t="shared" si="2"/>
        <v>1</v>
      </c>
      <c r="J17" s="96">
        <f t="shared" si="3"/>
        <v>0.5</v>
      </c>
      <c r="K17" s="95">
        <v>20</v>
      </c>
      <c r="L17" s="96">
        <f t="shared" si="4"/>
        <v>0</v>
      </c>
      <c r="M17" s="97">
        <f t="shared" si="5"/>
        <v>0</v>
      </c>
      <c r="N17" s="77">
        <f t="shared" si="6"/>
        <v>0</v>
      </c>
      <c r="P17" s="57"/>
    </row>
    <row r="18" spans="1:16" s="57" customFormat="1" ht="15.6">
      <c r="A18" s="93"/>
      <c r="B18" s="81"/>
      <c r="C18" s="88"/>
      <c r="D18" s="82"/>
      <c r="E18" s="94"/>
      <c r="F18" s="90"/>
      <c r="G18" s="95"/>
      <c r="H18" s="96"/>
      <c r="I18" s="96"/>
      <c r="J18" s="96"/>
      <c r="K18" s="95"/>
      <c r="L18" s="96"/>
      <c r="M18" s="97"/>
      <c r="N18" s="77"/>
    </row>
    <row r="19" spans="1:16" s="57" customFormat="1" ht="15.6">
      <c r="A19" s="93"/>
      <c r="B19" s="81"/>
      <c r="C19" s="88"/>
      <c r="D19" s="82"/>
      <c r="E19" s="94"/>
      <c r="F19" s="90"/>
      <c r="G19" s="95"/>
      <c r="H19" s="96"/>
      <c r="I19" s="96"/>
      <c r="J19" s="96"/>
      <c r="K19" s="95"/>
      <c r="L19" s="96"/>
      <c r="M19" s="97"/>
      <c r="N19" s="77"/>
    </row>
  </sheetData>
  <protectedRanges>
    <protectedRange sqref="A2:A13" name="Diapazons2_2_1"/>
  </protectedRanges>
  <autoFilter ref="A1:N1">
    <sortState ref="A2:N17">
      <sortCondition ref="A1"/>
    </sortState>
  </autoFilter>
  <conditionalFormatting sqref="E2:E17">
    <cfRule type="cellIs" dxfId="45" priority="48" operator="equal">
      <formula>#REF!</formula>
    </cfRule>
    <cfRule type="cellIs" dxfId="44" priority="49" operator="equal">
      <formula>#REF!</formula>
    </cfRule>
    <cfRule type="cellIs" dxfId="43" priority="50" operator="equal">
      <formula>#REF!</formula>
    </cfRule>
  </conditionalFormatting>
  <conditionalFormatting sqref="A4">
    <cfRule type="duplicateValues" dxfId="42" priority="36"/>
  </conditionalFormatting>
  <conditionalFormatting sqref="A4">
    <cfRule type="duplicateValues" dxfId="41" priority="35"/>
  </conditionalFormatting>
  <conditionalFormatting sqref="A4">
    <cfRule type="duplicateValues" dxfId="40" priority="37"/>
  </conditionalFormatting>
  <conditionalFormatting sqref="A4">
    <cfRule type="duplicateValues" dxfId="39" priority="38"/>
  </conditionalFormatting>
  <conditionalFormatting sqref="A4">
    <cfRule type="duplicateValues" dxfId="38" priority="39"/>
  </conditionalFormatting>
  <conditionalFormatting sqref="A4">
    <cfRule type="duplicateValues" dxfId="37" priority="40"/>
  </conditionalFormatting>
  <conditionalFormatting sqref="A3">
    <cfRule type="duplicateValues" dxfId="36" priority="34"/>
  </conditionalFormatting>
  <conditionalFormatting sqref="A3">
    <cfRule type="duplicateValues" dxfId="35" priority="33"/>
  </conditionalFormatting>
  <conditionalFormatting sqref="A3">
    <cfRule type="duplicateValues" dxfId="34" priority="32"/>
  </conditionalFormatting>
  <conditionalFormatting sqref="A3">
    <cfRule type="duplicateValues" dxfId="33" priority="31"/>
  </conditionalFormatting>
  <conditionalFormatting sqref="A2:A17">
    <cfRule type="duplicateValues" dxfId="32" priority="30"/>
  </conditionalFormatting>
  <conditionalFormatting sqref="A2:A17">
    <cfRule type="duplicateValues" dxfId="31" priority="29"/>
  </conditionalFormatting>
  <conditionalFormatting sqref="A2:A17">
    <cfRule type="duplicateValues" dxfId="30" priority="28"/>
  </conditionalFormatting>
  <conditionalFormatting sqref="A2:A17">
    <cfRule type="duplicateValues" dxfId="29" priority="27"/>
  </conditionalFormatting>
  <conditionalFormatting sqref="A2:A17">
    <cfRule type="duplicateValues" dxfId="28" priority="26"/>
  </conditionalFormatting>
  <conditionalFormatting sqref="A2:A17">
    <cfRule type="duplicateValues" dxfId="27" priority="25"/>
  </conditionalFormatting>
  <conditionalFormatting sqref="A2:A17">
    <cfRule type="duplicateValues" dxfId="26" priority="24"/>
  </conditionalFormatting>
  <conditionalFormatting sqref="A2:A17">
    <cfRule type="duplicateValues" dxfId="25" priority="23"/>
  </conditionalFormatting>
  <conditionalFormatting sqref="A2 A5:A17">
    <cfRule type="duplicateValues" dxfId="24" priority="41"/>
  </conditionalFormatting>
  <conditionalFormatting sqref="A2 A5:A17">
    <cfRule type="duplicateValues" dxfId="23" priority="42"/>
  </conditionalFormatting>
  <conditionalFormatting sqref="A2 A5:A17">
    <cfRule type="duplicateValues" dxfId="22" priority="43"/>
  </conditionalFormatting>
  <conditionalFormatting sqref="A2 A5:A17">
    <cfRule type="duplicateValues" dxfId="21" priority="44"/>
  </conditionalFormatting>
  <conditionalFormatting sqref="A2 A5:A17">
    <cfRule type="duplicateValues" dxfId="20" priority="45"/>
  </conditionalFormatting>
  <conditionalFormatting sqref="A2 A5:A17">
    <cfRule type="duplicateValues" dxfId="19" priority="46"/>
  </conditionalFormatting>
  <conditionalFormatting sqref="A2 A4:A17">
    <cfRule type="duplicateValues" dxfId="18" priority="47"/>
  </conditionalFormatting>
  <conditionalFormatting sqref="E18:E19">
    <cfRule type="cellIs" dxfId="17" priority="16" operator="equal">
      <formula>#REF!</formula>
    </cfRule>
    <cfRule type="cellIs" dxfId="16" priority="17" operator="equal">
      <formula>#REF!</formula>
    </cfRule>
    <cfRule type="cellIs" dxfId="15" priority="18" operator="equal">
      <formula>#REF!</formula>
    </cfRule>
  </conditionalFormatting>
  <conditionalFormatting sqref="A18:A19">
    <cfRule type="duplicateValues" dxfId="14" priority="8"/>
  </conditionalFormatting>
  <conditionalFormatting sqref="A18:A19">
    <cfRule type="duplicateValues" dxfId="13" priority="7"/>
  </conditionalFormatting>
  <conditionalFormatting sqref="A18:A19">
    <cfRule type="duplicateValues" dxfId="12" priority="6"/>
  </conditionalFormatting>
  <conditionalFormatting sqref="A18:A19">
    <cfRule type="duplicateValues" dxfId="11" priority="5"/>
  </conditionalFormatting>
  <conditionalFormatting sqref="A18:A19">
    <cfRule type="duplicateValues" dxfId="10" priority="4"/>
  </conditionalFormatting>
  <conditionalFormatting sqref="A18:A19">
    <cfRule type="duplicateValues" dxfId="9" priority="3"/>
  </conditionalFormatting>
  <conditionalFormatting sqref="A18:A19">
    <cfRule type="duplicateValues" dxfId="8" priority="2"/>
  </conditionalFormatting>
  <conditionalFormatting sqref="A18:A19">
    <cfRule type="duplicateValues" dxfId="7" priority="1"/>
  </conditionalFormatting>
  <conditionalFormatting sqref="A18:A19">
    <cfRule type="duplicateValues" dxfId="6" priority="9"/>
  </conditionalFormatting>
  <conditionalFormatting sqref="A18:A19">
    <cfRule type="duplicateValues" dxfId="5" priority="10"/>
  </conditionalFormatting>
  <conditionalFormatting sqref="A18:A19">
    <cfRule type="duplicateValues" dxfId="4" priority="11"/>
  </conditionalFormatting>
  <conditionalFormatting sqref="A18:A19">
    <cfRule type="duplicateValues" dxfId="3" priority="12"/>
  </conditionalFormatting>
  <conditionalFormatting sqref="A18:A19">
    <cfRule type="duplicateValues" dxfId="2" priority="13"/>
  </conditionalFormatting>
  <conditionalFormatting sqref="A18:A19">
    <cfRule type="duplicateValues" dxfId="1" priority="14"/>
  </conditionalFormatting>
  <conditionalFormatting sqref="A18:A19">
    <cfRule type="duplicateValues" dxfId="0" priority="15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2</vt:i4>
      </vt:variant>
    </vt:vector>
  </HeadingPairs>
  <TitlesOfParts>
    <vt:vector size="8" baseType="lpstr">
      <vt:lpstr>Man</vt:lpstr>
      <vt:lpstr>Spisok</vt:lpstr>
      <vt:lpstr>IK</vt:lpstr>
      <vt:lpstr>ИК</vt:lpstr>
      <vt:lpstr>Лист1</vt:lpstr>
      <vt:lpstr>Лист2</vt:lpstr>
      <vt:lpstr>игроки</vt:lpstr>
      <vt:lpstr>игроки1</vt:lpstr>
    </vt:vector>
  </TitlesOfParts>
  <Company>MultiDVD Team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Андрей</dc:creator>
  <cp:lastModifiedBy>User</cp:lastModifiedBy>
  <cp:lastPrinted>2013-08-09T17:17:54Z</cp:lastPrinted>
  <dcterms:created xsi:type="dcterms:W3CDTF">2012-02-20T19:02:56Z</dcterms:created>
  <dcterms:modified xsi:type="dcterms:W3CDTF">2026-05-10T10:27:00Z</dcterms:modified>
</cp:coreProperties>
</file>